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omments1.xml" ContentType="application/vnd.openxmlformats-officedocument.spreadsheetml.comments+xml"/>
  <Override PartName="/xl/customProperty2.bin" ContentType="application/vnd.openxmlformats-officedocument.spreadsheetml.customProperty"/>
  <Override PartName="/xl/customProperty3.bin" ContentType="application/vnd.openxmlformats-officedocument.spreadsheetml.customProperty"/>
  <Override PartName="/xl/comments2.xml" ContentType="application/vnd.openxmlformats-officedocument.spreadsheetml.comments+xml"/>
  <Override PartName="/xl/customProperty4.bin" ContentType="application/vnd.openxmlformats-officedocument.spreadsheetml.customProperty"/>
  <Override PartName="/xl/comments3.xml" ContentType="application/vnd.openxmlformats-officedocument.spreadsheetml.comments+xml"/>
  <Override PartName="/xl/customProperty5.bin" ContentType="application/vnd.openxmlformats-officedocument.spreadsheetml.customProperty"/>
  <Override PartName="/xl/comments4.xml" ContentType="application/vnd.openxmlformats-officedocument.spreadsheetml.comments+xml"/>
  <Override PartName="/xl/customProperty6.bin" ContentType="application/vnd.openxmlformats-officedocument.spreadsheetml.customProperty"/>
  <Override PartName="/xl/comments5.xml" ContentType="application/vnd.openxmlformats-officedocument.spreadsheetml.comments+xml"/>
  <Override PartName="/xl/customProperty7.bin" ContentType="application/vnd.openxmlformats-officedocument.spreadsheetml.customProperty"/>
  <Override PartName="/xl/pivotTables/pivotTable1.xml" ContentType="application/vnd.openxmlformats-officedocument.spreadsheetml.pivotTable+xml"/>
  <Override PartName="/xl/customProperty8.bin" ContentType="application/vnd.openxmlformats-officedocument.spreadsheetml.customProperty"/>
  <Override PartName="/xl/pivotTables/pivotTable2.xml" ContentType="application/vnd.openxmlformats-officedocument.spreadsheetml.pivotTable+xml"/>
  <Override PartName="/xl/customProperty9.bin" ContentType="application/vnd.openxmlformats-officedocument.spreadsheetml.customProperty"/>
  <Override PartName="/xl/customProperty10.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24226"/>
  <mc:AlternateContent xmlns:mc="http://schemas.openxmlformats.org/markup-compatibility/2006">
    <mc:Choice Requires="x15">
      <x15ac:absPath xmlns:x15ac="http://schemas.microsoft.com/office/spreadsheetml/2010/11/ac" url="C:\Users\mkwing\Downloads\"/>
    </mc:Choice>
  </mc:AlternateContent>
  <xr:revisionPtr revIDLastSave="0" documentId="13_ncr:1_{86693DD0-C1C7-40FF-9206-5AA9E0D6B628}" xr6:coauthVersionLast="47" xr6:coauthVersionMax="47" xr10:uidLastSave="{00000000-0000-0000-0000-000000000000}"/>
  <bookViews>
    <workbookView xWindow="-120" yWindow="-120" windowWidth="29040" windowHeight="15840" tabRatio="837" activeTab="1"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 name="PN expenses" sheetId="14" state="hidden" r:id="rId7"/>
    <sheet name="Pivot PN expenses" sheetId="17" state="hidden" r:id="rId8"/>
    <sheet name="PN Exp Pivot" sheetId="16" state="hidden" r:id="rId9"/>
    <sheet name="JNL out" sheetId="15" state="hidden" r:id="rId10"/>
  </sheets>
  <definedNames>
    <definedName name="_xlnm._FilterDatabase" localSheetId="6" hidden="1">'PN expenses'!$A$1:$AK$362</definedName>
    <definedName name="_xlnm.Print_Area" localSheetId="4">'All other expenses'!$A$1:$E$32</definedName>
    <definedName name="_xlnm.Print_Area" localSheetId="5">'Gifts and benefits'!$A$1:$F$36</definedName>
    <definedName name="_xlnm.Print_Area" localSheetId="0">'Guidance for agencies'!$A$1:$A$58</definedName>
    <definedName name="_xlnm.Print_Area" localSheetId="3">Hospitality!$A$1:$E$34</definedName>
    <definedName name="_xlnm.Print_Area" localSheetId="1">'Summary and sign-off'!$A$1:$F$23</definedName>
    <definedName name="_xlnm.Print_Area" localSheetId="2">Travel!$A$1:$E$124</definedName>
  </definedNames>
  <calcPr calcId="191028" concurrentManualCount="12"/>
  <pivotCaches>
    <pivotCache cacheId="0" r:id="rId11"/>
    <pivotCache cacheId="1" r:id="rId1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4" l="1"/>
  <c r="C26" i="3"/>
  <c r="C27" i="2"/>
  <c r="C99" i="1"/>
  <c r="C113" i="1"/>
  <c r="C22" i="1"/>
  <c r="B6" i="13" l="1"/>
  <c r="E60" i="13"/>
  <c r="C60" i="13"/>
  <c r="C27" i="4"/>
  <c r="C26" i="4"/>
  <c r="B60" i="13" l="1"/>
  <c r="B59" i="13"/>
  <c r="D59" i="13"/>
  <c r="B58" i="13"/>
  <c r="D58" i="13"/>
  <c r="D57" i="13"/>
  <c r="B57" i="13"/>
  <c r="D56" i="13"/>
  <c r="B56" i="13"/>
  <c r="D55" i="13"/>
  <c r="B55" i="13"/>
  <c r="B2" i="4"/>
  <c r="B3" i="4"/>
  <c r="B2" i="3"/>
  <c r="B3" i="3"/>
  <c r="B2" i="2"/>
  <c r="B3" i="2"/>
  <c r="B2" i="1"/>
  <c r="B3" i="1"/>
  <c r="F58" i="13" l="1"/>
  <c r="D27" i="2" s="1"/>
  <c r="F60" i="13"/>
  <c r="E25" i="4" s="1"/>
  <c r="F59" i="13"/>
  <c r="D26" i="3" s="1"/>
  <c r="F57" i="13"/>
  <c r="D113" i="1" s="1"/>
  <c r="F56" i="13"/>
  <c r="D99" i="1" s="1"/>
  <c r="F55" i="13"/>
  <c r="D22" i="1" s="1"/>
  <c r="C13" i="13"/>
  <c r="C12" i="13"/>
  <c r="C11" i="13"/>
  <c r="C16" i="13" l="1"/>
  <c r="C17" i="13"/>
  <c r="B5" i="4" l="1"/>
  <c r="B4" i="4"/>
  <c r="B5" i="3"/>
  <c r="B4" i="3"/>
  <c r="B5" i="2"/>
  <c r="B4" i="2"/>
  <c r="B5" i="1"/>
  <c r="B4" i="1"/>
  <c r="C15" i="13" l="1"/>
  <c r="F12" i="13" l="1"/>
  <c r="C25" i="4"/>
  <c r="F11" i="13" s="1"/>
  <c r="F13" i="13" l="1"/>
  <c r="B113" i="1"/>
  <c r="B17" i="13" s="1"/>
  <c r="B99" i="1"/>
  <c r="B16" i="13" s="1"/>
  <c r="B22" i="1"/>
  <c r="B15" i="13" s="1"/>
  <c r="B26" i="3" l="1"/>
  <c r="B13" i="13" s="1"/>
  <c r="B27" i="2"/>
  <c r="B12" i="13" s="1"/>
  <c r="B11" i="13" l="1"/>
  <c r="B1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25"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102"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<sst xmlns="http://schemas.openxmlformats.org/spreadsheetml/2006/main" count="8648" uniqueCount="795">
  <si>
    <t>Secretary and Chief Executive Expense Disclosures: A Guide for Agency Staff</t>
  </si>
  <si>
    <t>The following is a summary from "Public Service Secretaries and Chief Executive Expense Disclosures: A Guide for Agency Staff"
Please read that in full first.</t>
  </si>
  <si>
    <t>In the following worksheets, cells shaded light green require input. All other cells are locked to prevent change.</t>
  </si>
  <si>
    <t>Purpose</t>
  </si>
  <si>
    <t>The purpose of regular public disclosure of secretaries and/or chief executive's expenses is to provide transparency and accountability for discretionary expenditure by Public Service agencies and statutory Crown entities.</t>
  </si>
  <si>
    <r>
      <t>Publishing clear and detailed disclosures is integral to building and maintaining the public's trust and confidence in the</t>
    </r>
    <r>
      <rPr>
        <sz val="11"/>
        <color rgb="FFFF0000"/>
        <rFont val="Arial"/>
        <family val="2"/>
      </rPr>
      <t xml:space="preserve"> </t>
    </r>
    <r>
      <rPr>
        <sz val="11"/>
        <rFont val="Arial"/>
        <family val="2"/>
      </rPr>
      <t>Public service.</t>
    </r>
  </si>
  <si>
    <t>What is covered?</t>
  </si>
  <si>
    <r>
      <t xml:space="preserve">Description
</t>
    </r>
    <r>
      <rPr>
        <sz val="10"/>
        <color theme="0"/>
        <rFont val="Arial"/>
        <family val="2"/>
      </rPr>
      <t>(e.g. event tickets, etc)</t>
    </r>
  </si>
  <si>
    <t>All expenses for items offered, accepted or declined by secretaries or chief executives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</si>
  <si>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</si>
  <si>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Secretary and chief executive expenses are not generally regarded as personal or commercially sensitive. Refer to the Ombudsman Guide to Chief Executive Expenses for guidance.</t>
  </si>
  <si>
    <t>Business or corporate expenses for the organisation that are met from the secretaries or chief executive's budget or paid by their credit card are excluded.</t>
  </si>
  <si>
    <t>Expense disclosures cover the full period of the report, and are completed by each secretary or chief executive, including in Acting roles - Complete a separate workbook for each.</t>
  </si>
  <si>
    <t>How does it work?</t>
  </si>
  <si>
    <t xml:space="preserve">Secretaries or chief executives disclose the expenses, gifts &amp; hospitality they have expended or been offered using this Excel workbook. </t>
  </si>
  <si>
    <t>Secretaries or chief executives formally approve completed Excel workbooks and an appropriate person reviews them (see guidance).</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</si>
  <si>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</si>
  <si>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</si>
  <si>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</si>
  <si>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</si>
  <si>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</si>
  <si>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r>
      <t xml:space="preserve">This tab contains a summary of the information presented: it includes a single place to update entity information, running totals of the different types of expenses and gifts/benefits, and records the </t>
    </r>
    <r>
      <rPr>
        <u/>
        <sz val="11"/>
        <rFont val="Arial"/>
        <family val="2"/>
      </rPr>
      <t>required</t>
    </r>
    <r>
      <rPr>
        <sz val="11"/>
        <rFont val="Arial"/>
        <family val="2"/>
      </rPr>
      <t xml:space="preserve"> checks and sign-offs </t>
    </r>
    <r>
      <rPr>
        <u/>
        <sz val="11"/>
        <rFont val="Arial"/>
        <family val="2"/>
      </rPr>
      <t>before publication</t>
    </r>
    <r>
      <rPr>
        <sz val="11"/>
        <rFont val="Arial"/>
        <family val="2"/>
      </rPr>
      <t>.</t>
    </r>
  </si>
  <si>
    <t>Travel</t>
  </si>
  <si>
    <t xml:space="preserve">All expenses incurred by secretaries or chief executives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</si>
  <si>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</si>
  <si>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secretary or chief executive to people external to Public Service agenices and statutory Crown entities. </t>
  </si>
  <si>
    <t>All other expenses</t>
  </si>
  <si>
    <t>All other expenses incurred by the secretary or chief executive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</si>
  <si>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</si>
  <si>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</si>
  <si>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offered, accepted or declined by the secretary or chief executive from people external to Public Service agencies and statutory Crown entities are disclosed. A brief explanation of what the secretary or chief executive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</si>
  <si>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</si>
  <si>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 such as a cultural gift).</t>
  </si>
  <si>
    <t>How to present information</t>
  </si>
  <si>
    <t>Provide information using this Excel workbook: https://www.publicservice.govt.nz/resources/ce-expenses-disclosure/</t>
  </si>
  <si>
    <t>Complete separate tables for each category using the tabs provided in this Excel workbook: Travel, Hospitality, Gifts and Benefits, All other expenses.</t>
  </si>
  <si>
    <r>
      <t xml:space="preserve">Complete all fields. The header (organisation name, secretary or chief executive name and reporting period) will pre-populate once you enter it on the </t>
    </r>
    <r>
      <rPr>
        <u/>
        <sz val="11"/>
        <color theme="1"/>
        <rFont val="Arial"/>
        <family val="2"/>
      </rPr>
      <t>'Summary and sign-off' tab.</t>
    </r>
  </si>
  <si>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</si>
  <si>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</si>
  <si>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secretary or chief executive, including those in Acting roles.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</si>
  <si>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</si>
  <si>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</si>
  <si>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</si>
  <si>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</si>
  <si>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Secretary or Chief Executive’s expenses, gifts and hospitality as part of its commitment to transparency and accountability".</t>
  </si>
  <si>
    <t>Further assistance</t>
  </si>
  <si>
    <t>The above is a summary from "Secretary or Chief Executive Expense Disclosures: A Guide for Agency Staff": https://www.publicservice.govt.nz/assets/Legacy/resources/Chief-Executive-Expense-Disclosure-Guide.pdf 
Please read that in full first.</t>
  </si>
  <si>
    <r>
      <rPr>
        <sz val="11"/>
        <rFont val="Arial"/>
        <family val="2"/>
      </rPr>
      <t xml:space="preserve">If you have any questions please contact </t>
    </r>
    <r>
      <rPr>
        <u/>
        <sz val="11"/>
        <color theme="10"/>
        <rFont val="Arial"/>
        <family val="2"/>
      </rPr>
      <t>ceexpenses@publicservice.govt.nz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</si>
  <si>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</si>
  <si>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</si>
  <si>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Provide information using the Commissions Excel workbook - Click Here</t>
  </si>
  <si>
    <t>Secretary or Chief Executive Expenses, Gifts and Benefits Disclosure - summary &amp; sign-off*</t>
  </si>
  <si>
    <t>Organisation Name*</t>
  </si>
  <si>
    <t>Department of Conservation</t>
  </si>
  <si>
    <t>Secretary or Chief Executive**</t>
  </si>
  <si>
    <t>Penny Nelson , Director General</t>
  </si>
  <si>
    <t>Disclosure period start***</t>
  </si>
  <si>
    <t>Disclosure period end***</t>
  </si>
  <si>
    <t>Agency totals check</t>
  </si>
  <si>
    <t>Secretary or Chief Executive approval****</t>
  </si>
  <si>
    <t>This disclosure has not yet been approved by the Departmental Secretary or Chief Executive</t>
  </si>
  <si>
    <t>Other sign-off****</t>
  </si>
  <si>
    <t>Kevin Martin, Chief Financial Officer</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</si>
  <si>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</si>
  <si>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</si>
  <si>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</si>
  <si>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</si>
  <si>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</si>
  <si>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</si>
  <si>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</si>
  <si>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</si>
  <si>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</si>
  <si>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</si>
  <si>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</si>
  <si>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</si>
  <si>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</si>
  <si>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</si>
  <si>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</si>
  <si>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or Acting Departmental secretary or Chief Executive</t>
  </si>
  <si>
    <t>*** Update if a shorter or different period is covered</t>
  </si>
  <si>
    <t>**** This disclosure must be approved by the Departmental secretary or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</si>
  <si>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</si>
  <si>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</si>
  <si>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</si>
  <si>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</si>
  <si>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</si>
  <si>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</si>
  <si>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</si>
  <si>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</si>
  <si>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</si>
  <si>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</si>
  <si>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</si>
  <si>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Departmental Secretary or Chief Executive</t>
  </si>
  <si>
    <t>Type here who else has approved this disclosure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</si>
  <si>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</si>
  <si>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</si>
  <si>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</si>
  <si>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</si>
  <si>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</si>
  <si>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</si>
  <si>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</si>
  <si>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</si>
  <si>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</si>
  <si>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</si>
  <si>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</si>
  <si>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</si>
  <si>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</si>
  <si>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</si>
  <si>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</si>
  <si>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</si>
  <si>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</si>
  <si>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</si>
  <si>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</si>
  <si>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Public Service Secretary or Chief Executive Expense Disclosure</t>
  </si>
  <si>
    <t xml:space="preserve">Organisation Name </t>
  </si>
  <si>
    <t>Public Service Secretary or Chief Executive</t>
  </si>
  <si>
    <t>Disclosure period start</t>
  </si>
  <si>
    <t>Disclosure period end</t>
  </si>
  <si>
    <t>GST on costs</t>
  </si>
  <si>
    <t>International, domestic and local travel expenses</t>
  </si>
  <si>
    <t>All expenses incurred by Public Service secretary or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</si>
  <si>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</si>
  <si>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</si>
  <si>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</si>
  <si>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</si>
  <si>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</si>
  <si>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</si>
  <si>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Palm Executive Learning conference 18 - 19 May 2023</t>
  </si>
  <si>
    <t>Airfares (credit)</t>
  </si>
  <si>
    <t>Melbourne</t>
  </si>
  <si>
    <t xml:space="preserve">Accommodation </t>
  </si>
  <si>
    <t>Palm Executive Learning conference and business meetings  Nov 2023</t>
  </si>
  <si>
    <t xml:space="preserve">Airfares </t>
  </si>
  <si>
    <t>Sydney</t>
  </si>
  <si>
    <t>Accommodation</t>
  </si>
  <si>
    <t>Parking</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</si>
  <si>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</si>
  <si>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</si>
  <si>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</si>
  <si>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Te Hiku visit - Te Aupouri, Ngai Takoto, Te Rarawa, Ngati Kuri (4 x Iwi)</t>
  </si>
  <si>
    <t>Airfares</t>
  </si>
  <si>
    <t>Northland</t>
  </si>
  <si>
    <t>Meals</t>
  </si>
  <si>
    <t>Kakapo Translocation with Minister</t>
  </si>
  <si>
    <t>Hamilton</t>
  </si>
  <si>
    <t>Hauraki Gulf Announcement (supporting MOC and PM)</t>
  </si>
  <si>
    <t>Auckland</t>
  </si>
  <si>
    <t>Save the Kiwi Board meeting</t>
  </si>
  <si>
    <t>Save the Kiwi Board meeting - travel to and from meeting in Auckland</t>
  </si>
  <si>
    <t>Taxifares</t>
  </si>
  <si>
    <t>Save the Kiwi Board meeting - travel to airport in Wgtn</t>
  </si>
  <si>
    <t>Wellington</t>
  </si>
  <si>
    <t>Conservation Board Chairs Conference (7 - 8 Sept 2023)</t>
  </si>
  <si>
    <t>Airfare</t>
  </si>
  <si>
    <t>Kerikeri</t>
  </si>
  <si>
    <t>Environmental Defence Society (EDS) Conference 2023 panel member / Air NZ meeting</t>
  </si>
  <si>
    <t>Taxifare</t>
  </si>
  <si>
    <t>Presentation of the Loder Cup with Minister Prime</t>
  </si>
  <si>
    <t>Christchurch</t>
  </si>
  <si>
    <t>Lincoln University - Park Management Degrees</t>
  </si>
  <si>
    <t>Game Animal Council - for Minister</t>
  </si>
  <si>
    <t>Taranaki Iwi visit with Minister</t>
  </si>
  <si>
    <t>Taranaki</t>
  </si>
  <si>
    <t>Waitangi 5 - 6 February 2024</t>
  </si>
  <si>
    <t>Accomodation</t>
  </si>
  <si>
    <t>Fiordland Wapiti Area visit / staff visit</t>
  </si>
  <si>
    <t>Queenstown</t>
  </si>
  <si>
    <t>Te Mokihi CEs Forum</t>
  </si>
  <si>
    <t>Taxi</t>
  </si>
  <si>
    <t>NEXT Sunset  Celebrations with Minister</t>
  </si>
  <si>
    <t>Operations Director Retirement</t>
  </si>
  <si>
    <t>Blenheim</t>
  </si>
  <si>
    <t>Whirinaki Te Pua a Tane visit Ngai Whare</t>
  </si>
  <si>
    <t>Rotorua</t>
  </si>
  <si>
    <t>Ngati Kuri Hui / Directors Retirement / AKLD Zoo Hui</t>
  </si>
  <si>
    <t>Hokitika</t>
  </si>
  <si>
    <t>Chatham Islands</t>
  </si>
  <si>
    <t>EDS Conference 2024 "The Future Is Now"</t>
  </si>
  <si>
    <t>Invercargill</t>
  </si>
  <si>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</si>
  <si>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</si>
  <si>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</si>
  <si>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</si>
  <si>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</si>
  <si>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</si>
  <si>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</si>
  <si>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</si>
  <si>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</si>
  <si>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</si>
  <si>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</si>
  <si>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</si>
  <si>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</si>
  <si>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Public Service secretary or chief executive in the context of their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</si>
  <si>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</si>
  <si>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</si>
  <si>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</si>
  <si>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Treaty Relationship meeting</t>
  </si>
  <si>
    <t>Pravda - Wellington</t>
  </si>
  <si>
    <t>Aotearoa Circle Board finalise parliamentary event and ministerial dinner</t>
  </si>
  <si>
    <t>Dinner</t>
  </si>
  <si>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</si>
  <si>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</si>
  <si>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</si>
  <si>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</si>
  <si>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</si>
  <si>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Public Service secretary or Chief Executive</t>
  </si>
  <si>
    <t>All Other Expenses</t>
  </si>
  <si>
    <t>All other expenditure incurred by the Public Service secretary or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</si>
  <si>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PSC)</t>
    </r>
  </si>
  <si>
    <r>
      <t xml:space="preserve">Type of expense
</t>
    </r>
    <r>
      <rPr>
        <sz val="10"/>
        <color theme="0"/>
        <rFont val="Arial"/>
        <family val="2"/>
      </rPr>
      <t>(e.g. phone and data costs, membership fees)</t>
    </r>
  </si>
  <si>
    <t>Refund annual Executive Learning Group membership</t>
  </si>
  <si>
    <t>Membership Fee reimbursement</t>
  </si>
  <si>
    <t>Professional Development</t>
  </si>
  <si>
    <t xml:space="preserve">Total other expenses </t>
  </si>
  <si>
    <t>Notes</t>
  </si>
  <si>
    <t>Public Service Secretary or 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</si>
  <si>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</si>
  <si>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</si>
  <si>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Public Service secretary or chief executive by people external to the Public Service.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</si>
  <si>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</si>
  <si>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</si>
  <si>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</si>
  <si>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</si>
  <si>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</si>
  <si>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9-10 February 2024</t>
  </si>
  <si>
    <t>Hunting trip hosted by Fiordland Wapiti Foundation : Helicopter trip Te Anau - Fiordland National Park return followed by dinner at private residence</t>
  </si>
  <si>
    <t>Fiordland Wapiti Foundation</t>
  </si>
  <si>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</si>
  <si>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</si>
  <si>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</si>
  <si>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</si>
  <si>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</si>
  <si>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</si>
  <si>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Company Code</t>
  </si>
  <si>
    <t>Fiscal Year</t>
  </si>
  <si>
    <t>Fiscal Period</t>
  </si>
  <si>
    <t>Profit Center</t>
  </si>
  <si>
    <t>Cost Center</t>
  </si>
  <si>
    <t>Cost Center Name</t>
  </si>
  <si>
    <t>G/L Account</t>
  </si>
  <si>
    <t>G/L Account Name</t>
  </si>
  <si>
    <t>Amount in CC Crcy</t>
  </si>
  <si>
    <t>Assignment Reference</t>
  </si>
  <si>
    <t>Journal Entry</t>
  </si>
  <si>
    <t>Journal Entry Type</t>
  </si>
  <si>
    <t>Posting Date</t>
  </si>
  <si>
    <t>Posting Key</t>
  </si>
  <si>
    <t>Supplier</t>
  </si>
  <si>
    <t>Name of Supplier</t>
  </si>
  <si>
    <t>Tax Code</t>
  </si>
  <si>
    <t>Clearing Entry</t>
  </si>
  <si>
    <t>Segment</t>
  </si>
  <si>
    <t>Jrnl.Entry Item Text</t>
  </si>
  <si>
    <t>Number of Items</t>
  </si>
  <si>
    <t>Fund</t>
  </si>
  <si>
    <t>Funded Program</t>
  </si>
  <si>
    <t>G/L Account Type</t>
  </si>
  <si>
    <t>Invoice Reference</t>
  </si>
  <si>
    <t>Transaction Key</t>
  </si>
  <si>
    <t>WBS Element</t>
  </si>
  <si>
    <t>WBS Element Name</t>
  </si>
  <si>
    <t>Dr/Cr indicator  CO</t>
  </si>
  <si>
    <t>PURPOSE / Reason for Travel (eg conference attendance)</t>
  </si>
  <si>
    <t>Type (eg airfares / Accomodation / Taxi / Meals)</t>
  </si>
  <si>
    <t>Location</t>
  </si>
  <si>
    <t>Date</t>
  </si>
  <si>
    <t>Comments</t>
  </si>
  <si>
    <t>Cancelled</t>
  </si>
  <si>
    <t>National / International / expense type</t>
  </si>
  <si>
    <t>Loaded</t>
  </si>
  <si>
    <t>DEPT</t>
  </si>
  <si>
    <t>2024</t>
  </si>
  <si>
    <t>001</t>
  </si>
  <si>
    <t>100000</t>
  </si>
  <si>
    <t>1011915 (DG Expenses)</t>
  </si>
  <si>
    <t>DG Expenses</t>
  </si>
  <si>
    <t>62101</t>
  </si>
  <si>
    <t>Trvl- Domestic Flght</t>
  </si>
  <si>
    <t>MM072</t>
  </si>
  <si>
    <t>100002084</t>
  </si>
  <si>
    <t>AD</t>
  </si>
  <si>
    <t>40</t>
  </si>
  <si>
    <t>P0</t>
  </si>
  <si>
    <t>CNLD_11337154 Penelope Nelson 221206 WLG Air</t>
  </si>
  <si>
    <t>1</t>
  </si>
  <si>
    <t>FM001001</t>
  </si>
  <si>
    <t>P</t>
  </si>
  <si>
    <t>D</t>
  </si>
  <si>
    <t>cancelled itinerary</t>
  </si>
  <si>
    <t>CNLD_11364581 Penelope Nelson 221216 WLG Air</t>
  </si>
  <si>
    <t>CNLD_11348138 Penelope Nelson 221128 WLG Air</t>
  </si>
  <si>
    <t>CNLD_11387710 Penelope Nelson 230330 WLG Air</t>
  </si>
  <si>
    <t>CNLD_11408173 Penelope Nelson 230405 WLG Air</t>
  </si>
  <si>
    <t>CNLD_11408329 Penelope Nelson 230309 WLG Air</t>
  </si>
  <si>
    <t>CNLD_11424914 Penelope Nelson 230512 WLG Air</t>
  </si>
  <si>
    <t>CNLD_11430463 Penelope Nelson 230515 WLG Air</t>
  </si>
  <si>
    <t>CNLD_11448146 Penelope Nelson 2023/04/21  Air</t>
  </si>
  <si>
    <t>CNLD_11444913 Penelope Nelson 2023/06/28  Air</t>
  </si>
  <si>
    <t>62102</t>
  </si>
  <si>
    <t>Trvl-Domestic Exp</t>
  </si>
  <si>
    <t>CNLD_11383980 Penelope Nelson 230206 Nthld Hotel</t>
  </si>
  <si>
    <t>MM077</t>
  </si>
  <si>
    <t>100003055</t>
  </si>
  <si>
    <t>11481108 Air Penelope Nelson 2023/07/11</t>
  </si>
  <si>
    <t>Te Hiku visit - Te Aupouri, Ngai Takoto, Te Rarawa, Ngati Kuri</t>
  </si>
  <si>
    <t>airfares</t>
  </si>
  <si>
    <t>y</t>
  </si>
  <si>
    <t>11481108 Orbit Fee Penelope Nelson 2023/07/11</t>
  </si>
  <si>
    <t>11488564 Orbit Fee Penelope Nelson 2023/07/19</t>
  </si>
  <si>
    <t>11488564 Air Penelope Nelson 2023/07/19</t>
  </si>
  <si>
    <t>62103</t>
  </si>
  <si>
    <t>Trvl-Overseas Exp</t>
  </si>
  <si>
    <t>11476960 Air Penelope Nelson 2023/08/02</t>
  </si>
  <si>
    <t xml:space="preserve"> </t>
  </si>
  <si>
    <t>11476960 Orbit Fee Penelope Nelson 2023/08/02</t>
  </si>
  <si>
    <t xml:space="preserve">  </t>
  </si>
  <si>
    <t>11476960 Hotel Penelope Nelson 2023/08/02</t>
  </si>
  <si>
    <t>11481570 Air Penelope Nelson 2023/08/16</t>
  </si>
  <si>
    <t>11481570 Orbit Fee Penelope Nelson 2023/08/16</t>
  </si>
  <si>
    <t>40/23/200 AP</t>
  </si>
  <si>
    <t>100007283</t>
  </si>
  <si>
    <t>SA</t>
  </si>
  <si>
    <t>50</t>
  </si>
  <si>
    <t>11337154 Air Penelope Nelson 2022/12/06</t>
  </si>
  <si>
    <t>11348138 Air Penelope Nelson 2022/11/28</t>
  </si>
  <si>
    <t>11364581 Air Penelope Nelson 2023/07/18</t>
  </si>
  <si>
    <t>11365592 Air Penelope Nelson 2023/06/28</t>
  </si>
  <si>
    <t>11387710 Air Penelope Nelson 2023/07/12</t>
  </si>
  <si>
    <t>11408173 Air Penelope Nelson 2023/07/12</t>
  </si>
  <si>
    <t>11408329 Air Penelope Nelson 2023/07/11</t>
  </si>
  <si>
    <t>11410399 Air Penelope Nelson 2023/07/11</t>
  </si>
  <si>
    <t>11415826 Orbit Fee Penelope Nelson 2023/07/10</t>
  </si>
  <si>
    <t>11417104 Air Penelope Nelson 2023/07/12</t>
  </si>
  <si>
    <t>11419461 Air Penelope Nelson 2023/04/28</t>
  </si>
  <si>
    <t>11419461 Other Penelope Nelson 2023/04/28</t>
  </si>
  <si>
    <t>11424914 Air Penelope Nelson 2023/07/12</t>
  </si>
  <si>
    <t>11430463 Air Penelope Nelson 2023/07/12</t>
  </si>
  <si>
    <t>11444913 Air Penelope Nelson 2023/07/18</t>
  </si>
  <si>
    <t>11448146 Air Penelope Nelson 2023/07/12</t>
  </si>
  <si>
    <t>40/23/203 AP</t>
  </si>
  <si>
    <t>100007285</t>
  </si>
  <si>
    <t>11488564 Other Penelope Nelson 2023/07/19</t>
  </si>
  <si>
    <t>40/23/205 AP</t>
  </si>
  <si>
    <t>100007287</t>
  </si>
  <si>
    <t>11498160 Air Penelope Nelson 2023/09/02</t>
  </si>
  <si>
    <t>11498160 Orbit Fee Penelope Nelson 2023/09/02</t>
  </si>
  <si>
    <t>11500798 Hotel Penelope Nelson 2023/07/11</t>
  </si>
  <si>
    <t>accommodation</t>
  </si>
  <si>
    <t>11500798 Orbit Fee Penelope Nelson 2023/07/11</t>
  </si>
  <si>
    <t>40/23/202 AP</t>
  </si>
  <si>
    <t>100007289</t>
  </si>
  <si>
    <t>11476960 Other Penelope Nelson 2023/08/02</t>
  </si>
  <si>
    <t>11479871 Other Penelope Nelson 2023/06/08</t>
  </si>
  <si>
    <t>11481108 Other Penelope Nelson 2023/07/11</t>
  </si>
  <si>
    <t>11481570 Air Penelope Nelson 2023/07/19</t>
  </si>
  <si>
    <t>11481570 Other Penelope Nelson 2023/07/19</t>
  </si>
  <si>
    <t>002</t>
  </si>
  <si>
    <t>40/24/024 AP</t>
  </si>
  <si>
    <t>100057919</t>
  </si>
  <si>
    <t>11476960 Air Penelope Nelson 2023/08/21</t>
  </si>
  <si>
    <t>11476960 Orbit Fee Penelope Nelson 2023/08/21</t>
  </si>
  <si>
    <t>11481570 Other Penelope Nelson 2023/08/02</t>
  </si>
  <si>
    <t>40/24/025 AP</t>
  </si>
  <si>
    <t>100057920</t>
  </si>
  <si>
    <t>11498160 Other Penelope Nelson 2023/08/09</t>
  </si>
  <si>
    <t>11498160 Air Penelope Nelson 2023/08/09</t>
  </si>
  <si>
    <t>40/24/026 AP</t>
  </si>
  <si>
    <t>100057921</t>
  </si>
  <si>
    <t>11511052 Orbit Fee Penelope Nelson 2023/09/07</t>
  </si>
  <si>
    <t>Conservation Board Chairs Conference</t>
  </si>
  <si>
    <t>KeriKeri</t>
  </si>
  <si>
    <t>11511052 Other Penelope Nelson 2023/09/07</t>
  </si>
  <si>
    <t>11511052 Air Penelope Nelson 2023/09/07</t>
  </si>
  <si>
    <t>40/24/028 AP</t>
  </si>
  <si>
    <t>100057922</t>
  </si>
  <si>
    <t>11516158 Air Penelope Nelson 2023/08/31</t>
  </si>
  <si>
    <t xml:space="preserve">airfares </t>
  </si>
  <si>
    <t>11516158 Orbit Fee Penelope Nelson 2023/08/31</t>
  </si>
  <si>
    <t>11518104 Air Penelope Nelson 2023/09/19</t>
  </si>
  <si>
    <t>EDS Conference 2023 panel member / AirNZ meeting</t>
  </si>
  <si>
    <t>11518104 Orbit Fee Penelope Nelson 2023/09/19</t>
  </si>
  <si>
    <t>11521923 Orbit Fee Penelope Nelson 2023/11/15</t>
  </si>
  <si>
    <t>Palm Executive Learning Programme (Nov 2023)</t>
  </si>
  <si>
    <t>International</t>
  </si>
  <si>
    <t>11521923 Air Penelope Nelson 2023/11/15</t>
  </si>
  <si>
    <t>40/24/023 AP</t>
  </si>
  <si>
    <t>100057924</t>
  </si>
  <si>
    <t>11343994 Air Penelope Nelson 2023/08/16</t>
  </si>
  <si>
    <t>11436684 Orbit Fee Penelope Nelson 2023/05/08</t>
  </si>
  <si>
    <t>40/24/027 AP</t>
  </si>
  <si>
    <t>100057925</t>
  </si>
  <si>
    <t>11513535 Orbit Fee Penelope Nelson 2023/08/08</t>
  </si>
  <si>
    <t>11513535 Hotel Penelope Nelson 2023/08/08</t>
  </si>
  <si>
    <t>11513535 Air Penelope Nelson 2023/08/08</t>
  </si>
  <si>
    <t>Penelope Nelson</t>
  </si>
  <si>
    <t>100058152</t>
  </si>
  <si>
    <t>Orana Motor Inn Te Hiku visit 11-12 July 2023 - me</t>
  </si>
  <si>
    <t>Accommodation / meal / hospitality</t>
  </si>
  <si>
    <t>4 x iwi</t>
  </si>
  <si>
    <t>The Gecko Cafe Te Hiku visit 11-12 July 2023 (Mea</t>
  </si>
  <si>
    <t>meal</t>
  </si>
  <si>
    <t>tsfr to 1011905</t>
  </si>
  <si>
    <t>62104</t>
  </si>
  <si>
    <t>Taxi / Cab Services</t>
  </si>
  <si>
    <t>100058161</t>
  </si>
  <si>
    <t>Wellington Intl Parking at Wellington Airport whil</t>
  </si>
  <si>
    <t xml:space="preserve">tsfr to 1011905 </t>
  </si>
  <si>
    <t>003</t>
  </si>
  <si>
    <t>100089871</t>
  </si>
  <si>
    <t>Taxi Fare Tpsl Taxi from save the kiwi board meet</t>
  </si>
  <si>
    <t>taxi</t>
  </si>
  <si>
    <t>Taxi Fare Tpsl Taxi from Auckland Airport to save</t>
  </si>
  <si>
    <t>004</t>
  </si>
  <si>
    <t>40/24/044 AP</t>
  </si>
  <si>
    <t>100091164</t>
  </si>
  <si>
    <t>11475575 Orbit Fee Penelope Nelson 2023/06/30</t>
  </si>
  <si>
    <t>11476960 Orbit Fee Penelope Nelson 2023/09/21</t>
  </si>
  <si>
    <t>11476960 Transfer Penelope Nelson 2023/09/21</t>
  </si>
  <si>
    <t>11479871 Air Penelope Nelson 2023/06/08</t>
  </si>
  <si>
    <t>11498160 Other Penelope Nelson 2023/09/05</t>
  </si>
  <si>
    <t>40/24/045 AP</t>
  </si>
  <si>
    <t>100091168</t>
  </si>
  <si>
    <t>11511052 Orbit Fee Penelope Nelson 2023/09/08</t>
  </si>
  <si>
    <t>11511052 Hotel Penelope Nelson 2023/09/08</t>
  </si>
  <si>
    <t>11511052 Other Penelope Nelson 2023/09/08</t>
  </si>
  <si>
    <t>11511052 Air Penelope Nelson 2023/09/08</t>
  </si>
  <si>
    <t>11513535 Other Penelope Nelson 2023/08/08</t>
  </si>
  <si>
    <t>40/24/047 AP</t>
  </si>
  <si>
    <t>100091169</t>
  </si>
  <si>
    <t>11527554 Air Penelope Nelson 2023/10/18</t>
  </si>
  <si>
    <t>11527554 Orbit Fee Penelope Nelson 2023/10/18</t>
  </si>
  <si>
    <t>40/24/046 AP</t>
  </si>
  <si>
    <t>100091172</t>
  </si>
  <si>
    <t>11516158 Other Penelope Nelson 2023/08/31</t>
  </si>
  <si>
    <t>11518104 Other Penelope Nelson 2023/09/19</t>
  </si>
  <si>
    <t>11518104 Hotel Penelope Nelson 2023/09/19</t>
  </si>
  <si>
    <t>40/24/064 AP</t>
  </si>
  <si>
    <t>100113851</t>
  </si>
  <si>
    <t>11543444 Air Penelope Nelson 2023/10/04</t>
  </si>
  <si>
    <t>Presentation of the Loder Cup w Minister Prime</t>
  </si>
  <si>
    <t>11543444 Orbit Fee Penelope Nelson 2023/10/04</t>
  </si>
  <si>
    <t>11543444 Other Penelope Nelson 2023/10/04</t>
  </si>
  <si>
    <t>11543444 Transfer Penelope Nelson 2023/10/04</t>
  </si>
  <si>
    <t>40/24/066 AP</t>
  </si>
  <si>
    <t>100113853</t>
  </si>
  <si>
    <t>11552610 Air Penelope Nelson 2023/11/02</t>
  </si>
  <si>
    <t>Lincoln University - Park Mgt degrees</t>
  </si>
  <si>
    <t>11552610 Orbit Fee Penelope Nelson 2023/11/02</t>
  </si>
  <si>
    <t>40/24/061 AP</t>
  </si>
  <si>
    <t>100113854</t>
  </si>
  <si>
    <t>11320214 Hotel Penelope Nelson 2023/10/24</t>
  </si>
  <si>
    <t>11476960 Hotel Penelope Nelson 2023/10/16</t>
  </si>
  <si>
    <t>11476960 Orbit Fee Penelope Nelson 2023/10/16</t>
  </si>
  <si>
    <t>11476960 Transfer Penelope Nelson 2023/10/16</t>
  </si>
  <si>
    <t>11518104 Transfer Penelope Nelson 2023/09/19</t>
  </si>
  <si>
    <t>100113904</t>
  </si>
  <si>
    <t>Corporate Cabs  19 September. Auckland visit: Clim</t>
  </si>
  <si>
    <t>100113910</t>
  </si>
  <si>
    <t>Wellington Intl Wellington Airport parking.  Overn</t>
  </si>
  <si>
    <t>parking</t>
  </si>
  <si>
    <t>005</t>
  </si>
  <si>
    <t>62511</t>
  </si>
  <si>
    <t>Hospitality/events</t>
  </si>
  <si>
    <t>REIMB 13NOV23</t>
  </si>
  <si>
    <t>100142612</t>
  </si>
  <si>
    <t>James Palmer CE MfE (meal P Nelson and J Palmer)</t>
  </si>
  <si>
    <t>40/24/079 AP</t>
  </si>
  <si>
    <t>100145771</t>
  </si>
  <si>
    <t>11552610 Other Penelope Nelson 2023/11/02</t>
  </si>
  <si>
    <t>40/24/080 AP</t>
  </si>
  <si>
    <t>100145772</t>
  </si>
  <si>
    <t>11562777 Air Penelope Nelson 2023/12/20</t>
  </si>
  <si>
    <t>11561152 Orbit Fee Penelope Nelson 2023/11/09</t>
  </si>
  <si>
    <t>40/24/082 AP</t>
  </si>
  <si>
    <t>100145773</t>
  </si>
  <si>
    <t>11561152 Other Penelope Nelson 2023/11/09</t>
  </si>
  <si>
    <t>11562777 Other Penelope Nelson 2023/12/20</t>
  </si>
  <si>
    <t>11562777 Orbit Fee Penelope Nelson 2023/12/20</t>
  </si>
  <si>
    <t>11561152 Air Penelope Nelson 2023/11/09</t>
  </si>
  <si>
    <t>40/24/083 AP</t>
  </si>
  <si>
    <t>100145774</t>
  </si>
  <si>
    <t>11543444 Hotel Penelope Nelson 2023/10/04</t>
  </si>
  <si>
    <t>Min Prime</t>
  </si>
  <si>
    <t>11416179 Orbit Fee Penelope Nelson 2023/05/17</t>
  </si>
  <si>
    <t>Palm Executive Learning Programme (May 2023)</t>
  </si>
  <si>
    <t>11552610 Hotel Penelope Nelson 2023/11/02</t>
  </si>
  <si>
    <t>11416179 Hotel Penelope Nelson 2023/05/17</t>
  </si>
  <si>
    <t>40/24/084 AP</t>
  </si>
  <si>
    <t>100145775</t>
  </si>
  <si>
    <t>40/24/081 AP</t>
  </si>
  <si>
    <t>100145776</t>
  </si>
  <si>
    <t>11561152 Hotel Penelope Nelson 2023/11/09</t>
  </si>
  <si>
    <t>11521923 Other Penelope Nelson 2023/11/15</t>
  </si>
  <si>
    <t>100146087</t>
  </si>
  <si>
    <t>Stamford Hotels PN - accommodation Palm Executive</t>
  </si>
  <si>
    <t>Wellington Intl PN - airport parking Palm Executiv</t>
  </si>
  <si>
    <t>006</t>
  </si>
  <si>
    <t>40/24/092 AP</t>
  </si>
  <si>
    <t>100191784</t>
  </si>
  <si>
    <t>11568868 Air Penelope Nelson 2024/02/04</t>
  </si>
  <si>
    <t>40/24/093 AP</t>
  </si>
  <si>
    <t>100191785</t>
  </si>
  <si>
    <t>11568868 Orbit Fee Penelope Nelson 2024/02/04</t>
  </si>
  <si>
    <t>40/24/094 AP</t>
  </si>
  <si>
    <t>100191786</t>
  </si>
  <si>
    <t>11573856 Orbit Fee Penelope Nelson 2024/05/14</t>
  </si>
  <si>
    <t>Chatham Islands visit 14 - 20 May 2024</t>
  </si>
  <si>
    <t>w Henry Weston</t>
  </si>
  <si>
    <t>11573856 Air Penelope Nelson 2024/05/14</t>
  </si>
  <si>
    <t>007</t>
  </si>
  <si>
    <t>40/24/100 AP</t>
  </si>
  <si>
    <t>100253937</t>
  </si>
  <si>
    <t>11568868 Other Penelope Nelson 2024/02/04</t>
  </si>
  <si>
    <t>40/24/115/AP</t>
  </si>
  <si>
    <t>100259638</t>
  </si>
  <si>
    <t>11416179 Air Penelope Nelson 2023/05/17</t>
  </si>
  <si>
    <t>40/24/116/AP</t>
  </si>
  <si>
    <t>100259639</t>
  </si>
  <si>
    <t>11578964 Other Penelope Nelson 2024/02/09</t>
  </si>
  <si>
    <t>11578964 Orbit Fee Penelope Nelson 2024/02/09</t>
  </si>
  <si>
    <t>11578964 Air Penelope Nelson 2024/02/09</t>
  </si>
  <si>
    <t>11581813 Orbit Fee Penelope Nelson 2024/01/25</t>
  </si>
  <si>
    <t>Taranaki iwi visit with Minister</t>
  </si>
  <si>
    <t>11581813 Air Penelope Nelson 2024/01/25</t>
  </si>
  <si>
    <t>008</t>
  </si>
  <si>
    <t>40/24/119AP</t>
  </si>
  <si>
    <t>100334273</t>
  </si>
  <si>
    <t>11595546 Orbit Fee Penelope Nelson 2024/06/11</t>
  </si>
  <si>
    <t>EDS Conference  2024 "The Future is Now"</t>
  </si>
  <si>
    <t>11587573 Orbit Fee Penelope Nelson 2024/04/05</t>
  </si>
  <si>
    <t>Retirement Directors / Ops Directors meeting</t>
  </si>
  <si>
    <t>Roy Grose</t>
  </si>
  <si>
    <t>11583274 Other Penelope Nelson 2024/02/15</t>
  </si>
  <si>
    <t>11592721 Air Penelope Nelson 2024/03/08</t>
  </si>
  <si>
    <t>FH trip cancelled</t>
  </si>
  <si>
    <t>11583274 Air Penelope Nelson 2024/02/15</t>
  </si>
  <si>
    <t>11595571 Orbit Fee Penelope Nelson 2024/05/03</t>
  </si>
  <si>
    <t>Retirement Director / visit Hokitika Offices</t>
  </si>
  <si>
    <t>Mark Davies</t>
  </si>
  <si>
    <t>11587281 Orbit Fee Penelope Nelson 2024/03/01</t>
  </si>
  <si>
    <t>11595571 Air Penelope Nelson 2024/05/03</t>
  </si>
  <si>
    <t>11592721 Orbit Fee Penelope Nelson 2024/03/08</t>
  </si>
  <si>
    <t>11592963 Orbit Fee Penelope Nelson 2024/04/23</t>
  </si>
  <si>
    <t>Ngati Kuri hui / Director retirement / AKL Council/Zoo hui</t>
  </si>
  <si>
    <t>Andrew Baucke</t>
  </si>
  <si>
    <t>40/24/120AP</t>
  </si>
  <si>
    <t>100334274</t>
  </si>
  <si>
    <t>11585254 Air Penelope Nelson 2024/02/01</t>
  </si>
  <si>
    <t>11587281 Other Penelope Nelson 2024/03/01</t>
  </si>
  <si>
    <t>11587573 Other Penelope Nelson 2024/04/05</t>
  </si>
  <si>
    <t>11585612 Other Penelope Nelson 2024/03/20</t>
  </si>
  <si>
    <t>NEXT Sunset celebration with Minister</t>
  </si>
  <si>
    <t>11585612 Air Penelope Nelson 2024/03/20</t>
  </si>
  <si>
    <t>11582620 Air Penelope Nelson 2024/04/11</t>
  </si>
  <si>
    <t xml:space="preserve">Whirinaki Te Pua a Tane visit Ngai Whare </t>
  </si>
  <si>
    <t>with Jade/Henry</t>
  </si>
  <si>
    <t>40/24/121AP</t>
  </si>
  <si>
    <t>100334275</t>
  </si>
  <si>
    <t>11585612 Orbit Fee Penelope Nelson 2024/03/20</t>
  </si>
  <si>
    <t>11583274 Orbit Fee Penelope Nelson 2024/02/15</t>
  </si>
  <si>
    <t>11582620 Orbit Fee Penelope Nelson 2024/04/11</t>
  </si>
  <si>
    <t>11581813 Hotel Penelope Nelson 2024/01/25</t>
  </si>
  <si>
    <t>11582620 Other Penelope Nelson 2024/04/11</t>
  </si>
  <si>
    <t>11581813 Other Penelope Nelson 2024/01/25</t>
  </si>
  <si>
    <t>40/24/122AP</t>
  </si>
  <si>
    <t>100334276</t>
  </si>
  <si>
    <t>11585254 Orbit Fee Penelope Nelson 2024/02/01</t>
  </si>
  <si>
    <t>11587573 Air Penelope Nelson 2024/04/05</t>
  </si>
  <si>
    <t>11583243 Orbit Fee Penelope Nelson 2024/01/24</t>
  </si>
  <si>
    <t>11592963 Air Penelope Nelson 2024/04/23</t>
  </si>
  <si>
    <t>11587281 Air Penelope Nelson 2024/03/01</t>
  </si>
  <si>
    <t>40/24/123AP</t>
  </si>
  <si>
    <t>100334277</t>
  </si>
  <si>
    <t>11595546 Air Penelope Nelson 2024/06/11</t>
  </si>
  <si>
    <t>100334958</t>
  </si>
  <si>
    <t>S1</t>
  </si>
  <si>
    <t>Pravda Meeting with Chris Finlayson (ex M</t>
  </si>
  <si>
    <t>Treaty Relationships discussion</t>
  </si>
  <si>
    <t>meal / hospitality</t>
  </si>
  <si>
    <t>Chris Finlayson/Henry Weston</t>
  </si>
  <si>
    <t>62521</t>
  </si>
  <si>
    <t>Education Costs</t>
  </si>
  <si>
    <t>REFUND</t>
  </si>
  <si>
    <t>1400008604</t>
  </si>
  <si>
    <t>DZ</t>
  </si>
  <si>
    <t>Refund PN Executive Learning Group Membership</t>
  </si>
  <si>
    <t>DG Personal devpt</t>
  </si>
  <si>
    <t>this is Penny's professional development and this invoice #8-130 was paid last financial year to Jeff Whalan Learning Group</t>
  </si>
  <si>
    <t>Other Exp</t>
  </si>
  <si>
    <t>5000024314</t>
  </si>
  <si>
    <t>WE</t>
  </si>
  <si>
    <t>81</t>
  </si>
  <si>
    <t>112361 (JENERO ENTERPRISES LTD)</t>
  </si>
  <si>
    <t>JENERO ENTERPRISES LTD</t>
  </si>
  <si>
    <t>Coaching Services - DG</t>
  </si>
  <si>
    <t>KBS</t>
  </si>
  <si>
    <t>Monthly Professional Development</t>
  </si>
  <si>
    <t>Rory Glass (Jenero) 12 x $900</t>
  </si>
  <si>
    <t>009</t>
  </si>
  <si>
    <t>Deborah Drummond</t>
  </si>
  <si>
    <t>100392791</t>
  </si>
  <si>
    <t>Cial Online Par D Drummond - Parking while in Well</t>
  </si>
  <si>
    <t>Journal to 1011905</t>
  </si>
  <si>
    <t>100392792</t>
  </si>
  <si>
    <t>16 Mr Singhs Ta Te Mokihi CEs Forum 1 March 2024</t>
  </si>
  <si>
    <t>Pravda Meeting with Vicki Watson (CE Aote</t>
  </si>
  <si>
    <t>Vicki Watson/Sia Aston</t>
  </si>
  <si>
    <t>5</t>
  </si>
  <si>
    <t>100393649</t>
  </si>
  <si>
    <t>11595571 Other Penelope Nelson 2024/05/03</t>
  </si>
  <si>
    <t>4</t>
  </si>
  <si>
    <t>100393650</t>
  </si>
  <si>
    <t>11595886 Orbit Fee Penelope Nelson 2024/06/10</t>
  </si>
  <si>
    <t>11595886 Air Penelope Nelson 2024/06/10</t>
  </si>
  <si>
    <t>3</t>
  </si>
  <si>
    <t>100393651</t>
  </si>
  <si>
    <t>11573856 Air Penelope Nelson 2024/03/19</t>
  </si>
  <si>
    <t>11595886 Other Penelope Nelson 2024/06/10</t>
  </si>
  <si>
    <t>Fulton Hogan</t>
  </si>
  <si>
    <t>2</t>
  </si>
  <si>
    <t>100393653</t>
  </si>
  <si>
    <t>11592963 Other Penelope Nelson 2024/04/23</t>
  </si>
  <si>
    <t>100393654</t>
  </si>
  <si>
    <t>100393663</t>
  </si>
  <si>
    <t>Concession tickets-Penny Nelson</t>
  </si>
  <si>
    <t>Chathams tickets cancelled (credit to come)</t>
  </si>
  <si>
    <t>5000028074</t>
  </si>
  <si>
    <t>010</t>
  </si>
  <si>
    <t>100445085</t>
  </si>
  <si>
    <t>Wcc Parking Met Parking whilst meeting minister</t>
  </si>
  <si>
    <t>5000030901</t>
  </si>
  <si>
    <t>011</t>
  </si>
  <si>
    <t>40/24/145 AP</t>
  </si>
  <si>
    <t>100487506</t>
  </si>
  <si>
    <t>40/24/146 AP</t>
  </si>
  <si>
    <t>100487507</t>
  </si>
  <si>
    <t>40/24/147 AP</t>
  </si>
  <si>
    <t>100487508</t>
  </si>
  <si>
    <t>11609794 Air Penelope Nelson 2024/05/30</t>
  </si>
  <si>
    <t>DG Regional visits Invercargill/Queenstown</t>
  </si>
  <si>
    <t>11585254 Orbit Fee Penelope Nelson 2024/03/26</t>
  </si>
  <si>
    <t>11609794 Other Penelope Nelson 2024/05/30</t>
  </si>
  <si>
    <t>40/24/148 AP</t>
  </si>
  <si>
    <t>100487509</t>
  </si>
  <si>
    <t>11585254 Air Penelope Nelson 2024/03/26</t>
  </si>
  <si>
    <t>refund</t>
  </si>
  <si>
    <t>11609794 Orbit Fee Penelope Nelson 2024/05/30</t>
  </si>
  <si>
    <t>5000035833</t>
  </si>
  <si>
    <t>5000035835</t>
  </si>
  <si>
    <t>91</t>
  </si>
  <si>
    <t>5000035836</t>
  </si>
  <si>
    <t>012</t>
  </si>
  <si>
    <t>40/24/156 AP</t>
  </si>
  <si>
    <t>100529199</t>
  </si>
  <si>
    <t>11628421 Orbit Fee Penelope Nelson 2024/06/25</t>
  </si>
  <si>
    <t>11622378 Air Penelope Nelson 2024/05/16</t>
  </si>
  <si>
    <t>11625196 Orbit Fee Penelope Nelson 2024/06/20</t>
  </si>
  <si>
    <t>DG Regional visits Auckland/Hamilton</t>
  </si>
  <si>
    <t>11622334 Other Penelope Nelson 2024/08/08</t>
  </si>
  <si>
    <t>Meeting with Fulton Hogan senior team</t>
  </si>
  <si>
    <t>40/24/157 AP</t>
  </si>
  <si>
    <t>100529200</t>
  </si>
  <si>
    <t>11627726 Orbit Fee Penelope Nelson 2024/06/06</t>
  </si>
  <si>
    <t>11627805 Air Penelope Nelson 2024/06/13</t>
  </si>
  <si>
    <t>40/24/158 AP</t>
  </si>
  <si>
    <t>100529201</t>
  </si>
  <si>
    <t>11627740 Orbit Fee Penelope Nelson 2024/06/06</t>
  </si>
  <si>
    <t>40/24/159 AP</t>
  </si>
  <si>
    <t>100529202</t>
  </si>
  <si>
    <t>11622334 Orbit Fee Penelope Nelson 2024/08/08</t>
  </si>
  <si>
    <t>11622334 Air Penelope Nelson 2024/08/08</t>
  </si>
  <si>
    <t>11592963 Transfer Penelope Nelson 2024/04/23</t>
  </si>
  <si>
    <t>11627740 Air Penelope Nelson 2024/06/06</t>
  </si>
  <si>
    <t>11627805 Orbit Fee Penelope Nelson 2024/06/13</t>
  </si>
  <si>
    <t>11625196 Air Penelope Nelson 2024/06/20</t>
  </si>
  <si>
    <t>40/24/160 AP</t>
  </si>
  <si>
    <t>100529203</t>
  </si>
  <si>
    <t>11628421 Air Penelope Nelson 2024/06/25</t>
  </si>
  <si>
    <t>11622378 Orbit Fee Penelope Nelson 2024/05/16</t>
  </si>
  <si>
    <t>40/24/186 AP</t>
  </si>
  <si>
    <t>100537107</t>
  </si>
  <si>
    <t>11636957 Orbit Fee Penelope Nelson 2024/06/15</t>
  </si>
  <si>
    <t>11627740 Other Penelope Nelson 2024/06/06</t>
  </si>
  <si>
    <t>11639963 Orbit Fee Penelope Nelson 2024/07/19</t>
  </si>
  <si>
    <t>DG Regional visits Taupo/Rotorua</t>
  </si>
  <si>
    <t>11628421 Other Penelope Nelson 2024/06/25</t>
  </si>
  <si>
    <t>40/24/187 AP</t>
  </si>
  <si>
    <t>100537108</t>
  </si>
  <si>
    <t>11640009 Air Penelope Nelson 2024/07/26</t>
  </si>
  <si>
    <t>Ngai Tuhoe visit with PM and senior ministers/officials</t>
  </si>
  <si>
    <t>Tauranga</t>
  </si>
  <si>
    <t>11640009 Orbit Fee Penelope Nelson 2024/07/26</t>
  </si>
  <si>
    <t>40/24/188 AP</t>
  </si>
  <si>
    <t>100537109</t>
  </si>
  <si>
    <t>11627740 Air Penelope Nelson 2024/06/11</t>
  </si>
  <si>
    <t>11636957 Other Penelope Nelson 2024/06/15</t>
  </si>
  <si>
    <t>11639963 Air Penelope Nelson 2024/07/19</t>
  </si>
  <si>
    <t>11595886 Orbit Fee Penelope Nelson 2024/06/11</t>
  </si>
  <si>
    <t>11627740 Orbit Fee Penelope Nelson 2024/06/11</t>
  </si>
  <si>
    <t>11625196 Other Penelope Nelson 2024/06/20</t>
  </si>
  <si>
    <t>40/24/191 AP</t>
  </si>
  <si>
    <t>100537110</t>
  </si>
  <si>
    <t>11634095 Air Penelope Nelson 2024/06/19</t>
  </si>
  <si>
    <t>DG Regional visits Whangarei</t>
  </si>
  <si>
    <t>Whangarei</t>
  </si>
  <si>
    <t>11634095 Other Penelope Nelson 2024/06/19</t>
  </si>
  <si>
    <t>40/24/189 AP</t>
  </si>
  <si>
    <t>100537111</t>
  </si>
  <si>
    <t>11634095 Orbit Fee Penelope Nelson 2024/06/19</t>
  </si>
  <si>
    <t>11627805 Other Penelope Nelson 2024/06/13</t>
  </si>
  <si>
    <t>40/24/190 AP</t>
  </si>
  <si>
    <t>100537112</t>
  </si>
  <si>
    <t>11609794 Hotel Penelope Nelson 2024/05/30</t>
  </si>
  <si>
    <t>11636957 Air Penelope Nelson 2024/06/15</t>
  </si>
  <si>
    <t>11639972 Air Penelope Nelson 2024/07/18</t>
  </si>
  <si>
    <t>11639972 Orbit Fee Penelope Nelson 2024/07/18</t>
  </si>
  <si>
    <t>40/24/193 AP</t>
  </si>
  <si>
    <t>100547236</t>
  </si>
  <si>
    <t>11625196 Hotel Penelope Nelson 2024/06/20</t>
  </si>
  <si>
    <t>11628421 Hotel Penelope Nelson 2024/06/25</t>
  </si>
  <si>
    <t>40/24/194 AP</t>
  </si>
  <si>
    <t>100547594</t>
  </si>
  <si>
    <t>100579718</t>
  </si>
  <si>
    <t>Wilson P2047 PN parking whilst at Estimates Hea</t>
  </si>
  <si>
    <t>Estimates hearing at Parliament with Minister Potaka</t>
  </si>
  <si>
    <t>travel</t>
  </si>
  <si>
    <t>STD 2-NMA-YZ-12</t>
  </si>
  <si>
    <t>100579912</t>
  </si>
  <si>
    <t>EXECUTIVE COACHING SUPPORT TO DG</t>
  </si>
  <si>
    <t>Professional Development July-Dec 2023</t>
  </si>
  <si>
    <t>Jenero</t>
  </si>
  <si>
    <t>11529438 CAR HIRE PENELOPE NELSON 2023/09/04</t>
  </si>
  <si>
    <t>Te Urewera Board dinner and hui</t>
  </si>
  <si>
    <t>car hire</t>
  </si>
  <si>
    <t>Whakatane</t>
  </si>
  <si>
    <t>11529438 HOTEL PENELOPE NELSON 2023/09/04</t>
  </si>
  <si>
    <t>accomodation</t>
  </si>
  <si>
    <t>11529438 ORBIT FEE PENELOPE NELSON 2023/09/04</t>
  </si>
  <si>
    <t>11529438 OTHER PENELOPE NELSON 2023/09/04</t>
  </si>
  <si>
    <t>11530309 ORBIT FEE PENELOPE NELSON 2023/11/08</t>
  </si>
  <si>
    <t>Visiting Wilding Pines in Marlborough</t>
  </si>
  <si>
    <t>11532423 ORBIT FEE PENELOPE NELSON 2023/09/11</t>
  </si>
  <si>
    <t>Meeting at Tongariro with Minister Prime</t>
  </si>
  <si>
    <t>11530309 OTHER PENELOPE NELSON 2023/11/08</t>
  </si>
  <si>
    <t>11532423 OTHER PENELOPE NELSON 2023/09/11</t>
  </si>
  <si>
    <t>11607465 ORBIT FEE PENELOPE NELSON 2024/05/02</t>
  </si>
  <si>
    <t>11607674 ORBIT FEE PENELOPE NELSON 2024/05/21</t>
  </si>
  <si>
    <t>Meeting with Ngati Hei in Whitianga</t>
  </si>
  <si>
    <t>w Tinaka</t>
  </si>
  <si>
    <t>11607674 OTHER PENELOPE NELSON 2024/05/21</t>
  </si>
  <si>
    <t>11608704 OTHER PENELOPE NELSON 2024/05/24</t>
  </si>
  <si>
    <t>DG Regional visits Dunedin</t>
  </si>
  <si>
    <t>Dunedin</t>
  </si>
  <si>
    <t>11608704 ORBIT FEE PENELOPE NELSON 2024/05/24</t>
  </si>
  <si>
    <t>11607465 OTHER PENELOPE NELSON 2024/05/02</t>
  </si>
  <si>
    <t>5000040016</t>
  </si>
  <si>
    <t>(blank)</t>
  </si>
  <si>
    <t>Sum of Amount in CC Crcy</t>
  </si>
  <si>
    <t>Total</t>
  </si>
  <si>
    <t>(blank) Total</t>
  </si>
  <si>
    <t>Grand Total</t>
  </si>
  <si>
    <t>15/11/23</t>
  </si>
  <si>
    <t>16/11/23</t>
  </si>
  <si>
    <t>17/05/23</t>
  </si>
  <si>
    <t>19/07/23</t>
  </si>
  <si>
    <t>19/09/23</t>
  </si>
  <si>
    <t>EDS Conference (panel member) / AirNZ meeting</t>
  </si>
  <si>
    <t>31/08/23</t>
  </si>
  <si>
    <t>Chatham Islands visit 14 - 20 May 2025</t>
  </si>
  <si>
    <t>60432</t>
  </si>
  <si>
    <t>Sundry Personnel</t>
  </si>
  <si>
    <t>EMP REIMB 24 JUL</t>
  </si>
  <si>
    <t>100006349</t>
  </si>
  <si>
    <t>$2k reimbursement of relocation expenditure</t>
  </si>
  <si>
    <t>11498159 Air Peter Griffen 2023/08/18</t>
  </si>
  <si>
    <t>11436684 Orbit Fee Stephanie Rowe 2023/05/08</t>
  </si>
  <si>
    <t>11436684 Orbit Fee Sia Aston 2023/05/08</t>
  </si>
  <si>
    <t>11436684 Orbit Fee Thomas Malcolm 2023/05/08</t>
  </si>
  <si>
    <t>11436684 Orbit Fee Marie Long 2023/05/08</t>
  </si>
  <si>
    <t>11436684 Orbit Fee Ruth Isaac 2023/05/08</t>
  </si>
  <si>
    <t>11436684 Orbit Fee Michael Tully 2023/05/08</t>
  </si>
  <si>
    <t>Car Hire</t>
  </si>
  <si>
    <t>Orbit Fee</t>
  </si>
  <si>
    <t>Hospitality Total</t>
  </si>
  <si>
    <t>International Total</t>
  </si>
  <si>
    <t>Other Exp Total</t>
  </si>
  <si>
    <t>Kakapo Trans-location with Minister</t>
  </si>
  <si>
    <t>removed - Sandra</t>
  </si>
  <si>
    <t>Parking Ministers / Estimates Meeting</t>
  </si>
  <si>
    <t>Refund Executive Learning Group Annual Membership</t>
  </si>
  <si>
    <t>Jenero Enterprises Professional Development July-Dec 2023</t>
  </si>
  <si>
    <t>Jenero Enterprises - Professional Development  Feb - Jun 24</t>
  </si>
  <si>
    <t>Game Animal Council - on behalf of the Minister</t>
  </si>
  <si>
    <t>KM - Not Material</t>
  </si>
  <si>
    <t>Director National Programmes from DOC was also in attendance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</si>
</sst>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quot;$&quot;#,##0.00_);[Red]\(&quot;$&quot;#,##0.00\)"/>
    <numFmt numFmtId="165" formatCode="_(&quot;$&quot;* #,##0.00_);_(&quot;$&quot;* \(#,##0.00\);_(&quot;$&quot;* &quot;-&quot;??_);_(@_)"/>
    <numFmt numFmtId="166" formatCode="&quot;$&quot;#,##0.00"/>
    <numFmt numFmtId="167" formatCode="[$-1409]d\ mmmm\ yyyy;@"/>
    <numFmt numFmtId="168" formatCode="* #,##0.00_0_0_0\ &quot;NZD&quot;;* \-\ #,##0.00_0_0_0\ &quot;NZD&quot;"/>
    <numFmt numFmtId="169" formatCode="#,##0.00;[Red]\(#,##0.00\)"/>
  </numFmts>
  <fonts count="40"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u/>
      <sz val="11"/>
      <name val="Arial"/>
      <family val="2"/>
    </font>
    <font>
      <b/>
      <sz val="11"/>
      <color rgb="FFFF0000"/>
      <name val="Arial"/>
      <family val="2"/>
    </font>
    <font>
      <b/>
      <sz val="14"/>
      <color theme="0"/>
      <name val="Arial"/>
      <family val="2"/>
    </font>
    <font>
      <u/>
      <sz val="11"/>
      <color theme="1"/>
      <name val="Arial"/>
      <family val="2"/>
    </font>
    <font>
      <sz val="10"/>
      <color rgb="FFFF0000"/>
      <name val="Arial"/>
      <family val="2"/>
    </font>
  </fonts>
  <fills count="18">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
      <patternFill patternType="solid">
        <fgColor theme="0"/>
        <bgColor indexed="64"/>
      </patternFill>
    </fill>
    <fill>
      <patternFill patternType="solid">
        <fgColor rgb="FFF7F7F7"/>
        <bgColor indexed="64"/>
      </patternFill>
    </fill>
    <fill>
      <patternFill patternType="solid">
        <fgColor rgb="FFFFFF00"/>
        <bgColor indexed="64"/>
      </patternFill>
    </fill>
    <fill>
      <patternFill patternType="solid">
        <fgColor rgb="FF92D050"/>
        <bgColor indexed="64"/>
      </patternFill>
    </fill>
    <fill>
      <patternFill patternType="solid">
        <fgColor rgb="FFCCFF66"/>
        <bgColor indexed="64"/>
      </patternFill>
    </fill>
    <fill>
      <patternFill patternType="solid">
        <fgColor rgb="FFFFC000"/>
        <bgColor indexed="64"/>
      </patternFill>
    </fill>
    <fill>
      <patternFill patternType="solid">
        <fgColor theme="6" tint="0.59999389629810485"/>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81">
    <xf numFmtId="0" fontId="0" fillId="0" borderId="0" xfId="0"/>
    <xf numFmtId="0" fontId="0" fillId="0" borderId="0" xfId="0" applyAlignment="1" applyProtection="1">
      <alignment wrapText="1"/>
      <protection locked="0"/>
    </xf>
    <xf numFmtId="0" fontId="0" fillId="0" borderId="0" xfId="0" applyProtection="1">
      <protection locked="0"/>
    </xf>
    <xf numFmtId="0" fontId="18" fillId="2" borderId="0" xfId="0" applyFont="1" applyFill="1" applyAlignment="1">
      <alignment vertical="center" wrapText="1" readingOrder="1"/>
    </xf>
    <xf numFmtId="0" fontId="0" fillId="5" borderId="0" xfId="0" applyFill="1" applyAlignment="1">
      <alignment wrapText="1"/>
    </xf>
    <xf numFmtId="0" fontId="18" fillId="0" borderId="0" xfId="0" applyFont="1" applyAlignment="1">
      <alignment vertical="center" wrapText="1" readingOrder="1"/>
    </xf>
    <xf numFmtId="0" fontId="17" fillId="0" borderId="0" xfId="0" applyFont="1" applyAlignment="1">
      <alignment vertical="center" wrapText="1" readingOrder="1"/>
    </xf>
    <xf numFmtId="0" fontId="21" fillId="0" borderId="0" xfId="0" applyFont="1" applyAlignment="1">
      <alignment vertical="center" wrapText="1" readingOrder="1"/>
    </xf>
    <xf numFmtId="0" fontId="21" fillId="0" borderId="3" xfId="0" applyFont="1" applyBorder="1" applyAlignment="1">
      <alignment vertical="center" wrapText="1" readingOrder="1"/>
    </xf>
    <xf numFmtId="0" fontId="30"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6" fillId="0" borderId="0" xfId="0" applyFont="1"/>
    <xf numFmtId="166" fontId="25" fillId="0" borderId="0" xfId="0" applyNumberFormat="1" applyFont="1" applyAlignment="1">
      <alignment vertical="center" wrapText="1"/>
    </xf>
    <xf numFmtId="0" fontId="19"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4" fillId="0" borderId="0" xfId="0" applyFont="1" applyAlignment="1">
      <alignment vertical="center" wrapText="1" readingOrder="1"/>
    </xf>
    <xf numFmtId="0" fontId="20"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9" fillId="3" borderId="0" xfId="0" applyFont="1" applyFill="1" applyAlignment="1">
      <alignment vertical="center" wrapText="1" readingOrder="1"/>
    </xf>
    <xf numFmtId="0" fontId="16" fillId="3" borderId="0" xfId="0" applyFont="1" applyFill="1"/>
    <xf numFmtId="1" fontId="21" fillId="0" borderId="5" xfId="0" applyNumberFormat="1" applyFont="1" applyBorder="1" applyAlignment="1">
      <alignment horizontal="center" vertical="center" wrapText="1"/>
    </xf>
    <xf numFmtId="0" fontId="15" fillId="0" borderId="0" xfId="0" applyFont="1" applyAlignment="1">
      <alignment vertical="center"/>
    </xf>
    <xf numFmtId="1" fontId="17" fillId="0" borderId="0" xfId="0" applyNumberFormat="1" applyFont="1" applyAlignment="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Alignment="1">
      <alignment vertical="center" wrapText="1"/>
    </xf>
    <xf numFmtId="0" fontId="0" fillId="5" borderId="0" xfId="0" applyFill="1" applyAlignment="1">
      <alignment horizontal="left" vertical="top"/>
    </xf>
    <xf numFmtId="0" fontId="18" fillId="2" borderId="0" xfId="0" applyFont="1" applyFill="1" applyAlignment="1">
      <alignment horizontal="center" vertical="center"/>
    </xf>
    <xf numFmtId="0" fontId="27" fillId="0" borderId="0" xfId="0" applyFont="1" applyAlignment="1">
      <alignment horizontal="center"/>
    </xf>
    <xf numFmtId="0" fontId="11" fillId="0" borderId="0" xfId="0" applyFont="1" applyAlignment="1">
      <alignment vertical="center"/>
    </xf>
    <xf numFmtId="0" fontId="19" fillId="2" borderId="0" xfId="0" applyFont="1" applyFill="1" applyAlignment="1">
      <alignment horizontal="justify" vertical="center"/>
    </xf>
    <xf numFmtId="0" fontId="7" fillId="0" borderId="0" xfId="0" applyFont="1" applyAlignment="1">
      <alignment vertical="center"/>
    </xf>
    <xf numFmtId="0" fontId="7" fillId="0" borderId="0" xfId="0" applyFont="1" applyAlignment="1">
      <alignment vertical="center" wrapText="1"/>
    </xf>
    <xf numFmtId="0" fontId="11" fillId="0" borderId="0" xfId="0" applyFont="1" applyAlignment="1">
      <alignment horizontal="justify" vertical="center"/>
    </xf>
    <xf numFmtId="0" fontId="7" fillId="0" borderId="0" xfId="0" applyFont="1" applyAlignment="1">
      <alignment horizontal="justify" vertical="center"/>
    </xf>
    <xf numFmtId="0" fontId="19" fillId="3" borderId="0" xfId="0" applyFont="1" applyFill="1" applyAlignment="1">
      <alignment horizontal="justify" vertical="center"/>
    </xf>
    <xf numFmtId="0" fontId="11" fillId="0" borderId="0" xfId="1" applyFont="1" applyAlignment="1" applyProtection="1">
      <alignment horizontal="justify" vertical="center"/>
    </xf>
    <xf numFmtId="0" fontId="11" fillId="0" borderId="0" xfId="0" applyFont="1" applyAlignment="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0" borderId="0" xfId="0" applyFont="1" applyAlignment="1">
      <alignment horizontal="center" vertical="center"/>
    </xf>
    <xf numFmtId="0" fontId="19" fillId="3" borderId="0" xfId="0" applyFont="1" applyFill="1" applyAlignment="1">
      <alignment vertical="center" readingOrder="1"/>
    </xf>
    <xf numFmtId="0" fontId="32" fillId="0" borderId="0" xfId="0" applyFont="1"/>
    <xf numFmtId="166" fontId="19" fillId="8" borderId="0" xfId="0" applyNumberFormat="1" applyFont="1" applyFill="1" applyAlignment="1">
      <alignment horizontal="left" vertical="center" wrapText="1"/>
    </xf>
    <xf numFmtId="1" fontId="19" fillId="8" borderId="0" xfId="0" applyNumberFormat="1" applyFont="1" applyFill="1" applyAlignment="1">
      <alignment horizontal="center" vertical="center" wrapText="1"/>
    </xf>
    <xf numFmtId="164" fontId="0" fillId="0" borderId="0" xfId="0" applyNumberFormat="1" applyAlignment="1">
      <alignment wrapText="1"/>
    </xf>
    <xf numFmtId="164" fontId="19" fillId="3" borderId="0" xfId="0" applyNumberFormat="1" applyFont="1" applyFill="1" applyAlignment="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0" fillId="0" borderId="4" xfId="2" applyNumberFormat="1" applyFont="1" applyFill="1" applyBorder="1" applyAlignment="1" applyProtection="1">
      <alignment vertical="center" wrapText="1" readingOrder="1"/>
    </xf>
    <xf numFmtId="164" fontId="19"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1" fillId="0" borderId="5" xfId="2" applyNumberFormat="1" applyFont="1" applyFill="1" applyBorder="1" applyAlignment="1" applyProtection="1">
      <alignment horizontal="center" vertical="center" wrapText="1" readingOrder="1"/>
    </xf>
    <xf numFmtId="0" fontId="20" fillId="0" borderId="0" xfId="0" applyFont="1" applyAlignment="1">
      <alignment horizontal="center" wrapText="1"/>
    </xf>
    <xf numFmtId="0" fontId="33" fillId="3" borderId="0" xfId="0" applyFont="1" applyFill="1" applyAlignment="1">
      <alignment horizontal="center" vertical="center" readingOrder="1"/>
    </xf>
    <xf numFmtId="0" fontId="20" fillId="3" borderId="0" xfId="0" applyFont="1" applyFill="1" applyAlignment="1">
      <alignment vertical="center"/>
    </xf>
    <xf numFmtId="164" fontId="20"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8" fillId="3" borderId="0" xfId="0" applyFont="1" applyFill="1" applyAlignment="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Alignment="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Alignment="1">
      <alignment wrapText="1"/>
    </xf>
    <xf numFmtId="0" fontId="16" fillId="0" borderId="0" xfId="0" applyFont="1"/>
    <xf numFmtId="167" fontId="15" fillId="9" borderId="3" xfId="0" applyNumberFormat="1" applyFont="1" applyFill="1" applyBorder="1" applyAlignment="1" applyProtection="1">
      <alignment vertical="center"/>
      <protection locked="0"/>
    </xf>
    <xf numFmtId="164" fontId="15" fillId="9" borderId="4" xfId="0" applyNumberFormat="1" applyFont="1" applyFill="1" applyBorder="1" applyAlignment="1" applyProtection="1">
      <alignment vertical="center" wrapText="1"/>
      <protection locked="0"/>
    </xf>
    <xf numFmtId="0" fontId="15" fillId="9" borderId="4" xfId="0" applyFont="1" applyFill="1" applyBorder="1" applyAlignment="1" applyProtection="1">
      <alignment vertical="center" wrapText="1"/>
      <protection locked="0"/>
    </xf>
    <xf numFmtId="0" fontId="15" fillId="9" borderId="5" xfId="0" applyFont="1" applyFill="1" applyBorder="1" applyAlignment="1" applyProtection="1">
      <alignment vertical="center" wrapText="1"/>
      <protection locked="0"/>
    </xf>
    <xf numFmtId="167" fontId="15" fillId="9" borderId="3" xfId="0" applyNumberFormat="1" applyFont="1" applyFill="1" applyBorder="1" applyAlignment="1" applyProtection="1">
      <alignment vertical="center" wrapText="1"/>
      <protection locked="0"/>
    </xf>
    <xf numFmtId="0" fontId="0" fillId="9" borderId="4" xfId="0" applyFill="1" applyBorder="1" applyAlignment="1" applyProtection="1">
      <alignment vertical="center" wrapText="1"/>
      <protection locked="0"/>
    </xf>
    <xf numFmtId="0" fontId="0" fillId="9" borderId="5" xfId="0" applyFill="1" applyBorder="1" applyAlignment="1" applyProtection="1">
      <alignment vertical="center" wrapText="1"/>
      <protection locked="0"/>
    </xf>
    <xf numFmtId="0" fontId="15" fillId="9" borderId="4" xfId="0" applyFont="1" applyFill="1" applyBorder="1" applyAlignment="1" applyProtection="1">
      <alignment horizontal="left" vertical="center" wrapText="1"/>
      <protection locked="0"/>
    </xf>
    <xf numFmtId="164" fontId="15" fillId="9" borderId="4" xfId="0" applyNumberFormat="1" applyFont="1" applyFill="1" applyBorder="1" applyAlignment="1" applyProtection="1">
      <alignment horizontal="right" vertical="center" wrapText="1"/>
      <protection locked="0"/>
    </xf>
    <xf numFmtId="0" fontId="10" fillId="0" borderId="0" xfId="1" applyFill="1" applyAlignment="1">
      <alignment wrapText="1"/>
    </xf>
    <xf numFmtId="167" fontId="15" fillId="9" borderId="8" xfId="0" applyNumberFormat="1" applyFont="1" applyFill="1" applyBorder="1" applyAlignment="1" applyProtection="1">
      <alignment vertical="center" wrapText="1"/>
      <protection locked="0"/>
    </xf>
    <xf numFmtId="164" fontId="15" fillId="9" borderId="9" xfId="0" applyNumberFormat="1" applyFont="1" applyFill="1" applyBorder="1" applyAlignment="1" applyProtection="1">
      <alignment vertical="center" wrapText="1"/>
      <protection locked="0"/>
    </xf>
    <xf numFmtId="0" fontId="15" fillId="9" borderId="9" xfId="0" applyFont="1" applyFill="1" applyBorder="1" applyAlignment="1" applyProtection="1">
      <alignment vertical="center" wrapText="1"/>
      <protection locked="0"/>
    </xf>
    <xf numFmtId="0" fontId="15" fillId="9" borderId="10" xfId="0" applyFont="1" applyFill="1" applyBorder="1" applyAlignment="1" applyProtection="1">
      <alignment vertical="center" wrapText="1"/>
      <protection locked="0"/>
    </xf>
    <xf numFmtId="167" fontId="15" fillId="3" borderId="3" xfId="0" applyNumberFormat="1" applyFont="1" applyFill="1" applyBorder="1" applyAlignment="1" applyProtection="1">
      <alignment vertical="center"/>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Alignment="1">
      <alignment horizontal="left" vertical="center" wrapText="1"/>
    </xf>
    <xf numFmtId="0" fontId="19" fillId="3" borderId="0" xfId="0" applyFont="1" applyFill="1" applyAlignment="1">
      <alignment horizontal="left" vertical="center" readingOrder="1"/>
    </xf>
    <xf numFmtId="166" fontId="19" fillId="3" borderId="0" xfId="0" applyNumberFormat="1" applyFont="1" applyFill="1" applyAlignment="1">
      <alignment horizontal="left" vertical="center" wrapText="1"/>
    </xf>
    <xf numFmtId="1" fontId="19" fillId="3" borderId="0" xfId="0" applyNumberFormat="1" applyFont="1" applyFill="1" applyAlignment="1">
      <alignment horizontal="center" vertical="center" wrapText="1"/>
    </xf>
    <xf numFmtId="166" fontId="33" fillId="3" borderId="0" xfId="0" applyNumberFormat="1" applyFont="1" applyFill="1" applyAlignment="1">
      <alignment horizontal="center"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0" fillId="10" borderId="4" xfId="0" applyFill="1" applyBorder="1" applyAlignment="1" applyProtection="1">
      <alignment horizontal="left" vertical="center" wrapText="1"/>
      <protection locked="0"/>
    </xf>
    <xf numFmtId="0" fontId="15" fillId="10" borderId="4" xfId="0"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0" fillId="10" borderId="5" xfId="0" applyFill="1" applyBorder="1" applyAlignment="1" applyProtection="1">
      <alignment horizontal="left" vertical="center" wrapText="1"/>
      <protection locked="0"/>
    </xf>
    <xf numFmtId="0" fontId="33" fillId="3" borderId="0" xfId="0" applyFont="1" applyFill="1" applyAlignment="1">
      <alignment horizontal="center" vertical="center" wrapText="1"/>
    </xf>
    <xf numFmtId="0" fontId="36" fillId="10" borderId="7" xfId="0" applyFont="1" applyFill="1" applyBorder="1" applyAlignment="1">
      <alignment horizontal="center" vertical="center" wrapText="1"/>
    </xf>
    <xf numFmtId="0" fontId="12" fillId="11" borderId="0" xfId="1" applyFont="1" applyFill="1" applyAlignment="1" applyProtection="1">
      <alignment horizontal="justify" vertical="center"/>
    </xf>
    <xf numFmtId="0" fontId="39" fillId="0" borderId="0" xfId="0" applyFont="1" applyAlignment="1">
      <alignment wrapText="1"/>
    </xf>
    <xf numFmtId="0" fontId="32" fillId="12" borderId="0" xfId="0" applyFont="1" applyFill="1"/>
    <xf numFmtId="0" fontId="0" fillId="0" borderId="0" xfId="0" applyAlignment="1">
      <alignment horizontal="left"/>
    </xf>
    <xf numFmtId="168" fontId="0" fillId="0" borderId="0" xfId="0" applyNumberFormat="1"/>
    <xf numFmtId="14" fontId="0" fillId="0" borderId="0" xfId="0" applyNumberFormat="1" applyAlignment="1">
      <alignment horizontal="right"/>
    </xf>
    <xf numFmtId="0" fontId="0" fillId="13" borderId="0" xfId="0" applyFill="1" applyAlignment="1">
      <alignment horizontal="left"/>
    </xf>
    <xf numFmtId="0" fontId="32" fillId="13" borderId="0" xfId="0" applyFont="1" applyFill="1" applyAlignment="1">
      <alignment wrapText="1"/>
    </xf>
    <xf numFmtId="0" fontId="32" fillId="14" borderId="0" xfId="0" applyFont="1" applyFill="1"/>
    <xf numFmtId="14" fontId="0" fillId="0" borderId="0" xfId="0" applyNumberFormat="1"/>
    <xf numFmtId="14" fontId="32" fillId="13" borderId="0" xfId="0" applyNumberFormat="1" applyFont="1" applyFill="1" applyAlignment="1">
      <alignment horizontal="right" wrapText="1"/>
    </xf>
    <xf numFmtId="0" fontId="0" fillId="15" borderId="0" xfId="0" applyFill="1" applyAlignment="1">
      <alignment horizontal="left"/>
    </xf>
    <xf numFmtId="14" fontId="0" fillId="15" borderId="0" xfId="0" applyNumberFormat="1" applyFill="1" applyAlignment="1">
      <alignment horizontal="right"/>
    </xf>
    <xf numFmtId="0" fontId="0" fillId="15" borderId="0" xfId="0" applyFill="1"/>
    <xf numFmtId="169" fontId="0" fillId="0" borderId="0" xfId="0" applyNumberFormat="1"/>
    <xf numFmtId="0" fontId="39" fillId="13" borderId="0" xfId="0" applyFont="1" applyFill="1"/>
    <xf numFmtId="0" fontId="39" fillId="13" borderId="0" xfId="0" applyFont="1" applyFill="1" applyAlignment="1">
      <alignment wrapText="1"/>
    </xf>
    <xf numFmtId="0" fontId="0" fillId="0" borderId="0" xfId="0" pivotButton="1"/>
    <xf numFmtId="43" fontId="0" fillId="0" borderId="0" xfId="0" applyNumberFormat="1"/>
    <xf numFmtId="0" fontId="0" fillId="13" borderId="0" xfId="0" applyFill="1"/>
    <xf numFmtId="0" fontId="0" fillId="15" borderId="0" xfId="0" applyFill="1" applyAlignment="1">
      <alignment wrapText="1"/>
    </xf>
    <xf numFmtId="14" fontId="7" fillId="0" borderId="0" xfId="0" applyNumberFormat="1" applyFont="1" applyAlignment="1">
      <alignment horizontal="right"/>
    </xf>
    <xf numFmtId="0" fontId="0" fillId="16" borderId="0" xfId="0" applyFill="1" applyAlignment="1">
      <alignment horizontal="left"/>
    </xf>
    <xf numFmtId="169" fontId="0" fillId="17" borderId="0" xfId="0" applyNumberFormat="1" applyFill="1"/>
    <xf numFmtId="17" fontId="0" fillId="0" borderId="0" xfId="0" applyNumberFormat="1"/>
    <xf numFmtId="167" fontId="15" fillId="10" borderId="3" xfId="0" applyNumberFormat="1" applyFont="1" applyFill="1" applyBorder="1" applyAlignment="1">
      <alignment vertical="center"/>
    </xf>
    <xf numFmtId="164" fontId="15" fillId="10" borderId="4" xfId="0" applyNumberFormat="1" applyFont="1" applyFill="1" applyBorder="1" applyAlignment="1">
      <alignment vertical="center" wrapText="1"/>
    </xf>
    <xf numFmtId="0" fontId="0" fillId="10" borderId="4" xfId="0" applyFill="1" applyBorder="1" applyAlignment="1">
      <alignment vertical="center" wrapText="1"/>
    </xf>
    <xf numFmtId="0" fontId="0" fillId="10" borderId="5" xfId="0" applyFill="1" applyBorder="1" applyAlignment="1">
      <alignment vertical="center" wrapText="1"/>
    </xf>
    <xf numFmtId="169" fontId="0" fillId="13" borderId="0" xfId="0" applyNumberFormat="1" applyFill="1"/>
    <xf numFmtId="0" fontId="15" fillId="0" borderId="0" xfId="0" applyFont="1" applyAlignment="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lignment horizontal="left" vertical="center"/>
    </xf>
    <xf numFmtId="0" fontId="37" fillId="2" borderId="0" xfId="0" applyFont="1" applyFill="1" applyAlignment="1">
      <alignment horizontal="center" vertical="center"/>
    </xf>
    <xf numFmtId="0" fontId="34" fillId="10" borderId="2" xfId="0" applyFont="1" applyFill="1" applyBorder="1" applyAlignment="1" applyProtection="1">
      <alignment horizontal="left" vertical="center" wrapText="1" readingOrder="1"/>
      <protection locked="0"/>
    </xf>
    <xf numFmtId="167" fontId="34" fillId="10"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lignment horizontal="left" vertical="center" wrapText="1" readingOrder="1"/>
    </xf>
    <xf numFmtId="0" fontId="33" fillId="3" borderId="0" xfId="0" applyFont="1" applyFill="1" applyAlignment="1">
      <alignment horizontal="center" vertical="center" wrapText="1"/>
    </xf>
    <xf numFmtId="0" fontId="22" fillId="2" borderId="0" xfId="0" applyFont="1" applyFill="1" applyAlignment="1">
      <alignment horizontal="center" vertical="center"/>
    </xf>
    <xf numFmtId="0" fontId="18"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20" fillId="3" borderId="0" xfId="0" applyFont="1" applyFill="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cellXfs>
  <cellStyles count="3">
    <cellStyle name="Currency" xfId="2" builtinId="4"/>
    <cellStyle name="Hyperlink" xfId="1" builtinId="8"/>
    <cellStyle name="Normal" xfId="0" builtinId="0"/>
  </cellStyles>
  <dxfs count="7">
    <dxf>
      <font>
        <color theme="1" tint="0.499984740745262"/>
      </font>
      <fill>
        <patternFill>
          <bgColor rgb="FFCCFFCC"/>
        </patternFill>
      </fill>
    </dxf>
    <dxf>
      <font>
        <color theme="1" tint="0.499984740745262"/>
      </font>
      <fill>
        <patternFill>
          <bgColor rgb="FFCCFFCC"/>
        </patternFill>
      </fill>
    </dxf>
    <dxf>
      <numFmt numFmtId="35" formatCode="_-* #,##0.00_-;\-* #,##0.00_-;_-* &quot;-&quot;??_-;_-@_-"/>
    </dxf>
    <dxf>
      <fill>
        <patternFill patternType="solid">
          <bgColor rgb="FFFFFF00"/>
        </patternFill>
      </fill>
    </dxf>
    <dxf>
      <fill>
        <patternFill patternType="solid">
          <bgColor rgb="FFFFFF00"/>
        </patternFill>
      </fill>
    </dxf>
    <dxf>
      <numFmt numFmtId="169" formatCode="#,##0.00;[Red]\(#,##0.00\)"/>
    </dxf>
    <dxf>
      <numFmt numFmtId="169" formatCode="#,##0.00;[Red]\(#,##0.0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66"/>
      <color rgb="FF00FF00"/>
      <color rgb="FFCCFFCC"/>
      <color rgb="FFFF9900"/>
      <color rgb="FF99FF99"/>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21</xdr:row>
      <xdr:rowOff>0</xdr:rowOff>
    </xdr:from>
    <xdr:to>
      <xdr:col>15</xdr:col>
      <xdr:colOff>1055118</xdr:colOff>
      <xdr:row>45</xdr:row>
      <xdr:rowOff>66181</xdr:rowOff>
    </xdr:to>
    <xdr:pic>
      <xdr:nvPicPr>
        <xdr:cNvPr id="2" name="Picture 1">
          <a:extLst>
            <a:ext uri="{FF2B5EF4-FFF2-40B4-BE49-F238E27FC236}">
              <a16:creationId xmlns:a16="http://schemas.microsoft.com/office/drawing/2014/main" id="{2DF1C416-61D0-24F9-09DF-287658DA20F1}"/>
            </a:ext>
          </a:extLst>
        </xdr:cNvPr>
        <xdr:cNvPicPr>
          <a:picLocks noChangeAspect="1"/>
        </xdr:cNvPicPr>
      </xdr:nvPicPr>
      <xdr:blipFill>
        <a:blip xmlns:r="http://schemas.openxmlformats.org/officeDocument/2006/relationships" r:embed="rId1"/>
        <a:stretch>
          <a:fillRect/>
        </a:stretch>
      </xdr:blipFill>
      <xdr:spPr>
        <a:xfrm>
          <a:off x="1152525" y="3419475"/>
          <a:ext cx="17257143" cy="3952381"/>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hesh Masters" refreshedDate="45352.700401041664" createdVersion="8" refreshedVersion="8" minRefreshableVersion="3" recordCount="223" xr:uid="{ADEF94C9-D81B-4DD1-BFF1-9215286C72EA}">
  <cacheSource type="worksheet">
    <worksheetSource ref="A1:AG259" sheet="PN expenses"/>
  </cacheSource>
  <cacheFields count="33">
    <cacheField name="Company Code" numFmtId="0">
      <sharedItems containsBlank="1"/>
    </cacheField>
    <cacheField name="Fiscal Year" numFmtId="0">
      <sharedItems containsBlank="1"/>
    </cacheField>
    <cacheField name="Fiscal Period" numFmtId="0">
      <sharedItems containsBlank="1"/>
    </cacheField>
    <cacheField name="Profit Center" numFmtId="0">
      <sharedItems containsBlank="1"/>
    </cacheField>
    <cacheField name="Cost Center" numFmtId="0">
      <sharedItems containsBlank="1"/>
    </cacheField>
    <cacheField name="Cost Center Name" numFmtId="0">
      <sharedItems containsBlank="1"/>
    </cacheField>
    <cacheField name="G/L Account" numFmtId="0">
      <sharedItems containsBlank="1"/>
    </cacheField>
    <cacheField name="G/L Account Name" numFmtId="0">
      <sharedItems containsBlank="1"/>
    </cacheField>
    <cacheField name="Amount in CC Crcy" numFmtId="0">
      <sharedItems containsString="0" containsBlank="1" containsNumber="1" minValue="-17997.07" maxValue="1379.45"/>
    </cacheField>
    <cacheField name="Assignment Reference" numFmtId="0">
      <sharedItems containsBlank="1"/>
    </cacheField>
    <cacheField name="Journal Entry" numFmtId="0">
      <sharedItems containsBlank="1"/>
    </cacheField>
    <cacheField name="Journal Entry Type" numFmtId="0">
      <sharedItems containsBlank="1"/>
    </cacheField>
    <cacheField name="Posting Date" numFmtId="0">
      <sharedItems containsNonDate="0" containsDate="1" containsString="0" containsBlank="1" minDate="2023-07-01T00:00:00" maxDate="2024-02-29T00:00:00"/>
    </cacheField>
    <cacheField name="Posting Key" numFmtId="0">
      <sharedItems containsBlank="1"/>
    </cacheField>
    <cacheField name="Supplier" numFmtId="0">
      <sharedItems containsBlank="1"/>
    </cacheField>
    <cacheField name="Name of Supplier" numFmtId="0">
      <sharedItems containsBlank="1"/>
    </cacheField>
    <cacheField name="Tax Code" numFmtId="0">
      <sharedItems containsBlank="1"/>
    </cacheField>
    <cacheField name="Clearing Entry" numFmtId="0">
      <sharedItems containsNonDate="0" containsString="0" containsBlank="1"/>
    </cacheField>
    <cacheField name="Segment" numFmtId="0">
      <sharedItems containsNonDate="0" containsString="0" containsBlank="1"/>
    </cacheField>
    <cacheField name="Jrnl.Entry Item Text" numFmtId="0">
      <sharedItems containsBlank="1"/>
    </cacheField>
    <cacheField name="Number of Items" numFmtId="0">
      <sharedItems containsBlank="1"/>
    </cacheField>
    <cacheField name="Fund" numFmtId="0">
      <sharedItems containsBlank="1"/>
    </cacheField>
    <cacheField name="Funded Program" numFmtId="0">
      <sharedItems containsNonDate="0" containsString="0" containsBlank="1"/>
    </cacheField>
    <cacheField name="G/L Account Type" numFmtId="0">
      <sharedItems containsBlank="1"/>
    </cacheField>
    <cacheField name="Invoice Reference" numFmtId="0">
      <sharedItems containsNonDate="0" containsString="0" containsBlank="1"/>
    </cacheField>
    <cacheField name="Transaction Key" numFmtId="0">
      <sharedItems containsBlank="1"/>
    </cacheField>
    <cacheField name="WBS Element" numFmtId="0">
      <sharedItems containsNonDate="0" containsString="0" containsBlank="1"/>
    </cacheField>
    <cacheField name="WBS Element Name" numFmtId="0">
      <sharedItems containsNonDate="0" containsString="0" containsBlank="1"/>
    </cacheField>
    <cacheField name="Dr/Cr indicator  CO" numFmtId="0">
      <sharedItems containsBlank="1"/>
    </cacheField>
    <cacheField name="PURPOSE / Reason for Travel (eg conference attendance)" numFmtId="0">
      <sharedItems containsBlank="1" count="20">
        <s v="cancelled itinerary"/>
        <s v="Te Hiku visit - Te Aupouri, Ngai Takoto, Te Rarawa, Ngati Kuri"/>
        <s v="Kakapo Translocation with Minister"/>
        <s v="Conservation Board Chairs Conference"/>
        <s v="Save the Kiwi Board meeting"/>
        <s v="EDS Conference (panel member) / AirNZ meeting"/>
        <s v="Palm Executive Learning Programme (Nov 2023)"/>
        <s v="Hauraki Gulf Announcement (supporting MOC and PM)"/>
        <s v="tsfr to 1011905 "/>
        <s v="Presentation of the Loder Cup w Minister Prime"/>
        <s v="Lincoln University - Park Mgt degrees"/>
        <s v="tsfr to 1011905"/>
        <s v="Game Animal Council - for Minister"/>
        <s v="Palm Executive Learning Programme (May 2023)"/>
        <s v="Waitangi 5 - 6 February 2024"/>
        <s v="Chatham Islands visit 14 - 20 May 2024"/>
        <s v="Chatham Islands visit 14 - 20 May 2025"/>
        <s v="Fiordland Wapiti Area visit / staff visit"/>
        <s v="Taranaki iwi visit with Minister"/>
        <m/>
      </sharedItems>
    </cacheField>
    <cacheField name="Type (eg airfares / Accomodation / Taxi / Meals)" numFmtId="0">
      <sharedItems containsBlank="1" count="8">
        <m/>
        <s v="airfares"/>
        <s v=" "/>
        <s v="accommodation"/>
        <s v="airfares "/>
        <s v="meal / hospitality"/>
        <s v="meal"/>
        <s v="taxi"/>
      </sharedItems>
    </cacheField>
    <cacheField name="Location" numFmtId="0">
      <sharedItems containsBlank="1"/>
    </cacheField>
    <cacheField name="Date" numFmtId="14">
      <sharedItems containsDate="1" containsBlank="1" containsMixedTypes="1" minDate="2022-06-02T00:00:00" maxDate="2024-05-15T00:00:00" count="33">
        <d v="2022-06-12T00:00:00"/>
        <s v="16/12/22"/>
        <s v="28/11/22"/>
        <s v="30/03/23"/>
        <d v="2022-06-02T00:00:00"/>
        <d v="2023-05-04T00:00:00"/>
        <d v="2023-09-03T00:00:00"/>
        <d v="2023-12-05T00:00:00"/>
        <s v="15/05/23"/>
        <s v="21/04/23"/>
        <s v="28/06/23"/>
        <d v="2023-06-02T00:00:00"/>
        <d v="2023-11-07T00:00:00"/>
        <s v="19/07/23"/>
        <s v="cancelled"/>
        <d v="2023-09-07T00:00:00"/>
        <s v="31/08/23"/>
        <s v="19/09/23"/>
        <s v="15/11/23"/>
        <d v="2023-08-08T00:00:00"/>
        <m/>
        <d v="2023-08-09T00:00:00"/>
        <d v="2023-04-10T00:00:00"/>
        <d v="2023-02-11T00:00:00"/>
        <d v="2023-09-11T00:00:00"/>
        <s v="17/05/23"/>
        <d v="2023-05-17T00:00:00"/>
        <s v="16/11/23"/>
        <d v="2024-02-04T00:00:00"/>
        <d v="2024-05-14T00:00:00"/>
        <d v="2023-08-17T00:00:00"/>
        <d v="2024-02-09T00:00:00"/>
        <d v="2024-01-25T00:00:0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hesh Masters" refreshedDate="45496.627668865738" createdVersion="8" refreshedVersion="8" minRefreshableVersion="3" recordCount="361" xr:uid="{01D66385-880D-4FEF-B117-7B23D47BAF6D}">
  <cacheSource type="worksheet">
    <worksheetSource ref="A1:AK362" sheet="PN expenses"/>
  </cacheSource>
  <cacheFields count="37">
    <cacheField name="Company Code" numFmtId="0">
      <sharedItems/>
    </cacheField>
    <cacheField name="Fiscal Year" numFmtId="0">
      <sharedItems/>
    </cacheField>
    <cacheField name="Fiscal Period" numFmtId="0">
      <sharedItems/>
    </cacheField>
    <cacheField name="Profit Center" numFmtId="0">
      <sharedItems/>
    </cacheField>
    <cacheField name="Cost Center" numFmtId="0">
      <sharedItems/>
    </cacheField>
    <cacheField name="Cost Center Name" numFmtId="0">
      <sharedItems/>
    </cacheField>
    <cacheField name="G/L Account" numFmtId="0">
      <sharedItems/>
    </cacheField>
    <cacheField name="G/L Account Name" numFmtId="0">
      <sharedItems/>
    </cacheField>
    <cacheField name="Amount in CC Crcy" numFmtId="169">
      <sharedItems containsSemiMixedTypes="0" containsString="0" containsNumber="1" minValue="-17997.07" maxValue="13970"/>
    </cacheField>
    <cacheField name="Assignment Reference" numFmtId="0">
      <sharedItems containsBlank="1"/>
    </cacheField>
    <cacheField name="Journal Entry" numFmtId="0">
      <sharedItems containsMixedTypes="1" containsNumber="1" containsInteger="1" minValue="100057921" maxValue="100057921"/>
    </cacheField>
    <cacheField name="Journal Entry Type" numFmtId="0">
      <sharedItems/>
    </cacheField>
    <cacheField name="Posting Date" numFmtId="0">
      <sharedItems containsSemiMixedTypes="0" containsDate="1" containsString="0" containsMixedTypes="1" minDate="2023-07-01T00:00:00" maxDate="1900-01-02T07:51:04"/>
    </cacheField>
    <cacheField name="Posting Key" numFmtId="0">
      <sharedItems/>
    </cacheField>
    <cacheField name="Supplier" numFmtId="0">
      <sharedItems containsBlank="1"/>
    </cacheField>
    <cacheField name="Name of Supplier" numFmtId="0">
      <sharedItems containsBlank="1"/>
    </cacheField>
    <cacheField name="Tax Code" numFmtId="0">
      <sharedItems containsBlank="1"/>
    </cacheField>
    <cacheField name="Clearing Entry" numFmtId="0">
      <sharedItems containsNonDate="0" containsString="0" containsBlank="1"/>
    </cacheField>
    <cacheField name="Segment" numFmtId="0">
      <sharedItems containsNonDate="0" containsString="0" containsBlank="1"/>
    </cacheField>
    <cacheField name="Jrnl.Entry Item Text" numFmtId="0">
      <sharedItems/>
    </cacheField>
    <cacheField name="Number of Items" numFmtId="0">
      <sharedItems/>
    </cacheField>
    <cacheField name="Fund" numFmtId="0">
      <sharedItems/>
    </cacheField>
    <cacheField name="Funded Program" numFmtId="0">
      <sharedItems containsNonDate="0" containsString="0" containsBlank="1"/>
    </cacheField>
    <cacheField name="G/L Account Type" numFmtId="0">
      <sharedItems/>
    </cacheField>
    <cacheField name="Invoice Reference" numFmtId="0">
      <sharedItems containsNonDate="0" containsString="0" containsBlank="1"/>
    </cacheField>
    <cacheField name="Transaction Key" numFmtId="0">
      <sharedItems containsBlank="1"/>
    </cacheField>
    <cacheField name="WBS Element" numFmtId="0">
      <sharedItems containsNonDate="0" containsString="0" containsBlank="1"/>
    </cacheField>
    <cacheField name="WBS Element Name" numFmtId="0">
      <sharedItems containsNonDate="0" containsString="0" containsBlank="1"/>
    </cacheField>
    <cacheField name="Dr/Cr indicator  CO" numFmtId="0">
      <sharedItems/>
    </cacheField>
    <cacheField name="PURPOSE / Reason for Travel (eg conference attendance)" numFmtId="0">
      <sharedItems count="48">
        <s v="cancelled itinerary"/>
        <s v="Te Hiku visit - Te Aupouri, Ngai Takoto, Te Rarawa, Ngati Kuri"/>
        <s v="Kakapo Translocation with Minister"/>
        <s v="Conservation Board Chairs Conference"/>
        <s v="Save the Kiwi Board meeting"/>
        <s v="EDS Conference 2023 panel member / AirNZ meeting"/>
        <s v="Palm Executive Learning Programme (Nov 2023)"/>
        <s v="Hauraki Gulf Announcement (supporting MOC and PM)"/>
        <s v="tsfr to 1011905 "/>
        <s v="Presentation of the Loder Cup w Minister Prime"/>
        <s v="Lincoln University - Park Mgt degrees"/>
        <s v="tsfr to 1011905"/>
        <s v="Game Animal Council - for Minister"/>
        <s v="Palm Executive Learning Programme (May 2023)"/>
        <s v="Waitangi 5 - 6 February 2024"/>
        <s v="Chatham Islands visit 14 - 20 May 2024"/>
        <s v="Fiordland Wapiti Area visit / staff visit"/>
        <s v="Taranaki iwi visit with Minister"/>
        <s v="EDS Conference  2024 &quot;The Future is Now&quot;"/>
        <s v="Retirement Directors / Ops Directors meeting"/>
        <s v="FH trip cancelled"/>
        <s v="Retirement Director / visit Hokitika Offices"/>
        <s v="Te Mokihi CEs Forum"/>
        <s v="Ngati Kuri hui / Director retirement / AKL Council/Zoo hui"/>
        <s v="NEXT Sunset celebration with Minister"/>
        <s v="Whirinaki Te Pua a Tane visit Ngai Whare "/>
        <s v="Whirinaki Te Pua a Tane visit Ngai Whare"/>
        <s v="Treaty Relationships discussion"/>
        <s v="Refund annual Executive Learning Group membership"/>
        <s v="Monthly Professional Development"/>
        <s v="Journal to 1011905"/>
        <s v="Aotearoa Circle Board finalise parliamentary event and ministerial dinner"/>
        <s v="Chathams tickets cancelled (credit to come)"/>
        <s v="DG Regional visits Invercargill/Queenstown"/>
        <s v="DG Regional visits Auckland/Hamilton"/>
        <s v="Meeting with Fulton Hogan senior team"/>
        <s v="DG Regional visits Taupo/Rotorua"/>
        <s v="Ngai Tuhoe visit with PM and senior ministers/officials"/>
        <s v="DG Regional visits Whangarei"/>
        <s v="Estimates hearing at Parliament with Minister Potaka"/>
        <s v="Professional Development July-Dec 2023"/>
        <s v="Te Urewera Board dinner and hui"/>
        <s v="Visiting Wilding Pines in Marlborough"/>
        <s v="Meeting at Tongariro with Minister Prime"/>
        <s v="Meeting with Ngati Hei in Whitianga"/>
        <s v="DG Regional visits Dunedin"/>
        <s v="Chathams trip cancelled" u="1"/>
        <s v="DG Regional visits Hokitika" u="1"/>
      </sharedItems>
    </cacheField>
    <cacheField name="Type (eg airfares / Accomodation / Taxi / Meals)" numFmtId="0">
      <sharedItems containsBlank="1" count="15">
        <m/>
        <s v="airfares"/>
        <s v=" "/>
        <s v="accommodation"/>
        <s v="airfares "/>
        <s v="Accommodation / meal / hospitality"/>
        <s v="meal"/>
        <s v="taxi"/>
        <s v="parking"/>
        <s v="Accomodation"/>
        <s v="meal / hospitality"/>
        <s v="DG Personal devpt"/>
        <s v="Orbit Fee"/>
        <s v="travel"/>
        <s v="car hire"/>
      </sharedItems>
    </cacheField>
    <cacheField name="Location" numFmtId="0">
      <sharedItems containsBlank="1" count="22">
        <m/>
        <s v="Northland"/>
        <s v="Hamilton"/>
        <s v=" "/>
        <s v="  "/>
        <s v="KeriKeri"/>
        <s v="Auckland"/>
        <s v="Sydney"/>
        <s v="Christchurch"/>
        <s v="Melbourne"/>
        <s v="Chatham Islands"/>
        <s v="Queenstown"/>
        <s v="Taranaki"/>
        <s v="Blenheim"/>
        <s v="Hokitika"/>
        <s v="Rotorua"/>
        <s v="Wellington"/>
        <s v="Invercargill"/>
        <s v="Tauranga"/>
        <s v="Whangarei"/>
        <s v="Whakatane"/>
        <s v="Dunedin"/>
      </sharedItems>
    </cacheField>
    <cacheField name="Date" numFmtId="14">
      <sharedItems containsNonDate="0" containsDate="1" containsString="0" containsBlank="1" minDate="2022-11-28T00:00:00" maxDate="2024-12-21T00:00:00" count="91">
        <d v="2022-12-06T00:00:00"/>
        <d v="2022-12-16T00:00:00"/>
        <d v="2022-11-28T00:00:00"/>
        <d v="2023-03-30T00:00:00"/>
        <d v="2023-12-06T00:00:00"/>
        <d v="2023-04-05T00:00:00"/>
        <d v="2023-03-09T00:00:00"/>
        <d v="2023-05-12T00:00:00"/>
        <d v="2023-05-15T00:00:00"/>
        <d v="2023-04-21T00:00:00"/>
        <d v="2023-06-28T00:00:00"/>
        <d v="2023-02-06T00:00:00"/>
        <d v="2023-07-11T00:00:00"/>
        <d v="2023-07-19T00:00:00"/>
        <d v="2023-08-02T00:00:00"/>
        <d v="2023-08-16T00:00:00"/>
        <d v="2023-07-18T00:00:00"/>
        <d v="2023-07-12T00:00:00"/>
        <d v="2023-07-10T00:00:00"/>
        <d v="2023-04-28T00:00:00"/>
        <d v="2023-09-02T00:00:00"/>
        <d v="2023-07-02T00:00:00"/>
        <d v="2023-06-08T00:00:00"/>
        <d v="2023-08-21T00:00:00"/>
        <d v="2023-08-09T00:00:00"/>
        <d v="2023-09-07T00:00:00"/>
        <d v="2023-08-31T00:00:00"/>
        <d v="2023-09-19T00:00:00"/>
        <d v="2023-11-15T00:00:00"/>
        <d v="2023-05-08T00:00:00"/>
        <d v="2023-08-08T00:00:00"/>
        <m/>
        <d v="2023-06-30T00:00:00"/>
        <d v="2023-09-21T00:00:00"/>
        <d v="2023-09-05T00:00:00"/>
        <d v="2023-09-08T00:00:00"/>
        <d v="2023-10-18T00:00:00"/>
        <d v="2023-10-04T00:00:00"/>
        <d v="2023-11-02T00:00:00"/>
        <d v="2023-10-24T00:00:00"/>
        <d v="2023-10-16T00:00:00"/>
        <d v="2023-12-20T00:00:00"/>
        <d v="2023-11-09T00:00:00"/>
        <d v="2023-02-20T00:00:00"/>
        <d v="2023-05-17T00:00:00"/>
        <d v="2023-11-16T00:00:00"/>
        <d v="2024-02-04T00:00:00"/>
        <d v="2024-05-14T00:00:00"/>
        <d v="2024-02-09T00:00:00"/>
        <d v="2024-01-25T00:00:00"/>
        <d v="2024-06-11T00:00:00"/>
        <d v="2024-04-05T00:00:00"/>
        <d v="2024-02-15T00:00:00"/>
        <d v="2024-03-08T00:00:00"/>
        <d v="2024-05-03T00:00:00"/>
        <d v="2024-03-01T00:00:00"/>
        <d v="2024-04-23T00:00:00"/>
        <d v="2024-03-20T00:00:00"/>
        <d v="2024-04-11T00:00:00"/>
        <d v="2024-02-01T00:00:00"/>
        <d v="2024-02-12T00:00:00"/>
        <d v="2024-01-29T00:00:00"/>
        <d v="2024-02-08T00:00:00"/>
        <d v="2024-03-11T00:00:00"/>
        <d v="2024-06-10T00:00:00"/>
        <d v="2024-03-19T00:00:00"/>
        <d v="2024-03-12T00:00:00"/>
        <d v="2024-04-12T00:00:00"/>
        <d v="2024-05-30T00:00:00"/>
        <d v="2024-06-25T00:00:00"/>
        <d v="2024-05-16T00:00:00"/>
        <d v="2024-06-20T00:00:00"/>
        <d v="2024-08-08T00:00:00"/>
        <d v="2024-06-06T00:00:00"/>
        <d v="2024-06-13T00:00:00"/>
        <d v="2024-12-20T00:00:00"/>
        <d v="2024-06-15T00:00:00"/>
        <d v="2024-07-19T00:00:00"/>
        <d v="2024-07-26T00:00:00"/>
        <d v="2024-06-19T00:00:00"/>
        <d v="2024-07-18T00:00:00"/>
        <d v="2024-06-18T00:00:00"/>
        <d v="2023-06-27T00:00:00"/>
        <d v="2023-09-04T00:00:00"/>
        <d v="2023-11-08T00:00:00"/>
        <d v="2023-09-11T00:00:00"/>
        <d v="2024-05-02T00:00:00"/>
        <d v="2024-05-21T00:00:00"/>
        <d v="2024-05-24T00:00:00"/>
        <d v="2024-06-01T00:00:00"/>
        <d v="2024-05-23T00:00:00" u="1"/>
      </sharedItems>
    </cacheField>
    <cacheField name="Comments" numFmtId="0">
      <sharedItems containsBlank="1"/>
    </cacheField>
    <cacheField name="Cancelled" numFmtId="0">
      <sharedItems containsBlank="1" count="2">
        <s v="Cancelled"/>
        <m/>
      </sharedItems>
    </cacheField>
    <cacheField name="National / International / expense type" numFmtId="0">
      <sharedItems containsBlank="1" count="4">
        <m/>
        <s v="International"/>
        <s v="Hospitality"/>
        <s v="Other Exp"/>
      </sharedItems>
    </cacheField>
    <cacheField name="Loaded" numFmtId="0">
      <sharedItems containsDate="1" containsBlank="1" containsMixedTypes="1" minDate="2024-07-01T00:00:00" maxDate="2024-07-02T00:00:00" count="5">
        <m/>
        <s v="y"/>
        <s v="removed - Sandra"/>
        <s v="KM - Not Material"/>
        <d v="2024-07-01T00:00:0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3">
  <r>
    <s v="DEPT"/>
    <s v="2024"/>
    <s v="001"/>
    <s v="100000"/>
    <s v="1011915 (DG Expenses)"/>
    <s v="DG Expenses"/>
    <s v="62101"/>
    <s v="Trvl- Domestic Flght"/>
    <n v="309.69"/>
    <s v="MM072"/>
    <s v="100002084"/>
    <s v="AD"/>
    <d v="2023-07-01T00:00:00"/>
    <s v="40"/>
    <m/>
    <m/>
    <s v="P0"/>
    <m/>
    <m/>
    <s v="CNLD_11337154 Penelope Nelson 221206 WLG Air"/>
    <s v="1"/>
    <s v="FM001001"/>
    <m/>
    <s v="P"/>
    <m/>
    <m/>
    <m/>
    <m/>
    <s v="D"/>
    <x v="0"/>
    <x v="0"/>
    <m/>
    <x v="0"/>
  </r>
  <r>
    <s v="DEPT"/>
    <s v="2024"/>
    <s v="001"/>
    <s v="100000"/>
    <s v="1011915 (DG Expenses)"/>
    <s v="DG Expenses"/>
    <s v="62101"/>
    <s v="Trvl- Domestic Flght"/>
    <n v="375.63"/>
    <s v="MM072"/>
    <s v="100002084"/>
    <s v="AD"/>
    <d v="2023-07-01T00:00:00"/>
    <s v="40"/>
    <m/>
    <m/>
    <s v="P0"/>
    <m/>
    <m/>
    <s v="CNLD_11364581 Penelope Nelson 221216 WLG Air"/>
    <s v="1"/>
    <s v="FM001001"/>
    <m/>
    <s v="P"/>
    <m/>
    <m/>
    <m/>
    <m/>
    <s v="D"/>
    <x v="0"/>
    <x v="0"/>
    <m/>
    <x v="1"/>
  </r>
  <r>
    <s v="DEPT"/>
    <s v="2024"/>
    <s v="001"/>
    <s v="100000"/>
    <s v="1011915 (DG Expenses)"/>
    <s v="DG Expenses"/>
    <s v="62101"/>
    <s v="Trvl- Domestic Flght"/>
    <n v="367.29"/>
    <s v="MM072"/>
    <s v="100002084"/>
    <s v="AD"/>
    <d v="2023-07-01T00:00:00"/>
    <s v="40"/>
    <m/>
    <m/>
    <s v="P0"/>
    <m/>
    <m/>
    <s v="CNLD_11348138 Penelope Nelson 221128 WLG Air"/>
    <s v="1"/>
    <s v="FM001001"/>
    <m/>
    <s v="P"/>
    <m/>
    <m/>
    <m/>
    <m/>
    <s v="D"/>
    <x v="0"/>
    <x v="0"/>
    <m/>
    <x v="2"/>
  </r>
  <r>
    <s v="DEPT"/>
    <s v="2024"/>
    <s v="001"/>
    <s v="100000"/>
    <s v="1011915 (DG Expenses)"/>
    <s v="DG Expenses"/>
    <s v="62101"/>
    <s v="Trvl- Domestic Flght"/>
    <n v="354.76"/>
    <s v="MM072"/>
    <s v="100002084"/>
    <s v="AD"/>
    <d v="2023-07-01T00:00:00"/>
    <s v="40"/>
    <m/>
    <m/>
    <s v="P0"/>
    <m/>
    <m/>
    <s v="CNLD_11387710 Penelope Nelson 230330 WLG Air"/>
    <s v="1"/>
    <s v="FM001001"/>
    <m/>
    <s v="P"/>
    <m/>
    <m/>
    <m/>
    <m/>
    <s v="D"/>
    <x v="0"/>
    <x v="0"/>
    <m/>
    <x v="3"/>
  </r>
  <r>
    <s v="DEPT"/>
    <s v="2024"/>
    <s v="001"/>
    <s v="100000"/>
    <s v="1011915 (DG Expenses)"/>
    <s v="DG Expenses"/>
    <s v="62101"/>
    <s v="Trvl- Domestic Flght"/>
    <n v="32.57"/>
    <s v="MM072"/>
    <s v="100002084"/>
    <s v="AD"/>
    <d v="2023-07-01T00:00:00"/>
    <s v="40"/>
    <m/>
    <m/>
    <s v="P0"/>
    <m/>
    <m/>
    <s v="CNLD_11337154 Penelope Nelson 221206 WLG Air"/>
    <s v="1"/>
    <s v="FM001001"/>
    <m/>
    <s v="P"/>
    <m/>
    <m/>
    <m/>
    <m/>
    <s v="D"/>
    <x v="0"/>
    <x v="0"/>
    <m/>
    <x v="4"/>
  </r>
  <r>
    <s v="DEPT"/>
    <s v="2024"/>
    <s v="001"/>
    <s v="100000"/>
    <s v="1011915 (DG Expenses)"/>
    <s v="DG Expenses"/>
    <s v="62101"/>
    <s v="Trvl- Domestic Flght"/>
    <n v="374.78"/>
    <s v="MM072"/>
    <s v="100002084"/>
    <s v="AD"/>
    <d v="2023-07-01T00:00:00"/>
    <s v="40"/>
    <m/>
    <m/>
    <s v="P0"/>
    <m/>
    <m/>
    <s v="CNLD_11408173 Penelope Nelson 230405 WLG Air"/>
    <s v="1"/>
    <s v="FM001001"/>
    <m/>
    <s v="P"/>
    <m/>
    <m/>
    <m/>
    <m/>
    <s v="D"/>
    <x v="0"/>
    <x v="0"/>
    <m/>
    <x v="5"/>
  </r>
  <r>
    <s v="DEPT"/>
    <s v="2024"/>
    <s v="001"/>
    <s v="100000"/>
    <s v="1011915 (DG Expenses)"/>
    <s v="DG Expenses"/>
    <s v="62101"/>
    <s v="Trvl- Domestic Flght"/>
    <n v="458.26"/>
    <s v="MM072"/>
    <s v="100002084"/>
    <s v="AD"/>
    <d v="2023-07-01T00:00:00"/>
    <s v="40"/>
    <m/>
    <m/>
    <s v="P0"/>
    <m/>
    <m/>
    <s v="CNLD_11408329 Penelope Nelson 230309 WLG Air"/>
    <s v="1"/>
    <s v="FM001001"/>
    <m/>
    <s v="P"/>
    <m/>
    <m/>
    <m/>
    <m/>
    <s v="D"/>
    <x v="0"/>
    <x v="0"/>
    <m/>
    <x v="6"/>
  </r>
  <r>
    <s v="DEPT"/>
    <s v="2024"/>
    <s v="001"/>
    <s v="100000"/>
    <s v="1011915 (DG Expenses)"/>
    <s v="DG Expenses"/>
    <s v="62101"/>
    <s v="Trvl- Domestic Flght"/>
    <n v="545.92999999999995"/>
    <s v="MM072"/>
    <s v="100002084"/>
    <s v="AD"/>
    <d v="2023-07-01T00:00:00"/>
    <s v="40"/>
    <m/>
    <m/>
    <s v="P0"/>
    <m/>
    <m/>
    <s v="CNLD_11424914 Penelope Nelson 230512 WLG Air"/>
    <s v="1"/>
    <s v="FM001001"/>
    <m/>
    <s v="P"/>
    <m/>
    <m/>
    <m/>
    <m/>
    <s v="D"/>
    <x v="0"/>
    <x v="0"/>
    <m/>
    <x v="7"/>
  </r>
  <r>
    <s v="DEPT"/>
    <s v="2024"/>
    <s v="001"/>
    <s v="100000"/>
    <s v="1011915 (DG Expenses)"/>
    <s v="DG Expenses"/>
    <s v="62101"/>
    <s v="Trvl- Domestic Flght"/>
    <n v="481.61"/>
    <s v="MM072"/>
    <s v="100002084"/>
    <s v="AD"/>
    <d v="2023-07-01T00:00:00"/>
    <s v="40"/>
    <m/>
    <m/>
    <s v="P0"/>
    <m/>
    <m/>
    <s v="CNLD_11430463 Penelope Nelson 230515 WLG Air"/>
    <s v="1"/>
    <s v="FM001001"/>
    <m/>
    <s v="P"/>
    <m/>
    <m/>
    <m/>
    <m/>
    <s v="D"/>
    <x v="0"/>
    <x v="0"/>
    <m/>
    <x v="8"/>
  </r>
  <r>
    <s v="DEPT"/>
    <s v="2024"/>
    <s v="001"/>
    <s v="100000"/>
    <s v="1011915 (DG Expenses)"/>
    <s v="DG Expenses"/>
    <s v="62101"/>
    <s v="Trvl- Domestic Flght"/>
    <n v="638.49"/>
    <s v="MM072"/>
    <s v="100002084"/>
    <s v="AD"/>
    <d v="2023-07-01T00:00:00"/>
    <s v="40"/>
    <m/>
    <m/>
    <s v="P0"/>
    <m/>
    <m/>
    <s v="CNLD_11448146 Penelope Nelson 2023/04/21  Air"/>
    <s v="1"/>
    <s v="FM001001"/>
    <m/>
    <s v="P"/>
    <m/>
    <m/>
    <m/>
    <m/>
    <s v="D"/>
    <x v="0"/>
    <x v="0"/>
    <m/>
    <x v="9"/>
  </r>
  <r>
    <s v="DEPT"/>
    <s v="2024"/>
    <s v="001"/>
    <s v="100000"/>
    <s v="1011915 (DG Expenses)"/>
    <s v="DG Expenses"/>
    <s v="62101"/>
    <s v="Trvl- Domestic Flght"/>
    <n v="327.26"/>
    <s v="MM072"/>
    <s v="100002084"/>
    <s v="AD"/>
    <d v="2023-07-01T00:00:00"/>
    <s v="40"/>
    <m/>
    <m/>
    <s v="P0"/>
    <m/>
    <m/>
    <s v="CNLD_11444913 Penelope Nelson 2023/06/28  Air"/>
    <s v="1"/>
    <s v="FM001001"/>
    <m/>
    <s v="P"/>
    <m/>
    <m/>
    <m/>
    <m/>
    <s v="D"/>
    <x v="0"/>
    <x v="0"/>
    <m/>
    <x v="10"/>
  </r>
  <r>
    <s v="DEPT"/>
    <s v="2024"/>
    <s v="001"/>
    <s v="100000"/>
    <s v="1011915 (DG Expenses)"/>
    <s v="DG Expenses"/>
    <s v="62102"/>
    <s v="Trvl-Domestic Exp"/>
    <n v="504.35"/>
    <s v="MM072"/>
    <s v="100002084"/>
    <s v="AD"/>
    <d v="2023-07-01T00:00:00"/>
    <s v="40"/>
    <m/>
    <m/>
    <s v="P0"/>
    <m/>
    <m/>
    <s v="CNLD_11383980 Penelope Nelson 230206 Nthld Hotel"/>
    <s v="1"/>
    <s v="FM001001"/>
    <m/>
    <s v="P"/>
    <m/>
    <m/>
    <m/>
    <m/>
    <s v="D"/>
    <x v="0"/>
    <x v="0"/>
    <m/>
    <x v="11"/>
  </r>
  <r>
    <s v="DEPT"/>
    <s v="2024"/>
    <s v="001"/>
    <s v="100000"/>
    <s v="1011915 (DG Expenses)"/>
    <s v="DG Expenses"/>
    <s v="62101"/>
    <s v="Trvl- Domestic Flght"/>
    <n v="534.75"/>
    <s v="MM077"/>
    <s v="100003055"/>
    <s v="AD"/>
    <d v="2023-07-01T00:00:00"/>
    <s v="40"/>
    <m/>
    <m/>
    <s v="P0"/>
    <m/>
    <m/>
    <s v="11481108 Air Penelope Nelson 2023/07/11"/>
    <s v="1"/>
    <s v="FM001001"/>
    <m/>
    <s v="P"/>
    <m/>
    <m/>
    <m/>
    <m/>
    <s v="D"/>
    <x v="1"/>
    <x v="1"/>
    <s v="Northland"/>
    <x v="12"/>
  </r>
  <r>
    <s v="DEPT"/>
    <s v="2024"/>
    <s v="001"/>
    <s v="100000"/>
    <s v="1011915 (DG Expenses)"/>
    <s v="DG Expenses"/>
    <s v="62102"/>
    <s v="Trvl-Domestic Exp"/>
    <n v="18.850000000000001"/>
    <s v="MM077"/>
    <s v="100003055"/>
    <s v="AD"/>
    <d v="2023-07-01T00:00:00"/>
    <s v="40"/>
    <m/>
    <m/>
    <s v="P0"/>
    <m/>
    <m/>
    <s v="11481108 Orbit Fee Penelope Nelson 2023/07/11"/>
    <s v="1"/>
    <s v="FM001001"/>
    <m/>
    <s v="P"/>
    <m/>
    <m/>
    <m/>
    <m/>
    <s v="D"/>
    <x v="1"/>
    <x v="1"/>
    <s v="Northland"/>
    <x v="12"/>
  </r>
  <r>
    <s v="DEPT"/>
    <s v="2024"/>
    <s v="001"/>
    <s v="100000"/>
    <s v="1011915 (DG Expenses)"/>
    <s v="DG Expenses"/>
    <s v="62102"/>
    <s v="Trvl-Domestic Exp"/>
    <n v="18.850000000000001"/>
    <s v="MM077"/>
    <s v="100003055"/>
    <s v="AD"/>
    <d v="2023-07-01T00:00:00"/>
    <s v="40"/>
    <m/>
    <m/>
    <s v="P0"/>
    <m/>
    <m/>
    <s v="11488564 Orbit Fee Penelope Nelson 2023/07/19"/>
    <s v="1"/>
    <s v="FM001001"/>
    <m/>
    <s v="P"/>
    <m/>
    <m/>
    <m/>
    <m/>
    <s v="D"/>
    <x v="2"/>
    <x v="1"/>
    <s v="Hamilton"/>
    <x v="13"/>
  </r>
  <r>
    <s v="DEPT"/>
    <s v="2024"/>
    <s v="001"/>
    <s v="100000"/>
    <s v="1011915 (DG Expenses)"/>
    <s v="DG Expenses"/>
    <s v="62101"/>
    <s v="Trvl- Domestic Flght"/>
    <n v="282.55"/>
    <s v="MM077"/>
    <s v="100003055"/>
    <s v="AD"/>
    <d v="2023-07-01T00:00:00"/>
    <s v="40"/>
    <m/>
    <m/>
    <s v="P0"/>
    <m/>
    <m/>
    <s v="11488564 Air Penelope Nelson 2023/07/19"/>
    <s v="1"/>
    <s v="FM001001"/>
    <m/>
    <s v="P"/>
    <m/>
    <m/>
    <m/>
    <m/>
    <s v="D"/>
    <x v="2"/>
    <x v="1"/>
    <s v="Hamilton"/>
    <x v="13"/>
  </r>
  <r>
    <s v="DEPT"/>
    <s v="2024"/>
    <s v="001"/>
    <s v="100000"/>
    <s v="1011915 (DG Expenses)"/>
    <s v="DG Expenses"/>
    <s v="62103"/>
    <s v="Trvl-Overseas Exp"/>
    <n v="1379.45"/>
    <s v="MM077"/>
    <s v="100003055"/>
    <s v="AD"/>
    <d v="2023-07-01T00:00:00"/>
    <s v="40"/>
    <m/>
    <m/>
    <s v="P0"/>
    <m/>
    <m/>
    <s v="11476960 Air Penelope Nelson 2023/08/02"/>
    <s v="1"/>
    <s v="FM001001"/>
    <m/>
    <s v="P"/>
    <m/>
    <m/>
    <m/>
    <m/>
    <s v="D"/>
    <x v="0"/>
    <x v="2"/>
    <s v=" "/>
    <x v="14"/>
  </r>
  <r>
    <s v="DEPT"/>
    <s v="2024"/>
    <s v="001"/>
    <s v="100000"/>
    <s v="1011915 (DG Expenses)"/>
    <s v="DG Expenses"/>
    <s v="62103"/>
    <s v="Trvl-Overseas Exp"/>
    <n v="0.56000000000000005"/>
    <s v="MM077"/>
    <s v="100003055"/>
    <s v="AD"/>
    <d v="2023-07-01T00:00:00"/>
    <s v="40"/>
    <m/>
    <m/>
    <s v="P0"/>
    <m/>
    <m/>
    <s v="11476960 Orbit Fee Penelope Nelson 2023/08/02"/>
    <s v="1"/>
    <s v="FM001001"/>
    <m/>
    <s v="P"/>
    <m/>
    <m/>
    <m/>
    <m/>
    <s v="D"/>
    <x v="0"/>
    <x v="2"/>
    <s v="  "/>
    <x v="14"/>
  </r>
  <r>
    <s v="DEPT"/>
    <s v="2024"/>
    <s v="001"/>
    <s v="100000"/>
    <s v="1011915 (DG Expenses)"/>
    <s v="DG Expenses"/>
    <s v="62103"/>
    <s v="Trvl-Overseas Exp"/>
    <n v="28.95"/>
    <s v="MM077"/>
    <s v="100003055"/>
    <s v="AD"/>
    <d v="2023-07-01T00:00:00"/>
    <s v="40"/>
    <m/>
    <m/>
    <s v="P0"/>
    <m/>
    <m/>
    <s v="11476960 Orbit Fee Penelope Nelson 2023/08/02"/>
    <s v="1"/>
    <s v="FM001001"/>
    <m/>
    <s v="P"/>
    <m/>
    <m/>
    <m/>
    <m/>
    <s v="D"/>
    <x v="0"/>
    <x v="2"/>
    <s v=" "/>
    <x v="14"/>
  </r>
  <r>
    <s v="DEPT"/>
    <s v="2024"/>
    <s v="001"/>
    <s v="100000"/>
    <s v="1011915 (DG Expenses)"/>
    <s v="DG Expenses"/>
    <s v="62103"/>
    <s v="Trvl-Overseas Exp"/>
    <n v="551.12"/>
    <s v="MM077"/>
    <s v="100003055"/>
    <s v="AD"/>
    <d v="2023-07-01T00:00:00"/>
    <s v="40"/>
    <m/>
    <m/>
    <s v="P0"/>
    <m/>
    <m/>
    <s v="11476960 Hotel Penelope Nelson 2023/08/02"/>
    <s v="1"/>
    <s v="FM001001"/>
    <m/>
    <s v="P"/>
    <m/>
    <m/>
    <m/>
    <m/>
    <s v="D"/>
    <x v="0"/>
    <x v="2"/>
    <s v=" "/>
    <x v="14"/>
  </r>
  <r>
    <s v="DEPT"/>
    <s v="2024"/>
    <s v="001"/>
    <s v="100000"/>
    <s v="1011915 (DG Expenses)"/>
    <s v="DG Expenses"/>
    <s v="62101"/>
    <s v="Trvl- Domestic Flght"/>
    <n v="433.53"/>
    <s v="MM077"/>
    <s v="100003055"/>
    <s v="AD"/>
    <d v="2023-07-01T00:00:00"/>
    <s v="40"/>
    <m/>
    <m/>
    <s v="P0"/>
    <m/>
    <m/>
    <s v="11481570 Air Penelope Nelson 2023/08/16"/>
    <s v="1"/>
    <s v="FM001001"/>
    <m/>
    <s v="P"/>
    <m/>
    <m/>
    <m/>
    <m/>
    <s v="D"/>
    <x v="0"/>
    <x v="2"/>
    <m/>
    <x v="14"/>
  </r>
  <r>
    <s v="DEPT"/>
    <s v="2024"/>
    <s v="001"/>
    <s v="100000"/>
    <s v="1011915 (DG Expenses)"/>
    <s v="DG Expenses"/>
    <s v="62102"/>
    <s v="Trvl-Domestic Exp"/>
    <n v="18.850000000000001"/>
    <s v="MM077"/>
    <s v="100003055"/>
    <s v="AD"/>
    <d v="2023-07-01T00:00:00"/>
    <s v="40"/>
    <m/>
    <m/>
    <s v="P0"/>
    <m/>
    <m/>
    <s v="11481570 Orbit Fee Penelope Nelson 2023/08/16"/>
    <s v="1"/>
    <s v="FM001001"/>
    <m/>
    <s v="P"/>
    <m/>
    <m/>
    <m/>
    <m/>
    <s v="D"/>
    <x v="0"/>
    <x v="0"/>
    <m/>
    <x v="14"/>
  </r>
  <r>
    <s v="DEPT"/>
    <s v="2024"/>
    <s v="001"/>
    <s v="100000"/>
    <s v="1011915 (DG Expenses)"/>
    <s v="DG Expenses"/>
    <s v="62101"/>
    <s v="Trvl- Domestic Flght"/>
    <n v="-342.26"/>
    <s v="40/23/200 AP"/>
    <s v="100007283"/>
    <s v="SA"/>
    <d v="2023-07-27T00:00:00"/>
    <s v="50"/>
    <m/>
    <m/>
    <s v="P0"/>
    <m/>
    <m/>
    <s v="11337154 Air Penelope Nelson 2022/12/06"/>
    <s v="1"/>
    <s v="FM001001"/>
    <m/>
    <s v="P"/>
    <m/>
    <m/>
    <m/>
    <m/>
    <s v="D"/>
    <x v="0"/>
    <x v="0"/>
    <s v=" "/>
    <x v="14"/>
  </r>
  <r>
    <s v="DEPT"/>
    <s v="2024"/>
    <s v="001"/>
    <s v="100000"/>
    <s v="1011915 (DG Expenses)"/>
    <s v="DG Expenses"/>
    <s v="62101"/>
    <s v="Trvl- Domestic Flght"/>
    <n v="-367.29"/>
    <s v="40/23/200 AP"/>
    <s v="100007283"/>
    <s v="SA"/>
    <d v="2023-07-27T00:00:00"/>
    <s v="50"/>
    <m/>
    <m/>
    <s v="P0"/>
    <m/>
    <m/>
    <s v="11348138 Air Penelope Nelson 2022/11/28"/>
    <s v="1"/>
    <s v="FM001001"/>
    <m/>
    <s v="P"/>
    <m/>
    <m/>
    <m/>
    <m/>
    <s v="D"/>
    <x v="0"/>
    <x v="0"/>
    <m/>
    <x v="14"/>
  </r>
  <r>
    <s v="DEPT"/>
    <s v="2024"/>
    <s v="001"/>
    <s v="100000"/>
    <s v="1011915 (DG Expenses)"/>
    <s v="DG Expenses"/>
    <s v="62101"/>
    <s v="Trvl- Domestic Flght"/>
    <n v="-375.63"/>
    <s v="40/23/200 AP"/>
    <s v="100007283"/>
    <s v="SA"/>
    <d v="2023-07-27T00:00:00"/>
    <s v="50"/>
    <m/>
    <m/>
    <s v="P0"/>
    <m/>
    <m/>
    <s v="11364581 Air Penelope Nelson 2023/07/18"/>
    <s v="1"/>
    <s v="FM001001"/>
    <m/>
    <s v="P"/>
    <m/>
    <m/>
    <m/>
    <m/>
    <s v="D"/>
    <x v="0"/>
    <x v="0"/>
    <m/>
    <x v="14"/>
  </r>
  <r>
    <s v="DEPT"/>
    <s v="2024"/>
    <s v="001"/>
    <s v="100000"/>
    <s v="1011915 (DG Expenses)"/>
    <s v="DG Expenses"/>
    <s v="62101"/>
    <s v="Trvl- Domestic Flght"/>
    <n v="-495.85"/>
    <s v="40/23/200 AP"/>
    <s v="100007283"/>
    <s v="SA"/>
    <d v="2023-07-27T00:00:00"/>
    <s v="50"/>
    <m/>
    <m/>
    <s v="P0"/>
    <m/>
    <m/>
    <s v="11365592 Air Penelope Nelson 2023/06/28"/>
    <s v="1"/>
    <s v="FM001001"/>
    <m/>
    <s v="P"/>
    <m/>
    <m/>
    <m/>
    <m/>
    <s v="D"/>
    <x v="0"/>
    <x v="0"/>
    <m/>
    <x v="14"/>
  </r>
  <r>
    <s v="DEPT"/>
    <s v="2024"/>
    <s v="001"/>
    <s v="100000"/>
    <s v="1011915 (DG Expenses)"/>
    <s v="DG Expenses"/>
    <s v="62101"/>
    <s v="Trvl- Domestic Flght"/>
    <n v="-354.76"/>
    <s v="40/23/200 AP"/>
    <s v="100007283"/>
    <s v="SA"/>
    <d v="2023-07-27T00:00:00"/>
    <s v="50"/>
    <m/>
    <m/>
    <s v="P0"/>
    <m/>
    <m/>
    <s v="11387710 Air Penelope Nelson 2023/07/12"/>
    <s v="1"/>
    <s v="FM001001"/>
    <m/>
    <s v="P"/>
    <m/>
    <m/>
    <m/>
    <m/>
    <s v="D"/>
    <x v="0"/>
    <x v="0"/>
    <m/>
    <x v="14"/>
  </r>
  <r>
    <s v="DEPT"/>
    <s v="2024"/>
    <s v="001"/>
    <s v="100000"/>
    <s v="1011915 (DG Expenses)"/>
    <s v="DG Expenses"/>
    <s v="62101"/>
    <s v="Trvl- Domestic Flght"/>
    <n v="-374.78"/>
    <s v="40/23/200 AP"/>
    <s v="100007283"/>
    <s v="SA"/>
    <d v="2023-07-27T00:00:00"/>
    <s v="50"/>
    <m/>
    <m/>
    <s v="P0"/>
    <m/>
    <m/>
    <s v="11408173 Air Penelope Nelson 2023/07/12"/>
    <s v="1"/>
    <s v="FM001001"/>
    <m/>
    <s v="P"/>
    <m/>
    <m/>
    <m/>
    <m/>
    <s v="D"/>
    <x v="0"/>
    <x v="0"/>
    <m/>
    <x v="14"/>
  </r>
  <r>
    <s v="DEPT"/>
    <s v="2024"/>
    <s v="001"/>
    <s v="100000"/>
    <s v="1011915 (DG Expenses)"/>
    <s v="DG Expenses"/>
    <s v="62101"/>
    <s v="Trvl- Domestic Flght"/>
    <n v="-458.26"/>
    <s v="40/23/200 AP"/>
    <s v="100007283"/>
    <s v="SA"/>
    <d v="2023-07-27T00:00:00"/>
    <s v="50"/>
    <m/>
    <m/>
    <s v="P0"/>
    <m/>
    <m/>
    <s v="11408329 Air Penelope Nelson 2023/07/11"/>
    <s v="1"/>
    <s v="FM001001"/>
    <m/>
    <s v="P"/>
    <m/>
    <m/>
    <m/>
    <m/>
    <s v="D"/>
    <x v="0"/>
    <x v="0"/>
    <m/>
    <x v="14"/>
  </r>
  <r>
    <s v="DEPT"/>
    <s v="2024"/>
    <s v="001"/>
    <s v="100000"/>
    <s v="1011915 (DG Expenses)"/>
    <s v="DG Expenses"/>
    <s v="62101"/>
    <s v="Trvl- Domestic Flght"/>
    <n v="-505.03"/>
    <s v="40/23/200 AP"/>
    <s v="100007283"/>
    <s v="SA"/>
    <d v="2023-07-27T00:00:00"/>
    <s v="50"/>
    <m/>
    <m/>
    <s v="P0"/>
    <m/>
    <m/>
    <s v="11410399 Air Penelope Nelson 2023/07/11"/>
    <s v="1"/>
    <s v="FM001001"/>
    <m/>
    <s v="P"/>
    <m/>
    <m/>
    <m/>
    <m/>
    <s v="D"/>
    <x v="0"/>
    <x v="0"/>
    <m/>
    <x v="14"/>
  </r>
  <r>
    <s v="DEPT"/>
    <s v="2024"/>
    <s v="001"/>
    <s v="100000"/>
    <s v="1011915 (DG Expenses)"/>
    <s v="DG Expenses"/>
    <s v="62103"/>
    <s v="Trvl-Overseas Exp"/>
    <n v="11.55"/>
    <s v="40/23/200 AP"/>
    <s v="100007283"/>
    <s v="SA"/>
    <d v="2023-07-27T00:00:00"/>
    <s v="40"/>
    <m/>
    <m/>
    <s v="P0"/>
    <m/>
    <m/>
    <s v="11415826 Orbit Fee Penelope Nelson 2023/07/10"/>
    <s v="1"/>
    <s v="FM001001"/>
    <m/>
    <s v="P"/>
    <m/>
    <m/>
    <m/>
    <m/>
    <s v="D"/>
    <x v="0"/>
    <x v="0"/>
    <m/>
    <x v="14"/>
  </r>
  <r>
    <s v="DEPT"/>
    <s v="2024"/>
    <s v="001"/>
    <s v="100000"/>
    <s v="1011915 (DG Expenses)"/>
    <s v="DG Expenses"/>
    <s v="62101"/>
    <s v="Trvl- Domestic Flght"/>
    <n v="-357.28"/>
    <s v="40/23/200 AP"/>
    <s v="100007283"/>
    <s v="SA"/>
    <d v="2023-07-27T00:00:00"/>
    <s v="50"/>
    <m/>
    <m/>
    <s v="P0"/>
    <m/>
    <m/>
    <s v="11417104 Air Penelope Nelson 2023/07/12"/>
    <s v="1"/>
    <s v="FM001001"/>
    <m/>
    <s v="P"/>
    <m/>
    <m/>
    <m/>
    <m/>
    <s v="D"/>
    <x v="0"/>
    <x v="0"/>
    <m/>
    <x v="14"/>
  </r>
  <r>
    <s v="DEPT"/>
    <s v="2024"/>
    <s v="001"/>
    <s v="100000"/>
    <s v="1011915 (DG Expenses)"/>
    <s v="DG Expenses"/>
    <s v="62101"/>
    <s v="Trvl- Domestic Flght"/>
    <n v="-471.49"/>
    <s v="40/23/200 AP"/>
    <s v="100007283"/>
    <s v="SA"/>
    <d v="2023-07-27T00:00:00"/>
    <s v="50"/>
    <m/>
    <m/>
    <s v="P0"/>
    <m/>
    <m/>
    <s v="11419461 Air Penelope Nelson 2023/04/28"/>
    <s v="1"/>
    <s v="FM001001"/>
    <m/>
    <s v="P"/>
    <m/>
    <m/>
    <m/>
    <m/>
    <s v="D"/>
    <x v="0"/>
    <x v="0"/>
    <m/>
    <x v="14"/>
  </r>
  <r>
    <s v="DEPT"/>
    <s v="2024"/>
    <s v="001"/>
    <s v="100000"/>
    <s v="1011915 (DG Expenses)"/>
    <s v="DG Expenses"/>
    <s v="62102"/>
    <s v="Trvl-Domestic Exp"/>
    <n v="40"/>
    <s v="40/23/200 AP"/>
    <s v="100007283"/>
    <s v="SA"/>
    <d v="2023-07-27T00:00:00"/>
    <s v="40"/>
    <m/>
    <m/>
    <s v="P0"/>
    <m/>
    <m/>
    <s v="11419461 Other Penelope Nelson 2023/04/28"/>
    <s v="1"/>
    <s v="FM001001"/>
    <m/>
    <s v="P"/>
    <m/>
    <m/>
    <m/>
    <m/>
    <s v="D"/>
    <x v="0"/>
    <x v="0"/>
    <m/>
    <x v="14"/>
  </r>
  <r>
    <s v="DEPT"/>
    <s v="2024"/>
    <s v="001"/>
    <s v="100000"/>
    <s v="1011915 (DG Expenses)"/>
    <s v="DG Expenses"/>
    <s v="62101"/>
    <s v="Trvl- Domestic Flght"/>
    <n v="-545.92999999999995"/>
    <s v="40/23/200 AP"/>
    <s v="100007283"/>
    <s v="SA"/>
    <d v="2023-07-27T00:00:00"/>
    <s v="50"/>
    <m/>
    <m/>
    <s v="P0"/>
    <m/>
    <m/>
    <s v="11424914 Air Penelope Nelson 2023/07/12"/>
    <s v="1"/>
    <s v="FM001001"/>
    <m/>
    <s v="P"/>
    <m/>
    <m/>
    <m/>
    <m/>
    <s v="D"/>
    <x v="0"/>
    <x v="0"/>
    <m/>
    <x v="14"/>
  </r>
  <r>
    <s v="DEPT"/>
    <s v="2024"/>
    <s v="001"/>
    <s v="100000"/>
    <s v="1011915 (DG Expenses)"/>
    <s v="DG Expenses"/>
    <s v="62101"/>
    <s v="Trvl- Domestic Flght"/>
    <n v="-481.61"/>
    <s v="40/23/200 AP"/>
    <s v="100007283"/>
    <s v="SA"/>
    <d v="2023-07-27T00:00:00"/>
    <s v="50"/>
    <m/>
    <m/>
    <s v="P0"/>
    <m/>
    <m/>
    <s v="11430463 Air Penelope Nelson 2023/07/12"/>
    <s v="1"/>
    <s v="FM001001"/>
    <m/>
    <s v="P"/>
    <m/>
    <m/>
    <m/>
    <m/>
    <s v="D"/>
    <x v="0"/>
    <x v="0"/>
    <m/>
    <x v="14"/>
  </r>
  <r>
    <s v="DEPT"/>
    <s v="2024"/>
    <s v="001"/>
    <s v="100000"/>
    <s v="1011915 (DG Expenses)"/>
    <s v="DG Expenses"/>
    <s v="62101"/>
    <s v="Trvl- Domestic Flght"/>
    <n v="-327.26"/>
    <s v="40/23/200 AP"/>
    <s v="100007283"/>
    <s v="SA"/>
    <d v="2023-07-27T00:00:00"/>
    <s v="50"/>
    <m/>
    <m/>
    <s v="P0"/>
    <m/>
    <m/>
    <s v="11444913 Air Penelope Nelson 2023/07/18"/>
    <s v="1"/>
    <s v="FM001001"/>
    <m/>
    <s v="P"/>
    <m/>
    <m/>
    <m/>
    <m/>
    <s v="D"/>
    <x v="0"/>
    <x v="0"/>
    <m/>
    <x v="14"/>
  </r>
  <r>
    <s v="DEPT"/>
    <s v="2024"/>
    <s v="001"/>
    <s v="100000"/>
    <s v="1011915 (DG Expenses)"/>
    <s v="DG Expenses"/>
    <s v="62101"/>
    <s v="Trvl- Domestic Flght"/>
    <n v="-638.49"/>
    <s v="40/23/200 AP"/>
    <s v="100007283"/>
    <s v="SA"/>
    <d v="2023-07-27T00:00:00"/>
    <s v="50"/>
    <m/>
    <m/>
    <s v="P0"/>
    <m/>
    <m/>
    <s v="11448146 Air Penelope Nelson 2023/07/12"/>
    <s v="1"/>
    <s v="FM001001"/>
    <m/>
    <s v="P"/>
    <m/>
    <m/>
    <m/>
    <m/>
    <s v="D"/>
    <x v="0"/>
    <x v="0"/>
    <m/>
    <x v="14"/>
  </r>
  <r>
    <s v="DEPT"/>
    <s v="2024"/>
    <s v="001"/>
    <s v="100000"/>
    <s v="1011915 (DG Expenses)"/>
    <s v="DG Expenses"/>
    <s v="62102"/>
    <s v="Trvl-Domestic Exp"/>
    <n v="43.04"/>
    <s v="40/23/203 AP"/>
    <s v="100007285"/>
    <s v="SA"/>
    <d v="2023-07-27T00:00:00"/>
    <s v="40"/>
    <m/>
    <m/>
    <s v="P0"/>
    <m/>
    <m/>
    <s v="11488564 Other Penelope Nelson 2023/07/19"/>
    <s v="1"/>
    <s v="FM001001"/>
    <m/>
    <s v="P"/>
    <m/>
    <m/>
    <m/>
    <m/>
    <s v="D"/>
    <x v="2"/>
    <x v="1"/>
    <s v="Hamilton"/>
    <x v="13"/>
  </r>
  <r>
    <s v="DEPT"/>
    <s v="2024"/>
    <s v="001"/>
    <s v="100000"/>
    <s v="1011915 (DG Expenses)"/>
    <s v="DG Expenses"/>
    <s v="62101"/>
    <s v="Trvl- Domestic Flght"/>
    <n v="659.46"/>
    <s v="40/23/205 AP"/>
    <s v="100007287"/>
    <s v="SA"/>
    <d v="2023-07-27T00:00:00"/>
    <s v="40"/>
    <m/>
    <m/>
    <s v="P0"/>
    <m/>
    <m/>
    <s v="11498160 Air Penelope Nelson 2023/09/02"/>
    <s v="1"/>
    <s v="FM001001"/>
    <m/>
    <s v="P"/>
    <m/>
    <m/>
    <m/>
    <m/>
    <s v="D"/>
    <x v="0"/>
    <x v="0"/>
    <m/>
    <x v="14"/>
  </r>
  <r>
    <s v="DEPT"/>
    <s v="2024"/>
    <s v="001"/>
    <s v="100000"/>
    <s v="1011915 (DG Expenses)"/>
    <s v="DG Expenses"/>
    <s v="62102"/>
    <s v="Trvl-Domestic Exp"/>
    <n v="18.850000000000001"/>
    <s v="40/23/205 AP"/>
    <s v="100007287"/>
    <s v="SA"/>
    <d v="2023-07-27T00:00:00"/>
    <s v="40"/>
    <m/>
    <m/>
    <s v="P0"/>
    <m/>
    <m/>
    <s v="11498160 Orbit Fee Penelope Nelson 2023/09/02"/>
    <s v="1"/>
    <s v="FM001001"/>
    <m/>
    <s v="P"/>
    <m/>
    <m/>
    <m/>
    <m/>
    <s v="D"/>
    <x v="0"/>
    <x v="0"/>
    <m/>
    <x v="14"/>
  </r>
  <r>
    <s v="DEPT"/>
    <s v="2024"/>
    <s v="001"/>
    <s v="100000"/>
    <s v="1011915 (DG Expenses)"/>
    <s v="DG Expenses"/>
    <s v="62102"/>
    <s v="Trvl-Domestic Exp"/>
    <n v="113.04"/>
    <s v="40/23/205 AP"/>
    <s v="100007287"/>
    <s v="SA"/>
    <d v="2023-07-27T00:00:00"/>
    <s v="40"/>
    <m/>
    <m/>
    <s v="P0"/>
    <m/>
    <m/>
    <s v="11500798 Hotel Penelope Nelson 2023/07/11"/>
    <s v="1"/>
    <s v="FM001001"/>
    <m/>
    <s v="P"/>
    <m/>
    <m/>
    <m/>
    <m/>
    <s v="D"/>
    <x v="1"/>
    <x v="3"/>
    <s v="Northland"/>
    <x v="12"/>
  </r>
  <r>
    <s v="DEPT"/>
    <s v="2024"/>
    <s v="001"/>
    <s v="100000"/>
    <s v="1011915 (DG Expenses)"/>
    <s v="DG Expenses"/>
    <s v="62102"/>
    <s v="Trvl-Domestic Exp"/>
    <n v="0.56000000000000005"/>
    <s v="40/23/205 AP"/>
    <s v="100007287"/>
    <s v="SA"/>
    <d v="2023-07-27T00:00:00"/>
    <s v="40"/>
    <m/>
    <m/>
    <s v="P0"/>
    <m/>
    <m/>
    <s v="11500798 Orbit Fee Penelope Nelson 2023/07/11"/>
    <s v="1"/>
    <s v="FM001001"/>
    <m/>
    <s v="P"/>
    <m/>
    <m/>
    <m/>
    <m/>
    <s v="D"/>
    <x v="1"/>
    <x v="1"/>
    <s v="Northland"/>
    <x v="12"/>
  </r>
  <r>
    <s v="DEPT"/>
    <s v="2024"/>
    <s v="001"/>
    <s v="100000"/>
    <s v="1011915 (DG Expenses)"/>
    <s v="DG Expenses"/>
    <s v="62102"/>
    <s v="Trvl-Domestic Exp"/>
    <n v="8.4"/>
    <s v="40/23/205 AP"/>
    <s v="100007287"/>
    <s v="SA"/>
    <d v="2023-07-27T00:00:00"/>
    <s v="40"/>
    <m/>
    <m/>
    <s v="P0"/>
    <m/>
    <m/>
    <s v="11500798 Orbit Fee Penelope Nelson 2023/07/11"/>
    <s v="1"/>
    <s v="FM001001"/>
    <m/>
    <s v="P"/>
    <m/>
    <m/>
    <m/>
    <m/>
    <s v="D"/>
    <x v="1"/>
    <x v="1"/>
    <s v="Northland"/>
    <x v="12"/>
  </r>
  <r>
    <s v="DEPT"/>
    <s v="2024"/>
    <s v="001"/>
    <s v="100000"/>
    <s v="1011915 (DG Expenses)"/>
    <s v="DG Expenses"/>
    <s v="62102"/>
    <s v="Trvl-Domestic Exp"/>
    <n v="11.2"/>
    <s v="40/23/205 AP"/>
    <s v="100007287"/>
    <s v="SA"/>
    <d v="2023-07-27T00:00:00"/>
    <s v="40"/>
    <m/>
    <m/>
    <s v="P0"/>
    <m/>
    <m/>
    <s v="11500798 Orbit Fee Penelope Nelson 2023/07/11"/>
    <s v="1"/>
    <s v="FM001001"/>
    <m/>
    <s v="P"/>
    <m/>
    <m/>
    <m/>
    <m/>
    <s v="D"/>
    <x v="1"/>
    <x v="1"/>
    <s v="Northland"/>
    <x v="12"/>
  </r>
  <r>
    <s v="DEPT"/>
    <s v="2024"/>
    <s v="001"/>
    <s v="100000"/>
    <s v="1011915 (DG Expenses)"/>
    <s v="DG Expenses"/>
    <s v="62102"/>
    <s v="Trvl-Domestic Exp"/>
    <n v="18.850000000000001"/>
    <s v="40/23/205 AP"/>
    <s v="100007287"/>
    <s v="SA"/>
    <d v="2023-07-27T00:00:00"/>
    <s v="40"/>
    <m/>
    <m/>
    <s v="P0"/>
    <m/>
    <m/>
    <s v="11500798 Orbit Fee Penelope Nelson 2023/07/11"/>
    <s v="1"/>
    <s v="FM001001"/>
    <m/>
    <s v="P"/>
    <m/>
    <m/>
    <m/>
    <m/>
    <s v="D"/>
    <x v="1"/>
    <x v="1"/>
    <s v="Northland"/>
    <x v="12"/>
  </r>
  <r>
    <s v="DEPT"/>
    <s v="2024"/>
    <s v="001"/>
    <s v="100000"/>
    <s v="1011915 (DG Expenses)"/>
    <s v="DG Expenses"/>
    <s v="62102"/>
    <s v="Trvl-Domestic Exp"/>
    <n v="137.83000000000001"/>
    <s v="40/23/202 AP"/>
    <s v="100007289"/>
    <s v="SA"/>
    <d v="2023-07-27T00:00:00"/>
    <s v="40"/>
    <m/>
    <m/>
    <s v="P0"/>
    <m/>
    <m/>
    <s v="11476960 Other Penelope Nelson 2023/08/02"/>
    <s v="1"/>
    <s v="FM001001"/>
    <m/>
    <s v="P"/>
    <m/>
    <m/>
    <m/>
    <m/>
    <s v="D"/>
    <x v="0"/>
    <x v="0"/>
    <m/>
    <x v="14"/>
  </r>
  <r>
    <s v="DEPT"/>
    <s v="2024"/>
    <s v="001"/>
    <s v="100000"/>
    <s v="1011915 (DG Expenses)"/>
    <s v="DG Expenses"/>
    <s v="62102"/>
    <s v="Trvl-Domestic Exp"/>
    <n v="-47.39"/>
    <s v="40/23/202 AP"/>
    <s v="100007289"/>
    <s v="SA"/>
    <d v="2023-07-27T00:00:00"/>
    <s v="50"/>
    <m/>
    <m/>
    <s v="P0"/>
    <m/>
    <m/>
    <s v="11479871 Other Penelope Nelson 2023/06/08"/>
    <s v="1"/>
    <s v="FM001001"/>
    <m/>
    <s v="P"/>
    <m/>
    <m/>
    <m/>
    <m/>
    <s v="D"/>
    <x v="0"/>
    <x v="0"/>
    <m/>
    <x v="14"/>
  </r>
  <r>
    <s v="DEPT"/>
    <s v="2024"/>
    <s v="001"/>
    <s v="100000"/>
    <s v="1011915 (DG Expenses)"/>
    <s v="DG Expenses"/>
    <s v="62102"/>
    <s v="Trvl-Domestic Exp"/>
    <n v="86.09"/>
    <s v="40/23/202 AP"/>
    <s v="100007289"/>
    <s v="SA"/>
    <d v="2023-07-27T00:00:00"/>
    <s v="40"/>
    <m/>
    <m/>
    <s v="P0"/>
    <m/>
    <m/>
    <s v="11479871 Other Penelope Nelson 2023/06/08"/>
    <s v="1"/>
    <s v="FM001001"/>
    <m/>
    <s v="P"/>
    <m/>
    <m/>
    <m/>
    <m/>
    <s v="D"/>
    <x v="0"/>
    <x v="0"/>
    <m/>
    <x v="14"/>
  </r>
  <r>
    <s v="DEPT"/>
    <s v="2024"/>
    <s v="001"/>
    <s v="100000"/>
    <s v="1011915 (DG Expenses)"/>
    <s v="DG Expenses"/>
    <s v="62102"/>
    <s v="Trvl-Domestic Exp"/>
    <n v="68.7"/>
    <s v="40/23/202 AP"/>
    <s v="100007289"/>
    <s v="SA"/>
    <d v="2023-07-27T00:00:00"/>
    <s v="40"/>
    <m/>
    <m/>
    <s v="P0"/>
    <m/>
    <m/>
    <s v="11481108 Other Penelope Nelson 2023/07/11"/>
    <s v="1"/>
    <s v="FM001001"/>
    <m/>
    <s v="P"/>
    <m/>
    <m/>
    <m/>
    <m/>
    <s v="D"/>
    <x v="1"/>
    <x v="1"/>
    <s v="Northland"/>
    <x v="12"/>
  </r>
  <r>
    <s v="DEPT"/>
    <s v="2024"/>
    <s v="001"/>
    <s v="100000"/>
    <s v="1011915 (DG Expenses)"/>
    <s v="DG Expenses"/>
    <s v="62101"/>
    <s v="Trvl- Domestic Flght"/>
    <n v="-433.53"/>
    <s v="40/23/202 AP"/>
    <s v="100007289"/>
    <s v="SA"/>
    <d v="2023-07-27T00:00:00"/>
    <s v="50"/>
    <m/>
    <m/>
    <s v="P0"/>
    <m/>
    <m/>
    <s v="11481570 Air Penelope Nelson 2023/07/19"/>
    <s v="1"/>
    <s v="FM001001"/>
    <m/>
    <s v="P"/>
    <m/>
    <m/>
    <m/>
    <m/>
    <s v="D"/>
    <x v="0"/>
    <x v="0"/>
    <m/>
    <x v="14"/>
  </r>
  <r>
    <s v="DEPT"/>
    <s v="2024"/>
    <s v="001"/>
    <s v="100000"/>
    <s v="1011915 (DG Expenses)"/>
    <s v="DG Expenses"/>
    <s v="62102"/>
    <s v="Trvl-Domestic Exp"/>
    <n v="46.52"/>
    <s v="40/23/202 AP"/>
    <s v="100007289"/>
    <s v="SA"/>
    <d v="2023-07-27T00:00:00"/>
    <s v="40"/>
    <m/>
    <m/>
    <s v="P0"/>
    <m/>
    <m/>
    <s v="11481570 Other Penelope Nelson 2023/07/19"/>
    <s v="1"/>
    <s v="FM001001"/>
    <m/>
    <s v="P"/>
    <m/>
    <m/>
    <m/>
    <m/>
    <s v="D"/>
    <x v="0"/>
    <x v="0"/>
    <m/>
    <x v="14"/>
  </r>
  <r>
    <s v="DEPT"/>
    <s v="2024"/>
    <s v="002"/>
    <s v="100000"/>
    <s v="1011915 (DG Expenses)"/>
    <s v="DG Expenses"/>
    <s v="62103"/>
    <s v="Trvl-Overseas Exp"/>
    <n v="-1379.45"/>
    <s v="40/24/024 AP"/>
    <s v="100057919"/>
    <s v="SA"/>
    <d v="2023-08-29T00:00:00"/>
    <s v="50"/>
    <m/>
    <m/>
    <s v="P0"/>
    <m/>
    <m/>
    <s v="11476960 Air Penelope Nelson 2023/08/21"/>
    <s v="1"/>
    <s v="FM001001"/>
    <m/>
    <s v="P"/>
    <m/>
    <m/>
    <m/>
    <m/>
    <s v="D"/>
    <x v="0"/>
    <x v="0"/>
    <m/>
    <x v="14"/>
  </r>
  <r>
    <s v="DEPT"/>
    <s v="2024"/>
    <s v="002"/>
    <s v="100000"/>
    <s v="1011915 (DG Expenses)"/>
    <s v="DG Expenses"/>
    <s v="62102"/>
    <s v="Trvl-Domestic Exp"/>
    <n v="18.850000000000001"/>
    <s v="40/24/024 AP"/>
    <s v="100057919"/>
    <s v="SA"/>
    <d v="2023-08-29T00:00:00"/>
    <s v="40"/>
    <m/>
    <m/>
    <s v="P0"/>
    <m/>
    <m/>
    <s v="11476960 Orbit Fee Penelope Nelson 2023/08/21"/>
    <s v="1"/>
    <s v="FM001001"/>
    <m/>
    <s v="P"/>
    <m/>
    <m/>
    <m/>
    <m/>
    <s v="D"/>
    <x v="0"/>
    <x v="0"/>
    <m/>
    <x v="14"/>
  </r>
  <r>
    <s v="DEPT"/>
    <s v="2024"/>
    <s v="002"/>
    <s v="100000"/>
    <s v="1011915 (DG Expenses)"/>
    <s v="DG Expenses"/>
    <s v="62103"/>
    <s v="Trvl-Overseas Exp"/>
    <n v="28"/>
    <s v="40/24/024 AP"/>
    <s v="100057919"/>
    <s v="SA"/>
    <d v="2023-08-29T00:00:00"/>
    <s v="40"/>
    <m/>
    <m/>
    <s v="P0"/>
    <m/>
    <m/>
    <s v="11476960 Orbit Fee Penelope Nelson 2023/08/21"/>
    <s v="1"/>
    <s v="FM001001"/>
    <m/>
    <s v="P"/>
    <m/>
    <m/>
    <m/>
    <m/>
    <s v="D"/>
    <x v="0"/>
    <x v="0"/>
    <m/>
    <x v="14"/>
  </r>
  <r>
    <s v="DEPT"/>
    <s v="2024"/>
    <s v="002"/>
    <s v="100000"/>
    <s v="1011915 (DG Expenses)"/>
    <s v="DG Expenses"/>
    <s v="62102"/>
    <s v="Trvl-Domestic Exp"/>
    <n v="-46.13"/>
    <s v="40/24/024 AP"/>
    <s v="100057919"/>
    <s v="SA"/>
    <d v="2023-08-29T00:00:00"/>
    <s v="50"/>
    <m/>
    <m/>
    <s v="P0"/>
    <m/>
    <m/>
    <s v="11481570 Other Penelope Nelson 2023/08/02"/>
    <s v="1"/>
    <s v="FM001001"/>
    <m/>
    <s v="P"/>
    <m/>
    <m/>
    <m/>
    <m/>
    <s v="D"/>
    <x v="0"/>
    <x v="0"/>
    <m/>
    <x v="14"/>
  </r>
  <r>
    <s v="DEPT"/>
    <s v="2024"/>
    <s v="002"/>
    <s v="100000"/>
    <s v="1011915 (DG Expenses)"/>
    <s v="DG Expenses"/>
    <s v="62102"/>
    <s v="Trvl-Domestic Exp"/>
    <n v="65.22"/>
    <s v="40/24/025 AP"/>
    <s v="100057920"/>
    <s v="SA"/>
    <d v="2023-08-29T00:00:00"/>
    <s v="40"/>
    <m/>
    <m/>
    <s v="P0"/>
    <m/>
    <m/>
    <s v="11498160 Other Penelope Nelson 2023/08/09"/>
    <s v="1"/>
    <s v="FM001001"/>
    <m/>
    <s v="P"/>
    <m/>
    <m/>
    <m/>
    <m/>
    <s v="D"/>
    <x v="0"/>
    <x v="0"/>
    <m/>
    <x v="14"/>
  </r>
  <r>
    <s v="DEPT"/>
    <s v="2024"/>
    <s v="002"/>
    <s v="100000"/>
    <s v="1011915 (DG Expenses)"/>
    <s v="DG Expenses"/>
    <s v="62101"/>
    <s v="Trvl- Domestic Flght"/>
    <n v="-659.46"/>
    <s v="40/24/025 AP"/>
    <s v="100057920"/>
    <s v="SA"/>
    <d v="2023-08-29T00:00:00"/>
    <s v="50"/>
    <m/>
    <m/>
    <s v="P0"/>
    <m/>
    <m/>
    <s v="11498160 Air Penelope Nelson 2023/08/09"/>
    <s v="1"/>
    <s v="FM001001"/>
    <m/>
    <s v="P"/>
    <m/>
    <m/>
    <m/>
    <m/>
    <s v="D"/>
    <x v="0"/>
    <x v="0"/>
    <m/>
    <x v="14"/>
  </r>
  <r>
    <s v="DEPT"/>
    <s v="2024"/>
    <s v="002"/>
    <s v="100000"/>
    <s v="1011915 (DG Expenses)"/>
    <s v="DG Expenses"/>
    <s v="62102"/>
    <s v="Trvl-Domestic Exp"/>
    <n v="11.2"/>
    <s v="40/24/026 AP"/>
    <s v="100057921"/>
    <s v="SA"/>
    <d v="2023-08-29T00:00:00"/>
    <s v="40"/>
    <m/>
    <m/>
    <s v="P0"/>
    <m/>
    <m/>
    <s v="11511052 Orbit Fee Penelope Nelson 2023/09/07"/>
    <s v="1"/>
    <s v="FM001001"/>
    <m/>
    <s v="P"/>
    <m/>
    <m/>
    <m/>
    <m/>
    <s v="D"/>
    <x v="3"/>
    <x v="1"/>
    <s v="KeriKeri"/>
    <x v="15"/>
  </r>
  <r>
    <s v="DEPT"/>
    <s v="2024"/>
    <s v="002"/>
    <s v="100000"/>
    <s v="1011915 (DG Expenses)"/>
    <s v="DG Expenses"/>
    <s v="62102"/>
    <s v="Trvl-Domestic Exp"/>
    <n v="6.55"/>
    <s v="40/24/026 AP"/>
    <s v="100057921"/>
    <s v="SA"/>
    <d v="2023-08-29T00:00:00"/>
    <s v="40"/>
    <m/>
    <m/>
    <s v="P0"/>
    <m/>
    <m/>
    <s v="11511052 Orbit Fee Penelope Nelson 2023/09/07"/>
    <s v="1"/>
    <s v="FM001001"/>
    <m/>
    <s v="P"/>
    <m/>
    <m/>
    <m/>
    <m/>
    <s v="D"/>
    <x v="3"/>
    <x v="1"/>
    <s v="KeriKeri"/>
    <x v="15"/>
  </r>
  <r>
    <s v="DEPT"/>
    <s v="2024"/>
    <s v="002"/>
    <s v="100000"/>
    <s v="1011915 (DG Expenses)"/>
    <s v="DG Expenses"/>
    <s v="62102"/>
    <s v="Trvl-Domestic Exp"/>
    <n v="104.35"/>
    <s v="40/24/026 AP"/>
    <s v="100057921"/>
    <s v="SA"/>
    <d v="2023-08-29T00:00:00"/>
    <s v="40"/>
    <m/>
    <m/>
    <s v="P0"/>
    <m/>
    <m/>
    <s v="11511052 Other Penelope Nelson 2023/09/07"/>
    <s v="1"/>
    <s v="FM001001"/>
    <m/>
    <s v="P"/>
    <m/>
    <m/>
    <m/>
    <m/>
    <s v="D"/>
    <x v="3"/>
    <x v="1"/>
    <s v="KeriKeri"/>
    <x v="15"/>
  </r>
  <r>
    <s v="DEPT"/>
    <s v="2024"/>
    <s v="002"/>
    <s v="100000"/>
    <s v="1011915 (DG Expenses)"/>
    <s v="DG Expenses"/>
    <s v="62101"/>
    <s v="Trvl- Domestic Flght"/>
    <n v="695.76"/>
    <s v="40/24/026 AP"/>
    <s v="100057921"/>
    <s v="SA"/>
    <d v="2023-08-29T00:00:00"/>
    <s v="40"/>
    <m/>
    <m/>
    <s v="P0"/>
    <m/>
    <m/>
    <s v="11511052 Air Penelope Nelson 2023/09/07"/>
    <s v="1"/>
    <s v="FM001001"/>
    <m/>
    <s v="P"/>
    <m/>
    <m/>
    <m/>
    <m/>
    <s v="D"/>
    <x v="3"/>
    <x v="1"/>
    <s v="KeriKeri"/>
    <x v="15"/>
  </r>
  <r>
    <s v="DEPT"/>
    <s v="2024"/>
    <s v="002"/>
    <s v="100000"/>
    <s v="1011915 (DG Expenses)"/>
    <s v="DG Expenses"/>
    <s v="62101"/>
    <s v="Trvl- Domestic Flght"/>
    <n v="470.8"/>
    <s v="40/24/028 AP"/>
    <s v="100057922"/>
    <s v="SA"/>
    <d v="2023-08-29T00:00:00"/>
    <s v="40"/>
    <m/>
    <m/>
    <s v="P0"/>
    <m/>
    <m/>
    <s v="11516158 Air Penelope Nelson 2023/08/31"/>
    <s v="1"/>
    <s v="FM001001"/>
    <m/>
    <s v="P"/>
    <m/>
    <m/>
    <m/>
    <m/>
    <s v="D"/>
    <x v="4"/>
    <x v="4"/>
    <s v="Auckland"/>
    <x v="16"/>
  </r>
  <r>
    <s v="DEPT"/>
    <s v="2024"/>
    <s v="002"/>
    <s v="100000"/>
    <s v="1011915 (DG Expenses)"/>
    <s v="DG Expenses"/>
    <s v="62102"/>
    <s v="Trvl-Domestic Exp"/>
    <n v="18.850000000000001"/>
    <s v="40/24/028 AP"/>
    <s v="100057922"/>
    <s v="SA"/>
    <d v="2023-08-29T00:00:00"/>
    <s v="40"/>
    <m/>
    <m/>
    <s v="P0"/>
    <m/>
    <m/>
    <s v="11516158 Orbit Fee Penelope Nelson 2023/08/31"/>
    <s v="1"/>
    <s v="FM001001"/>
    <m/>
    <s v="P"/>
    <m/>
    <m/>
    <m/>
    <m/>
    <s v="D"/>
    <x v="4"/>
    <x v="1"/>
    <s v="Auckland"/>
    <x v="16"/>
  </r>
  <r>
    <s v="DEPT"/>
    <s v="2024"/>
    <s v="002"/>
    <s v="100000"/>
    <s v="1011915 (DG Expenses)"/>
    <s v="DG Expenses"/>
    <s v="62101"/>
    <s v="Trvl- Domestic Flght"/>
    <n v="283.3"/>
    <s v="40/24/028 AP"/>
    <s v="100057922"/>
    <s v="SA"/>
    <d v="2023-08-29T00:00:00"/>
    <s v="40"/>
    <m/>
    <m/>
    <s v="P0"/>
    <m/>
    <m/>
    <s v="11518104 Air Penelope Nelson 2023/09/19"/>
    <s v="1"/>
    <s v="FM001001"/>
    <m/>
    <s v="P"/>
    <m/>
    <m/>
    <m/>
    <m/>
    <s v="D"/>
    <x v="5"/>
    <x v="1"/>
    <s v="Auckland"/>
    <x v="17"/>
  </r>
  <r>
    <s v="DEPT"/>
    <s v="2024"/>
    <s v="002"/>
    <s v="100000"/>
    <s v="1011915 (DG Expenses)"/>
    <s v="DG Expenses"/>
    <s v="62102"/>
    <s v="Trvl-Domestic Exp"/>
    <n v="18.850000000000001"/>
    <s v="40/24/028 AP"/>
    <s v="100057922"/>
    <s v="SA"/>
    <d v="2023-08-29T00:00:00"/>
    <s v="40"/>
    <m/>
    <m/>
    <s v="P0"/>
    <m/>
    <m/>
    <s v="11518104 Orbit Fee Penelope Nelson 2023/09/19"/>
    <s v="1"/>
    <s v="FM001001"/>
    <m/>
    <s v="P"/>
    <m/>
    <m/>
    <m/>
    <m/>
    <s v="D"/>
    <x v="5"/>
    <x v="1"/>
    <s v="Auckland"/>
    <x v="17"/>
  </r>
  <r>
    <s v="DEPT"/>
    <s v="2024"/>
    <s v="002"/>
    <s v="100000"/>
    <s v="1011915 (DG Expenses)"/>
    <s v="DG Expenses"/>
    <s v="62103"/>
    <s v="Trvl-Overseas Exp"/>
    <n v="28.95"/>
    <s v="40/24/028 AP"/>
    <s v="100057922"/>
    <s v="SA"/>
    <d v="2023-08-29T00:00:00"/>
    <s v="40"/>
    <m/>
    <m/>
    <s v="P0"/>
    <m/>
    <m/>
    <s v="11521923 Orbit Fee Penelope Nelson 2023/11/15"/>
    <s v="1"/>
    <s v="FM001001"/>
    <m/>
    <s v="P"/>
    <m/>
    <m/>
    <m/>
    <m/>
    <s v="D"/>
    <x v="6"/>
    <x v="4"/>
    <s v="Sydney"/>
    <x v="18"/>
  </r>
  <r>
    <s v="DEPT"/>
    <s v="2024"/>
    <s v="002"/>
    <s v="100000"/>
    <s v="1011915 (DG Expenses)"/>
    <s v="DG Expenses"/>
    <s v="62103"/>
    <s v="Trvl-Overseas Exp"/>
    <n v="302.12"/>
    <s v="40/24/028 AP"/>
    <s v="100057922"/>
    <s v="SA"/>
    <d v="2023-08-29T00:00:00"/>
    <s v="40"/>
    <m/>
    <m/>
    <s v="P0"/>
    <m/>
    <m/>
    <s v="11521923 Air Penelope Nelson 2023/11/15"/>
    <s v="1"/>
    <s v="FM001001"/>
    <m/>
    <s v="P"/>
    <m/>
    <m/>
    <m/>
    <m/>
    <s v="D"/>
    <x v="6"/>
    <x v="4"/>
    <s v="Sydney"/>
    <x v="18"/>
  </r>
  <r>
    <s v="DEPT"/>
    <s v="2024"/>
    <s v="002"/>
    <s v="100000"/>
    <s v="1011915 (DG Expenses)"/>
    <s v="DG Expenses"/>
    <s v="62101"/>
    <s v="Trvl- Domestic Flght"/>
    <n v="-309.69"/>
    <s v="40/24/023 AP"/>
    <s v="100057924"/>
    <s v="SA"/>
    <d v="2023-08-29T00:00:00"/>
    <s v="50"/>
    <m/>
    <m/>
    <s v="P0"/>
    <m/>
    <m/>
    <s v="11343994 Air Penelope Nelson 2023/08/16"/>
    <s v="1"/>
    <s v="FM001001"/>
    <m/>
    <s v="P"/>
    <m/>
    <m/>
    <m/>
    <m/>
    <s v="D"/>
    <x v="0"/>
    <x v="0"/>
    <m/>
    <x v="14"/>
  </r>
  <r>
    <s v="DEPT"/>
    <s v="2024"/>
    <s v="002"/>
    <s v="100000"/>
    <s v="1011915 (DG Expenses)"/>
    <s v="DG Expenses"/>
    <s v="62102"/>
    <s v="Trvl-Domestic Exp"/>
    <n v="23.95"/>
    <s v="40/24/023 AP"/>
    <s v="100057924"/>
    <s v="SA"/>
    <d v="2023-08-29T00:00:00"/>
    <s v="40"/>
    <m/>
    <m/>
    <s v="P0"/>
    <m/>
    <m/>
    <s v="11436684 Orbit Fee Penelope Nelson 2023/05/08"/>
    <s v="1"/>
    <s v="FM001001"/>
    <m/>
    <s v="P"/>
    <m/>
    <m/>
    <m/>
    <m/>
    <s v="D"/>
    <x v="0"/>
    <x v="0"/>
    <m/>
    <x v="14"/>
  </r>
  <r>
    <s v="DEPT"/>
    <s v="2024"/>
    <s v="002"/>
    <s v="100000"/>
    <s v="1011915 (DG Expenses)"/>
    <s v="DG Expenses"/>
    <s v="62102"/>
    <s v="Trvl-Domestic Exp"/>
    <n v="0.56000000000000005"/>
    <s v="40/24/027 AP"/>
    <s v="100057925"/>
    <s v="SA"/>
    <d v="2023-08-29T00:00:00"/>
    <s v="40"/>
    <m/>
    <m/>
    <s v="P0"/>
    <m/>
    <m/>
    <s v="11513535 Orbit Fee Penelope Nelson 2023/08/08"/>
    <s v="1"/>
    <s v="FM001001"/>
    <m/>
    <s v="P"/>
    <m/>
    <m/>
    <m/>
    <m/>
    <s v="D"/>
    <x v="7"/>
    <x v="1"/>
    <s v="Auckland"/>
    <x v="19"/>
  </r>
  <r>
    <s v="DEPT"/>
    <s v="2024"/>
    <s v="002"/>
    <s v="100000"/>
    <s v="1011915 (DG Expenses)"/>
    <s v="DG Expenses"/>
    <s v="62102"/>
    <s v="Trvl-Domestic Exp"/>
    <n v="19.13"/>
    <s v="40/24/027 AP"/>
    <s v="100057925"/>
    <s v="SA"/>
    <d v="2023-08-29T00:00:00"/>
    <s v="40"/>
    <m/>
    <m/>
    <s v="P0"/>
    <m/>
    <m/>
    <s v="11513535 Hotel Penelope Nelson 2023/08/08"/>
    <s v="1"/>
    <s v="FM001001"/>
    <m/>
    <s v="P"/>
    <m/>
    <m/>
    <m/>
    <m/>
    <s v="D"/>
    <x v="7"/>
    <x v="3"/>
    <s v="Auckland"/>
    <x v="19"/>
  </r>
  <r>
    <s v="DEPT"/>
    <s v="2024"/>
    <s v="002"/>
    <s v="100000"/>
    <s v="1011915 (DG Expenses)"/>
    <s v="DG Expenses"/>
    <s v="62102"/>
    <s v="Trvl-Domestic Exp"/>
    <n v="0.56000000000000005"/>
    <s v="40/24/027 AP"/>
    <s v="100057925"/>
    <s v="SA"/>
    <d v="2023-08-29T00:00:00"/>
    <s v="40"/>
    <m/>
    <m/>
    <s v="P0"/>
    <m/>
    <m/>
    <s v="11513535 Orbit Fee Penelope Nelson 2023/08/08"/>
    <s v="1"/>
    <s v="FM001001"/>
    <m/>
    <s v="P"/>
    <m/>
    <m/>
    <m/>
    <m/>
    <s v="D"/>
    <x v="7"/>
    <x v="1"/>
    <s v="Auckland"/>
    <x v="19"/>
  </r>
  <r>
    <s v="DEPT"/>
    <s v="2024"/>
    <s v="002"/>
    <s v="100000"/>
    <s v="1011915 (DG Expenses)"/>
    <s v="DG Expenses"/>
    <s v="62102"/>
    <s v="Trvl-Domestic Exp"/>
    <n v="160"/>
    <s v="40/24/027 AP"/>
    <s v="100057925"/>
    <s v="SA"/>
    <d v="2023-08-29T00:00:00"/>
    <s v="40"/>
    <m/>
    <m/>
    <s v="P0"/>
    <m/>
    <m/>
    <s v="11513535 Hotel Penelope Nelson 2023/08/08"/>
    <s v="1"/>
    <s v="FM001001"/>
    <m/>
    <s v="P"/>
    <m/>
    <m/>
    <m/>
    <m/>
    <s v="D"/>
    <x v="7"/>
    <x v="3"/>
    <s v="Auckland"/>
    <x v="19"/>
  </r>
  <r>
    <s v="DEPT"/>
    <s v="2024"/>
    <s v="002"/>
    <s v="100000"/>
    <s v="1011915 (DG Expenses)"/>
    <s v="DG Expenses"/>
    <s v="62102"/>
    <s v="Trvl-Domestic Exp"/>
    <n v="11.2"/>
    <s v="40/24/027 AP"/>
    <s v="100057925"/>
    <s v="SA"/>
    <d v="2023-08-29T00:00:00"/>
    <s v="40"/>
    <m/>
    <m/>
    <s v="P0"/>
    <m/>
    <m/>
    <s v="11513535 Orbit Fee Penelope Nelson 2023/08/08"/>
    <s v="1"/>
    <s v="FM001001"/>
    <m/>
    <s v="P"/>
    <m/>
    <m/>
    <m/>
    <m/>
    <s v="D"/>
    <x v="7"/>
    <x v="1"/>
    <s v="Auckland"/>
    <x v="19"/>
  </r>
  <r>
    <s v="DEPT"/>
    <s v="2024"/>
    <s v="002"/>
    <s v="100000"/>
    <s v="1011915 (DG Expenses)"/>
    <s v="DG Expenses"/>
    <s v="62102"/>
    <s v="Trvl-Domestic Exp"/>
    <n v="8.4"/>
    <s v="40/24/027 AP"/>
    <s v="100057925"/>
    <s v="SA"/>
    <d v="2023-08-29T00:00:00"/>
    <s v="40"/>
    <m/>
    <m/>
    <s v="P0"/>
    <m/>
    <m/>
    <s v="11513535 Orbit Fee Penelope Nelson 2023/08/08"/>
    <s v="1"/>
    <s v="FM001001"/>
    <m/>
    <s v="P"/>
    <m/>
    <m/>
    <m/>
    <m/>
    <s v="D"/>
    <x v="7"/>
    <x v="1"/>
    <s v="Auckland"/>
    <x v="19"/>
  </r>
  <r>
    <s v="DEPT"/>
    <s v="2024"/>
    <s v="002"/>
    <s v="100000"/>
    <s v="1011915 (DG Expenses)"/>
    <s v="DG Expenses"/>
    <s v="62101"/>
    <s v="Trvl- Domestic Flght"/>
    <n v="30.89"/>
    <s v="40/24/027 AP"/>
    <s v="100057925"/>
    <s v="SA"/>
    <d v="2023-08-29T00:00:00"/>
    <s v="40"/>
    <m/>
    <m/>
    <s v="P0"/>
    <m/>
    <m/>
    <s v="11513535 Air Penelope Nelson 2023/08/08"/>
    <s v="1"/>
    <s v="FM001001"/>
    <m/>
    <s v="P"/>
    <m/>
    <m/>
    <m/>
    <m/>
    <s v="D"/>
    <x v="7"/>
    <x v="1"/>
    <s v="Auckland"/>
    <x v="19"/>
  </r>
  <r>
    <s v="DEPT"/>
    <s v="2024"/>
    <s v="002"/>
    <s v="100000"/>
    <s v="1011915 (DG Expenses)"/>
    <s v="DG Expenses"/>
    <s v="62102"/>
    <s v="Trvl-Domestic Exp"/>
    <n v="18.850000000000001"/>
    <s v="40/24/027 AP"/>
    <s v="100057925"/>
    <s v="SA"/>
    <d v="2023-08-29T00:00:00"/>
    <s v="40"/>
    <m/>
    <m/>
    <s v="P0"/>
    <m/>
    <m/>
    <s v="11513535 Orbit Fee Penelope Nelson 2023/08/08"/>
    <s v="1"/>
    <s v="FM001001"/>
    <m/>
    <s v="P"/>
    <m/>
    <m/>
    <m/>
    <m/>
    <s v="D"/>
    <x v="7"/>
    <x v="1"/>
    <s v="Auckland"/>
    <x v="19"/>
  </r>
  <r>
    <s v="DEPT"/>
    <s v="2024"/>
    <s v="002"/>
    <s v="100000"/>
    <s v="1011915 (DG Expenses)"/>
    <s v="DG Expenses"/>
    <s v="62101"/>
    <s v="Trvl- Domestic Flght"/>
    <n v="599.36"/>
    <s v="40/24/027 AP"/>
    <s v="100057925"/>
    <s v="SA"/>
    <d v="2023-08-29T00:00:00"/>
    <s v="40"/>
    <m/>
    <m/>
    <s v="P0"/>
    <m/>
    <m/>
    <s v="11513535 Air Penelope Nelson 2023/08/08"/>
    <s v="1"/>
    <s v="FM001001"/>
    <m/>
    <s v="P"/>
    <m/>
    <m/>
    <m/>
    <m/>
    <s v="D"/>
    <x v="7"/>
    <x v="1"/>
    <s v="Auckland"/>
    <x v="19"/>
  </r>
  <r>
    <s v="DEPT"/>
    <s v="2024"/>
    <s v="002"/>
    <s v="100000"/>
    <s v="1011915 (DG Expenses)"/>
    <s v="DG Expenses"/>
    <s v="62102"/>
    <s v="Trvl-Domestic Exp"/>
    <n v="329.13"/>
    <s v="Penelope Nelson"/>
    <s v="100058152"/>
    <s v="SA"/>
    <d v="2023-08-30T00:00:00"/>
    <s v="40"/>
    <m/>
    <m/>
    <s v="P0"/>
    <m/>
    <m/>
    <s v="Orana Motor Inn Te Hiku visit 11-12 July 2023 - me"/>
    <s v="1"/>
    <s v="FM001001"/>
    <m/>
    <s v="P"/>
    <m/>
    <m/>
    <m/>
    <m/>
    <s v="D"/>
    <x v="1"/>
    <x v="5"/>
    <s v="Northland"/>
    <x v="12"/>
  </r>
  <r>
    <s v="DEPT"/>
    <s v="2024"/>
    <s v="002"/>
    <s v="100000"/>
    <s v="1011915 (DG Expenses)"/>
    <s v="DG Expenses"/>
    <s v="62102"/>
    <s v="Trvl-Domestic Exp"/>
    <n v="13.57"/>
    <s v="Penelope Nelson"/>
    <s v="100058152"/>
    <s v="SA"/>
    <d v="2023-08-30T00:00:00"/>
    <s v="40"/>
    <m/>
    <m/>
    <s v="P0"/>
    <m/>
    <m/>
    <s v="The Gecko Cafe Te Hiku visit 11-12 July 2023 (Mea"/>
    <s v="1"/>
    <s v="FM001001"/>
    <m/>
    <s v="P"/>
    <m/>
    <m/>
    <m/>
    <m/>
    <s v="D"/>
    <x v="1"/>
    <x v="6"/>
    <s v="Northland"/>
    <x v="12"/>
  </r>
  <r>
    <s v="DEPT"/>
    <s v="2024"/>
    <s v="002"/>
    <s v="100000"/>
    <s v="1011915 (DG Expenses)"/>
    <s v="DG Expenses"/>
    <s v="62104"/>
    <s v="Taxi / Cab Services"/>
    <n v="51.3"/>
    <s v="Penelope Nelson"/>
    <s v="100058161"/>
    <s v="SA"/>
    <d v="2023-08-30T00:00:00"/>
    <s v="40"/>
    <m/>
    <m/>
    <s v="P0"/>
    <m/>
    <m/>
    <s v="Wellington Intl Parking at Wellington Airport whil"/>
    <s v="1"/>
    <s v="FM001001"/>
    <m/>
    <s v="P"/>
    <m/>
    <m/>
    <m/>
    <m/>
    <s v="D"/>
    <x v="8"/>
    <x v="2"/>
    <m/>
    <x v="20"/>
  </r>
  <r>
    <s v="DEPT"/>
    <s v="2024"/>
    <s v="003"/>
    <s v="100000"/>
    <s v="1011915 (DG Expenses)"/>
    <s v="DG Expenses"/>
    <s v="62104"/>
    <s v="Taxi / Cab Services"/>
    <n v="103.48"/>
    <s v="Penelope Nelson"/>
    <s v="100089871"/>
    <s v="SA"/>
    <d v="2023-09-28T00:00:00"/>
    <s v="40"/>
    <m/>
    <m/>
    <s v="P0"/>
    <m/>
    <m/>
    <s v="Taxi Fare Tpsl Taxi from save the kiwi board meet"/>
    <s v="1"/>
    <s v="FM001001"/>
    <m/>
    <s v="P"/>
    <m/>
    <m/>
    <m/>
    <m/>
    <s v="D"/>
    <x v="4"/>
    <x v="7"/>
    <s v="Auckland"/>
    <x v="16"/>
  </r>
  <r>
    <s v="DEPT"/>
    <s v="2024"/>
    <s v="003"/>
    <s v="100000"/>
    <s v="1011915 (DG Expenses)"/>
    <s v="DG Expenses"/>
    <s v="62104"/>
    <s v="Taxi / Cab Services"/>
    <n v="103.48"/>
    <s v="Penelope Nelson"/>
    <s v="100089871"/>
    <s v="SA"/>
    <d v="2023-09-28T00:00:00"/>
    <s v="40"/>
    <m/>
    <m/>
    <s v="P0"/>
    <m/>
    <m/>
    <s v="Taxi Fare Tpsl Taxi from Auckland Airport to save"/>
    <s v="1"/>
    <s v="FM001001"/>
    <m/>
    <s v="P"/>
    <m/>
    <m/>
    <m/>
    <m/>
    <s v="D"/>
    <x v="4"/>
    <x v="7"/>
    <s v="Auckland"/>
    <x v="16"/>
  </r>
  <r>
    <s v="DEPT"/>
    <s v="2024"/>
    <s v="004"/>
    <s v="100000"/>
    <s v="1011915 (DG Expenses)"/>
    <s v="DG Expenses"/>
    <s v="62102"/>
    <s v="Trvl-Domestic Exp"/>
    <n v="23.95"/>
    <s v="40/24/044 AP"/>
    <s v="100091164"/>
    <s v="SA"/>
    <d v="2023-10-03T00:00:00"/>
    <s v="40"/>
    <m/>
    <m/>
    <s v="P0"/>
    <m/>
    <m/>
    <s v="11475575 Orbit Fee Penelope Nelson 2023/06/30"/>
    <s v="1"/>
    <s v="FM001001"/>
    <m/>
    <s v="P"/>
    <m/>
    <m/>
    <m/>
    <m/>
    <s v="D"/>
    <x v="0"/>
    <x v="0"/>
    <m/>
    <x v="14"/>
  </r>
  <r>
    <s v="DEPT"/>
    <s v="2024"/>
    <s v="004"/>
    <s v="100000"/>
    <s v="1011915 (DG Expenses)"/>
    <s v="DG Expenses"/>
    <s v="62103"/>
    <s v="Trvl-Overseas Exp"/>
    <n v="28"/>
    <s v="40/24/044 AP"/>
    <s v="100091164"/>
    <s v="SA"/>
    <d v="2023-10-03T00:00:00"/>
    <s v="40"/>
    <m/>
    <m/>
    <s v="P0"/>
    <m/>
    <m/>
    <s v="11476960 Orbit Fee Penelope Nelson 2023/09/21"/>
    <s v="1"/>
    <s v="FM001001"/>
    <m/>
    <s v="P"/>
    <m/>
    <m/>
    <m/>
    <m/>
    <s v="D"/>
    <x v="0"/>
    <x v="0"/>
    <m/>
    <x v="14"/>
  </r>
  <r>
    <s v="DEPT"/>
    <s v="2024"/>
    <s v="004"/>
    <s v="100000"/>
    <s v="1011915 (DG Expenses)"/>
    <s v="DG Expenses"/>
    <s v="62103"/>
    <s v="Trvl-Overseas Exp"/>
    <n v="128.35"/>
    <s v="40/24/044 AP"/>
    <s v="100091164"/>
    <s v="SA"/>
    <d v="2023-10-03T00:00:00"/>
    <s v="40"/>
    <m/>
    <m/>
    <s v="P0"/>
    <m/>
    <m/>
    <s v="11476960 Transfer Penelope Nelson 2023/09/21"/>
    <s v="1"/>
    <s v="FM001001"/>
    <m/>
    <s v="P"/>
    <m/>
    <m/>
    <m/>
    <m/>
    <s v="D"/>
    <x v="0"/>
    <x v="0"/>
    <m/>
    <x v="14"/>
  </r>
  <r>
    <s v="DEPT"/>
    <s v="2024"/>
    <s v="004"/>
    <s v="100000"/>
    <s v="1011915 (DG Expenses)"/>
    <s v="DG Expenses"/>
    <s v="62103"/>
    <s v="Trvl-Overseas Exp"/>
    <n v="0.56000000000000005"/>
    <s v="40/24/044 AP"/>
    <s v="100091164"/>
    <s v="SA"/>
    <d v="2023-10-03T00:00:00"/>
    <s v="40"/>
    <m/>
    <m/>
    <s v="P0"/>
    <m/>
    <m/>
    <s v="11476960 Orbit Fee Penelope Nelson 2023/09/21"/>
    <s v="1"/>
    <s v="FM001001"/>
    <m/>
    <s v="P"/>
    <m/>
    <m/>
    <m/>
    <m/>
    <s v="D"/>
    <x v="0"/>
    <x v="0"/>
    <m/>
    <x v="14"/>
  </r>
  <r>
    <s v="DEPT"/>
    <s v="2024"/>
    <s v="004"/>
    <s v="100000"/>
    <s v="1011915 (DG Expenses)"/>
    <s v="DG Expenses"/>
    <s v="62101"/>
    <s v="Trvl- Domestic Flght"/>
    <n v="-556.67999999999995"/>
    <s v="40/24/044 AP"/>
    <s v="100091164"/>
    <s v="SA"/>
    <d v="2023-10-03T00:00:00"/>
    <s v="50"/>
    <m/>
    <m/>
    <s v="P0"/>
    <m/>
    <m/>
    <s v="11479871 Air Penelope Nelson 2023/06/08"/>
    <s v="1"/>
    <s v="FM001001"/>
    <m/>
    <s v="P"/>
    <m/>
    <m/>
    <m/>
    <m/>
    <s v="D"/>
    <x v="0"/>
    <x v="0"/>
    <m/>
    <x v="14"/>
  </r>
  <r>
    <s v="DEPT"/>
    <s v="2024"/>
    <s v="004"/>
    <s v="100000"/>
    <s v="1011915 (DG Expenses)"/>
    <s v="DG Expenses"/>
    <s v="62102"/>
    <s v="Trvl-Domestic Exp"/>
    <n v="-65.22"/>
    <s v="40/24/044 AP"/>
    <s v="100091164"/>
    <s v="SA"/>
    <d v="2023-10-03T00:00:00"/>
    <s v="50"/>
    <m/>
    <m/>
    <s v="P0"/>
    <m/>
    <m/>
    <s v="11498160 Other Penelope Nelson 2023/09/05"/>
    <s v="1"/>
    <s v="FM001001"/>
    <m/>
    <s v="P"/>
    <m/>
    <m/>
    <m/>
    <m/>
    <s v="D"/>
    <x v="0"/>
    <x v="0"/>
    <m/>
    <x v="14"/>
  </r>
  <r>
    <s v="DEPT"/>
    <s v="2024"/>
    <s v="004"/>
    <s v="100000"/>
    <s v="1011915 (DG Expenses)"/>
    <s v="DG Expenses"/>
    <s v="62102"/>
    <s v="Trvl-Domestic Exp"/>
    <n v="8.4"/>
    <s v="40/24/045 AP"/>
    <s v="100091168"/>
    <s v="SA"/>
    <d v="2023-10-02T00:00:00"/>
    <s v="40"/>
    <m/>
    <m/>
    <s v="P0"/>
    <m/>
    <m/>
    <s v="11511052 Orbit Fee Penelope Nelson 2023/09/08"/>
    <s v="1"/>
    <s v="FM001001"/>
    <m/>
    <s v="P"/>
    <m/>
    <m/>
    <m/>
    <m/>
    <s v="D"/>
    <x v="3"/>
    <x v="1"/>
    <s v="KeriKeri"/>
    <x v="21"/>
  </r>
  <r>
    <s v="DEPT"/>
    <s v="2024"/>
    <s v="004"/>
    <s v="100000"/>
    <s v="1011915 (DG Expenses)"/>
    <s v="DG Expenses"/>
    <s v="62102"/>
    <s v="Trvl-Domestic Exp"/>
    <n v="121.74"/>
    <s v="40/24/045 AP"/>
    <s v="100091168"/>
    <s v="SA"/>
    <d v="2023-10-02T00:00:00"/>
    <s v="40"/>
    <m/>
    <m/>
    <s v="P0"/>
    <m/>
    <m/>
    <s v="11511052 Hotel Penelope Nelson 2023/09/08"/>
    <s v="1"/>
    <s v="FM001001"/>
    <m/>
    <s v="P"/>
    <m/>
    <m/>
    <m/>
    <m/>
    <s v="D"/>
    <x v="3"/>
    <x v="3"/>
    <s v="KeriKeri"/>
    <x v="21"/>
  </r>
  <r>
    <s v="DEPT"/>
    <s v="2024"/>
    <s v="004"/>
    <s v="100000"/>
    <s v="1011915 (DG Expenses)"/>
    <s v="DG Expenses"/>
    <s v="62102"/>
    <s v="Trvl-Domestic Exp"/>
    <n v="0.56000000000000005"/>
    <s v="40/24/045 AP"/>
    <s v="100091168"/>
    <s v="SA"/>
    <d v="2023-10-02T00:00:00"/>
    <s v="40"/>
    <m/>
    <m/>
    <s v="P0"/>
    <m/>
    <m/>
    <s v="11511052 Orbit Fee Penelope Nelson 2023/09/08"/>
    <s v="1"/>
    <s v="FM001001"/>
    <m/>
    <s v="P"/>
    <m/>
    <m/>
    <m/>
    <m/>
    <s v="D"/>
    <x v="3"/>
    <x v="1"/>
    <s v="KeriKeri"/>
    <x v="21"/>
  </r>
  <r>
    <s v="DEPT"/>
    <s v="2024"/>
    <s v="004"/>
    <s v="100000"/>
    <s v="1011915 (DG Expenses)"/>
    <s v="DG Expenses"/>
    <s v="62102"/>
    <s v="Trvl-Domestic Exp"/>
    <n v="11.2"/>
    <s v="40/24/045 AP"/>
    <s v="100091168"/>
    <s v="SA"/>
    <d v="2023-10-02T00:00:00"/>
    <s v="40"/>
    <m/>
    <m/>
    <s v="P0"/>
    <m/>
    <m/>
    <s v="11511052 Orbit Fee Penelope Nelson 2023/09/08"/>
    <s v="1"/>
    <s v="FM001001"/>
    <m/>
    <s v="P"/>
    <m/>
    <m/>
    <m/>
    <m/>
    <s v="D"/>
    <x v="3"/>
    <x v="1"/>
    <s v="KeriKeri"/>
    <x v="21"/>
  </r>
  <r>
    <s v="DEPT"/>
    <s v="2024"/>
    <s v="004"/>
    <s v="100000"/>
    <s v="1011915 (DG Expenses)"/>
    <s v="DG Expenses"/>
    <s v="62102"/>
    <s v="Trvl-Domestic Exp"/>
    <n v="-104.35"/>
    <s v="40/24/045 AP"/>
    <s v="100091168"/>
    <s v="SA"/>
    <d v="2023-10-02T00:00:00"/>
    <s v="50"/>
    <m/>
    <m/>
    <s v="P0"/>
    <m/>
    <m/>
    <s v="11511052 Other Penelope Nelson 2023/09/08"/>
    <s v="1"/>
    <s v="FM001001"/>
    <m/>
    <s v="P"/>
    <m/>
    <m/>
    <m/>
    <m/>
    <s v="D"/>
    <x v="3"/>
    <x v="1"/>
    <s v="KeriKeri"/>
    <x v="21"/>
  </r>
  <r>
    <s v="DEPT"/>
    <s v="2024"/>
    <s v="004"/>
    <s v="100000"/>
    <s v="1011915 (DG Expenses)"/>
    <s v="DG Expenses"/>
    <s v="62101"/>
    <s v="Trvl- Domestic Flght"/>
    <n v="54.92"/>
    <s v="40/24/045 AP"/>
    <s v="100091168"/>
    <s v="SA"/>
    <d v="2023-10-02T00:00:00"/>
    <s v="40"/>
    <m/>
    <m/>
    <s v="P0"/>
    <m/>
    <m/>
    <s v="11511052 Air Penelope Nelson 2023/09/08"/>
    <s v="1"/>
    <s v="FM001001"/>
    <m/>
    <s v="P"/>
    <m/>
    <m/>
    <m/>
    <m/>
    <s v="D"/>
    <x v="3"/>
    <x v="1"/>
    <s v="KeriKeri"/>
    <x v="21"/>
  </r>
  <r>
    <s v="DEPT"/>
    <s v="2024"/>
    <s v="004"/>
    <s v="100000"/>
    <s v="1011915 (DG Expenses)"/>
    <s v="DG Expenses"/>
    <s v="62101"/>
    <s v="Trvl- Domestic Flght"/>
    <n v="314.89"/>
    <s v="40/24/045 AP"/>
    <s v="100091168"/>
    <s v="SA"/>
    <d v="2023-10-02T00:00:00"/>
    <s v="40"/>
    <m/>
    <m/>
    <s v="P0"/>
    <m/>
    <m/>
    <s v="11511052 Air Penelope Nelson 2023/09/08"/>
    <s v="1"/>
    <s v="FM001001"/>
    <m/>
    <s v="P"/>
    <m/>
    <m/>
    <m/>
    <m/>
    <s v="D"/>
    <x v="3"/>
    <x v="1"/>
    <s v="KeriKeri"/>
    <x v="21"/>
  </r>
  <r>
    <s v="DEPT"/>
    <s v="2024"/>
    <s v="004"/>
    <s v="100000"/>
    <s v="1011915 (DG Expenses)"/>
    <s v="DG Expenses"/>
    <s v="62102"/>
    <s v="Trvl-Domestic Exp"/>
    <n v="0.56000000000000005"/>
    <s v="40/24/045 AP"/>
    <s v="100091168"/>
    <s v="SA"/>
    <d v="2023-10-02T00:00:00"/>
    <s v="40"/>
    <m/>
    <m/>
    <s v="P0"/>
    <m/>
    <m/>
    <s v="11511052 Orbit Fee Penelope Nelson 2023/09/08"/>
    <s v="1"/>
    <s v="FM001001"/>
    <m/>
    <s v="P"/>
    <m/>
    <m/>
    <m/>
    <m/>
    <s v="D"/>
    <x v="3"/>
    <x v="1"/>
    <s v="KeriKeri"/>
    <x v="21"/>
  </r>
  <r>
    <s v="DEPT"/>
    <s v="2024"/>
    <s v="004"/>
    <s v="100000"/>
    <s v="1011915 (DG Expenses)"/>
    <s v="DG Expenses"/>
    <s v="62102"/>
    <s v="Trvl-Domestic Exp"/>
    <n v="23.48"/>
    <s v="40/24/045 AP"/>
    <s v="100091168"/>
    <s v="SA"/>
    <d v="2023-10-02T00:00:00"/>
    <s v="40"/>
    <m/>
    <m/>
    <s v="P0"/>
    <m/>
    <m/>
    <s v="11511052 Hotel Penelope Nelson 2023/09/08"/>
    <s v="1"/>
    <s v="FM001001"/>
    <m/>
    <s v="P"/>
    <m/>
    <m/>
    <m/>
    <m/>
    <s v="D"/>
    <x v="3"/>
    <x v="3"/>
    <s v="KeriKeri"/>
    <x v="21"/>
  </r>
  <r>
    <s v="DEPT"/>
    <s v="2024"/>
    <s v="004"/>
    <s v="100000"/>
    <s v="1011915 (DG Expenses)"/>
    <s v="DG Expenses"/>
    <s v="62102"/>
    <s v="Trvl-Domestic Exp"/>
    <n v="69.13"/>
    <s v="40/24/045 AP"/>
    <s v="100091168"/>
    <s v="SA"/>
    <d v="2023-10-02T00:00:00"/>
    <s v="40"/>
    <m/>
    <m/>
    <s v="P0"/>
    <m/>
    <m/>
    <s v="11513535 Other Penelope Nelson 2023/08/08"/>
    <s v="1"/>
    <s v="FM001001"/>
    <m/>
    <s v="P"/>
    <m/>
    <m/>
    <m/>
    <m/>
    <s v="D"/>
    <x v="7"/>
    <x v="1"/>
    <s v="Auckland"/>
    <x v="19"/>
  </r>
  <r>
    <s v="DEPT"/>
    <s v="2024"/>
    <s v="004"/>
    <s v="100000"/>
    <s v="1011915 (DG Expenses)"/>
    <s v="DG Expenses"/>
    <s v="62101"/>
    <s v="Trvl- Domestic Flght"/>
    <n v="103.48"/>
    <s v="40/24/047 AP"/>
    <s v="100091169"/>
    <s v="SA"/>
    <d v="2023-10-02T00:00:00"/>
    <s v="40"/>
    <m/>
    <m/>
    <s v="P0"/>
    <m/>
    <m/>
    <s v="11527554 Air Penelope Nelson 2023/10/18"/>
    <s v="1"/>
    <s v="FM001001"/>
    <m/>
    <s v="P"/>
    <m/>
    <m/>
    <m/>
    <m/>
    <s v="D"/>
    <x v="0"/>
    <x v="2"/>
    <m/>
    <x v="14"/>
  </r>
  <r>
    <s v="DEPT"/>
    <s v="2024"/>
    <s v="004"/>
    <s v="100000"/>
    <s v="1011915 (DG Expenses)"/>
    <s v="DG Expenses"/>
    <s v="62102"/>
    <s v="Trvl-Domestic Exp"/>
    <n v="18.850000000000001"/>
    <s v="40/24/047 AP"/>
    <s v="100091169"/>
    <s v="SA"/>
    <d v="2023-10-02T00:00:00"/>
    <s v="40"/>
    <m/>
    <m/>
    <s v="P0"/>
    <m/>
    <m/>
    <s v="11527554 Orbit Fee Penelope Nelson 2023/10/18"/>
    <s v="1"/>
    <s v="FM001001"/>
    <m/>
    <s v="P"/>
    <m/>
    <m/>
    <m/>
    <m/>
    <s v="D"/>
    <x v="0"/>
    <x v="2"/>
    <m/>
    <x v="14"/>
  </r>
  <r>
    <s v="DEPT"/>
    <s v="2024"/>
    <s v="004"/>
    <s v="100000"/>
    <s v="1011915 (DG Expenses)"/>
    <s v="DG Expenses"/>
    <s v="62101"/>
    <s v="Trvl- Domestic Flght"/>
    <n v="298.61"/>
    <s v="40/24/047 AP"/>
    <s v="100091169"/>
    <s v="SA"/>
    <d v="2023-10-02T00:00:00"/>
    <s v="40"/>
    <m/>
    <m/>
    <s v="P0"/>
    <m/>
    <m/>
    <s v="11527554 Air Penelope Nelson 2023/10/18"/>
    <s v="1"/>
    <s v="FM001001"/>
    <m/>
    <s v="P"/>
    <m/>
    <m/>
    <m/>
    <m/>
    <s v="D"/>
    <x v="0"/>
    <x v="2"/>
    <m/>
    <x v="14"/>
  </r>
  <r>
    <s v="DEPT"/>
    <s v="2024"/>
    <s v="004"/>
    <s v="100000"/>
    <s v="1011915 (DG Expenses)"/>
    <s v="DG Expenses"/>
    <s v="62102"/>
    <s v="Trvl-Domestic Exp"/>
    <n v="44.35"/>
    <s v="40/24/046 AP"/>
    <s v="100091172"/>
    <s v="SA"/>
    <d v="2023-10-02T00:00:00"/>
    <s v="40"/>
    <m/>
    <m/>
    <s v="P0"/>
    <m/>
    <m/>
    <s v="11516158 Other Penelope Nelson 2023/08/31"/>
    <s v="1"/>
    <s v="FM001001"/>
    <m/>
    <s v="P"/>
    <m/>
    <m/>
    <m/>
    <m/>
    <s v="D"/>
    <x v="4"/>
    <x v="7"/>
    <s v="Auckland"/>
    <x v="16"/>
  </r>
  <r>
    <s v="DEPT"/>
    <s v="2024"/>
    <s v="004"/>
    <s v="100000"/>
    <s v="1011915 (DG Expenses)"/>
    <s v="DG Expenses"/>
    <s v="62102"/>
    <s v="Trvl-Domestic Exp"/>
    <n v="82.61"/>
    <s v="40/24/046 AP"/>
    <s v="100091172"/>
    <s v="SA"/>
    <d v="2023-10-02T00:00:00"/>
    <s v="40"/>
    <m/>
    <m/>
    <s v="P0"/>
    <m/>
    <m/>
    <s v="11518104 Other Penelope Nelson 2023/09/19"/>
    <s v="1"/>
    <s v="FM001001"/>
    <m/>
    <s v="P"/>
    <m/>
    <m/>
    <m/>
    <m/>
    <s v="D"/>
    <x v="5"/>
    <x v="1"/>
    <s v="Auckland"/>
    <x v="17"/>
  </r>
  <r>
    <s v="DEPT"/>
    <s v="2024"/>
    <s v="004"/>
    <s v="100000"/>
    <s v="1011915 (DG Expenses)"/>
    <s v="DG Expenses"/>
    <s v="62101"/>
    <s v="Trvl- Domestic Flght"/>
    <n v="260.12"/>
    <s v="40/24/046 AP"/>
    <s v="100091172"/>
    <s v="SA"/>
    <d v="2023-10-02T00:00:00"/>
    <s v="40"/>
    <m/>
    <m/>
    <s v="P0"/>
    <m/>
    <m/>
    <s v="11518104 Air Penelope Nelson 2023/09/19"/>
    <s v="1"/>
    <s v="FM001001"/>
    <m/>
    <s v="P"/>
    <m/>
    <m/>
    <m/>
    <m/>
    <s v="D"/>
    <x v="5"/>
    <x v="1"/>
    <s v="Auckland"/>
    <x v="17"/>
  </r>
  <r>
    <s v="DEPT"/>
    <s v="2024"/>
    <s v="004"/>
    <s v="100000"/>
    <s v="1011915 (DG Expenses)"/>
    <s v="DG Expenses"/>
    <s v="62102"/>
    <s v="Trvl-Domestic Exp"/>
    <n v="8.4"/>
    <s v="40/24/046 AP"/>
    <s v="100091172"/>
    <s v="SA"/>
    <d v="2023-10-02T00:00:00"/>
    <s v="40"/>
    <m/>
    <m/>
    <s v="P0"/>
    <m/>
    <m/>
    <s v="11518104 Orbit Fee Penelope Nelson 2023/09/19"/>
    <s v="1"/>
    <s v="FM001001"/>
    <m/>
    <s v="P"/>
    <m/>
    <m/>
    <m/>
    <m/>
    <s v="D"/>
    <x v="5"/>
    <x v="1"/>
    <s v="Auckland"/>
    <x v="17"/>
  </r>
  <r>
    <s v="DEPT"/>
    <s v="2024"/>
    <s v="004"/>
    <s v="100000"/>
    <s v="1011915 (DG Expenses)"/>
    <s v="DG Expenses"/>
    <s v="62102"/>
    <s v="Trvl-Domestic Exp"/>
    <n v="46.96"/>
    <s v="40/24/046 AP"/>
    <s v="100091172"/>
    <s v="SA"/>
    <d v="2023-10-02T00:00:00"/>
    <s v="40"/>
    <m/>
    <m/>
    <s v="P0"/>
    <m/>
    <m/>
    <s v="11518104 Other Penelope Nelson 2023/09/19"/>
    <s v="1"/>
    <s v="FM001001"/>
    <m/>
    <s v="P"/>
    <m/>
    <m/>
    <m/>
    <m/>
    <s v="D"/>
    <x v="5"/>
    <x v="1"/>
    <s v="Auckland"/>
    <x v="17"/>
  </r>
  <r>
    <s v="DEPT"/>
    <s v="2024"/>
    <s v="004"/>
    <s v="100000"/>
    <s v="1011915 (DG Expenses)"/>
    <s v="DG Expenses"/>
    <s v="62102"/>
    <s v="Trvl-Domestic Exp"/>
    <n v="170.43"/>
    <s v="40/24/046 AP"/>
    <s v="100091172"/>
    <s v="SA"/>
    <d v="2023-10-02T00:00:00"/>
    <s v="40"/>
    <m/>
    <m/>
    <s v="P0"/>
    <m/>
    <m/>
    <s v="11518104 Hotel Penelope Nelson 2023/09/19"/>
    <s v="1"/>
    <s v="FM001001"/>
    <m/>
    <s v="P"/>
    <m/>
    <m/>
    <m/>
    <m/>
    <s v="D"/>
    <x v="5"/>
    <x v="3"/>
    <s v="Auckland"/>
    <x v="17"/>
  </r>
  <r>
    <s v="DEPT"/>
    <s v="2024"/>
    <s v="004"/>
    <s v="100000"/>
    <s v="1011915 (DG Expenses)"/>
    <s v="DG Expenses"/>
    <s v="62102"/>
    <s v="Trvl-Domestic Exp"/>
    <n v="0.56000000000000005"/>
    <s v="40/24/046 AP"/>
    <s v="100091172"/>
    <s v="SA"/>
    <d v="2023-10-02T00:00:00"/>
    <s v="40"/>
    <m/>
    <m/>
    <s v="P0"/>
    <m/>
    <m/>
    <s v="11518104 Orbit Fee Penelope Nelson 2023/09/19"/>
    <s v="1"/>
    <s v="FM001001"/>
    <m/>
    <s v="P"/>
    <m/>
    <m/>
    <m/>
    <m/>
    <s v="D"/>
    <x v="5"/>
    <x v="1"/>
    <s v="Auckland"/>
    <x v="17"/>
  </r>
  <r>
    <s v="DEPT"/>
    <s v="2024"/>
    <s v="004"/>
    <s v="100000"/>
    <s v="1011915 (DG Expenses)"/>
    <s v="DG Expenses"/>
    <s v="62103"/>
    <s v="Trvl-Overseas Exp"/>
    <n v="461.33"/>
    <s v="40/24/046 AP"/>
    <s v="100091172"/>
    <s v="SA"/>
    <d v="2023-10-02T00:00:00"/>
    <s v="40"/>
    <m/>
    <m/>
    <s v="P0"/>
    <m/>
    <m/>
    <s v="11521923 Air Penelope Nelson 2023/11/15"/>
    <s v="1"/>
    <s v="FM001001"/>
    <m/>
    <s v="P"/>
    <m/>
    <m/>
    <m/>
    <m/>
    <s v="D"/>
    <x v="6"/>
    <x v="4"/>
    <s v="Sydney"/>
    <x v="18"/>
  </r>
  <r>
    <s v="DEPT"/>
    <s v="2024"/>
    <s v="004"/>
    <s v="100000"/>
    <s v="1011915 (DG Expenses)"/>
    <s v="DG Expenses"/>
    <s v="62101"/>
    <s v="Trvl- Domestic Flght"/>
    <n v="752.95"/>
    <s v="40/24/064 AP"/>
    <s v="100113851"/>
    <s v="SA"/>
    <d v="2023-10-30T00:00:00"/>
    <s v="40"/>
    <m/>
    <m/>
    <s v="P0"/>
    <m/>
    <m/>
    <s v="11543444 Air Penelope Nelson 2023/10/04"/>
    <s v="1"/>
    <s v="FM001001"/>
    <m/>
    <s v="P"/>
    <m/>
    <m/>
    <m/>
    <m/>
    <s v="D"/>
    <x v="9"/>
    <x v="1"/>
    <s v="Christchurch"/>
    <x v="22"/>
  </r>
  <r>
    <s v="DEPT"/>
    <s v="2024"/>
    <s v="004"/>
    <s v="100000"/>
    <s v="1011915 (DG Expenses)"/>
    <s v="DG Expenses"/>
    <s v="62102"/>
    <s v="Trvl-Domestic Exp"/>
    <n v="0.56000000000000005"/>
    <s v="40/24/064 AP"/>
    <s v="100113851"/>
    <s v="SA"/>
    <d v="2023-10-30T00:00:00"/>
    <s v="40"/>
    <m/>
    <m/>
    <s v="P0"/>
    <m/>
    <m/>
    <s v="11543444 Orbit Fee Penelope Nelson 2023/10/04"/>
    <s v="1"/>
    <s v="FM001001"/>
    <m/>
    <s v="P"/>
    <m/>
    <m/>
    <m/>
    <m/>
    <s v="D"/>
    <x v="9"/>
    <x v="1"/>
    <s v="Christchurch"/>
    <x v="22"/>
  </r>
  <r>
    <s v="DEPT"/>
    <s v="2024"/>
    <s v="004"/>
    <s v="100000"/>
    <s v="1011915 (DG Expenses)"/>
    <s v="DG Expenses"/>
    <s v="62102"/>
    <s v="Trvl-Domestic Exp"/>
    <n v="11.2"/>
    <s v="40/24/064 AP"/>
    <s v="100113851"/>
    <s v="SA"/>
    <d v="2023-10-30T00:00:00"/>
    <s v="40"/>
    <m/>
    <m/>
    <s v="P0"/>
    <m/>
    <m/>
    <s v="11543444 Orbit Fee Penelope Nelson 2023/10/04"/>
    <s v="1"/>
    <s v="FM001001"/>
    <m/>
    <s v="P"/>
    <m/>
    <m/>
    <m/>
    <m/>
    <s v="D"/>
    <x v="9"/>
    <x v="1"/>
    <s v="Christchurch"/>
    <x v="22"/>
  </r>
  <r>
    <s v="DEPT"/>
    <s v="2024"/>
    <s v="004"/>
    <s v="100000"/>
    <s v="1011915 (DG Expenses)"/>
    <s v="DG Expenses"/>
    <s v="62102"/>
    <s v="Trvl-Domestic Exp"/>
    <n v="0.56000000000000005"/>
    <s v="40/24/064 AP"/>
    <s v="100113851"/>
    <s v="SA"/>
    <d v="2023-10-30T00:00:00"/>
    <s v="40"/>
    <m/>
    <m/>
    <s v="P0"/>
    <m/>
    <m/>
    <s v="11543444 Orbit Fee Penelope Nelson 2023/10/04"/>
    <s v="1"/>
    <s v="FM001001"/>
    <m/>
    <s v="P"/>
    <m/>
    <m/>
    <m/>
    <m/>
    <s v="D"/>
    <x v="9"/>
    <x v="1"/>
    <s v="Christchurch"/>
    <x v="22"/>
  </r>
  <r>
    <s v="DEPT"/>
    <s v="2024"/>
    <s v="004"/>
    <s v="100000"/>
    <s v="1011915 (DG Expenses)"/>
    <s v="DG Expenses"/>
    <s v="62102"/>
    <s v="Trvl-Domestic Exp"/>
    <n v="18.850000000000001"/>
    <s v="40/24/064 AP"/>
    <s v="100113851"/>
    <s v="SA"/>
    <d v="2023-10-30T00:00:00"/>
    <s v="40"/>
    <m/>
    <m/>
    <s v="P0"/>
    <m/>
    <m/>
    <s v="11543444 Orbit Fee Penelope Nelson 2023/10/04"/>
    <s v="1"/>
    <s v="FM001001"/>
    <m/>
    <s v="P"/>
    <m/>
    <m/>
    <m/>
    <m/>
    <s v="D"/>
    <x v="9"/>
    <x v="1"/>
    <s v="Christchurch"/>
    <x v="22"/>
  </r>
  <r>
    <s v="DEPT"/>
    <s v="2024"/>
    <s v="004"/>
    <s v="100000"/>
    <s v="1011915 (DG Expenses)"/>
    <s v="DG Expenses"/>
    <s v="62102"/>
    <s v="Trvl-Domestic Exp"/>
    <n v="8.4"/>
    <s v="40/24/064 AP"/>
    <s v="100113851"/>
    <s v="SA"/>
    <d v="2023-10-30T00:00:00"/>
    <s v="40"/>
    <m/>
    <m/>
    <s v="P0"/>
    <m/>
    <m/>
    <s v="11543444 Orbit Fee Penelope Nelson 2023/10/04"/>
    <s v="1"/>
    <s v="FM001001"/>
    <m/>
    <s v="P"/>
    <m/>
    <m/>
    <m/>
    <m/>
    <s v="D"/>
    <x v="9"/>
    <x v="1"/>
    <s v="Christchurch"/>
    <x v="22"/>
  </r>
  <r>
    <s v="DEPT"/>
    <s v="2024"/>
    <s v="004"/>
    <s v="100000"/>
    <s v="1011915 (DG Expenses)"/>
    <s v="DG Expenses"/>
    <s v="62102"/>
    <s v="Trvl-Domestic Exp"/>
    <n v="8.4"/>
    <s v="40/24/064 AP"/>
    <s v="100113851"/>
    <s v="SA"/>
    <d v="2023-10-30T00:00:00"/>
    <s v="40"/>
    <m/>
    <m/>
    <s v="P0"/>
    <m/>
    <m/>
    <s v="11543444 Orbit Fee Penelope Nelson 2023/10/04"/>
    <s v="1"/>
    <s v="FM001001"/>
    <m/>
    <s v="P"/>
    <m/>
    <m/>
    <m/>
    <m/>
    <s v="D"/>
    <x v="9"/>
    <x v="1"/>
    <s v="Christchurch"/>
    <x v="22"/>
  </r>
  <r>
    <s v="DEPT"/>
    <s v="2024"/>
    <s v="004"/>
    <s v="100000"/>
    <s v="1011915 (DG Expenses)"/>
    <s v="DG Expenses"/>
    <s v="62102"/>
    <s v="Trvl-Domestic Exp"/>
    <n v="79.569999999999993"/>
    <s v="40/24/064 AP"/>
    <s v="100113851"/>
    <s v="SA"/>
    <d v="2023-10-30T00:00:00"/>
    <s v="40"/>
    <m/>
    <m/>
    <s v="P0"/>
    <m/>
    <m/>
    <s v="11543444 Other Penelope Nelson 2023/10/04"/>
    <s v="1"/>
    <s v="FM001001"/>
    <m/>
    <s v="P"/>
    <m/>
    <m/>
    <m/>
    <m/>
    <s v="D"/>
    <x v="9"/>
    <x v="1"/>
    <s v="Christchurch"/>
    <x v="22"/>
  </r>
  <r>
    <s v="DEPT"/>
    <s v="2024"/>
    <s v="004"/>
    <s v="100000"/>
    <s v="1011915 (DG Expenses)"/>
    <s v="DG Expenses"/>
    <s v="62104"/>
    <s v="Taxi / Cab Services"/>
    <n v="22.3"/>
    <s v="40/24/064 AP"/>
    <s v="100113851"/>
    <s v="SA"/>
    <d v="2023-10-30T00:00:00"/>
    <s v="40"/>
    <m/>
    <m/>
    <s v="P0"/>
    <m/>
    <m/>
    <s v="11543444 Transfer Penelope Nelson 2023/10/04"/>
    <s v="1"/>
    <s v="FM001001"/>
    <m/>
    <s v="P"/>
    <m/>
    <m/>
    <m/>
    <m/>
    <s v="D"/>
    <x v="9"/>
    <x v="7"/>
    <s v="Christchurch"/>
    <x v="22"/>
  </r>
  <r>
    <s v="DEPT"/>
    <s v="2024"/>
    <s v="004"/>
    <s v="100000"/>
    <s v="1011915 (DG Expenses)"/>
    <s v="DG Expenses"/>
    <s v="62101"/>
    <s v="Trvl- Domestic Flght"/>
    <n v="314.69"/>
    <s v="40/24/066 AP"/>
    <s v="100113853"/>
    <s v="SA"/>
    <d v="2023-10-30T00:00:00"/>
    <s v="40"/>
    <m/>
    <m/>
    <s v="P0"/>
    <m/>
    <m/>
    <s v="11552610 Air Penelope Nelson 2023/11/02"/>
    <s v="1"/>
    <s v="FM001001"/>
    <m/>
    <s v="P"/>
    <m/>
    <m/>
    <m/>
    <m/>
    <s v="D"/>
    <x v="10"/>
    <x v="1"/>
    <s v="Christchurch"/>
    <x v="23"/>
  </r>
  <r>
    <s v="DEPT"/>
    <s v="2024"/>
    <s v="004"/>
    <s v="100000"/>
    <s v="1011915 (DG Expenses)"/>
    <s v="DG Expenses"/>
    <s v="62102"/>
    <s v="Trvl-Domestic Exp"/>
    <n v="18.850000000000001"/>
    <s v="40/24/066 AP"/>
    <s v="100113853"/>
    <s v="SA"/>
    <d v="2023-10-30T00:00:00"/>
    <s v="40"/>
    <m/>
    <m/>
    <s v="P0"/>
    <m/>
    <m/>
    <s v="11552610 Orbit Fee Penelope Nelson 2023/11/02"/>
    <s v="1"/>
    <s v="FM001001"/>
    <m/>
    <s v="P"/>
    <m/>
    <m/>
    <m/>
    <m/>
    <s v="D"/>
    <x v="10"/>
    <x v="1"/>
    <s v="Christchurch"/>
    <x v="23"/>
  </r>
  <r>
    <s v="DEPT"/>
    <s v="2024"/>
    <s v="004"/>
    <s v="100000"/>
    <s v="1011915 (DG Expenses)"/>
    <s v="DG Expenses"/>
    <s v="62102"/>
    <s v="Trvl-Domestic Exp"/>
    <n v="11.2"/>
    <s v="40/24/066 AP"/>
    <s v="100113853"/>
    <s v="SA"/>
    <d v="2023-10-30T00:00:00"/>
    <s v="40"/>
    <m/>
    <m/>
    <s v="P0"/>
    <m/>
    <m/>
    <s v="11552610 Orbit Fee Penelope Nelson 2023/11/02"/>
    <s v="1"/>
    <s v="FM001001"/>
    <m/>
    <s v="P"/>
    <m/>
    <m/>
    <m/>
    <m/>
    <s v="D"/>
    <x v="10"/>
    <x v="1"/>
    <s v="Christchurch"/>
    <x v="23"/>
  </r>
  <r>
    <s v="DEPT"/>
    <s v="2024"/>
    <s v="004"/>
    <s v="100000"/>
    <s v="1011915 (DG Expenses)"/>
    <s v="DG Expenses"/>
    <s v="62103"/>
    <s v="Trvl-Overseas Exp"/>
    <n v="533.79999999999995"/>
    <s v="40/24/061 AP"/>
    <s v="100113854"/>
    <s v="SA"/>
    <d v="2023-10-30T00:00:00"/>
    <s v="40"/>
    <m/>
    <m/>
    <s v="P0"/>
    <m/>
    <m/>
    <s v="11320214 Hotel Penelope Nelson 2023/10/24"/>
    <s v="1"/>
    <s v="FM001001"/>
    <m/>
    <s v="P"/>
    <m/>
    <m/>
    <m/>
    <m/>
    <s v="D"/>
    <x v="0"/>
    <x v="0"/>
    <m/>
    <x v="14"/>
  </r>
  <r>
    <s v="DEPT"/>
    <s v="2024"/>
    <s v="004"/>
    <s v="100000"/>
    <s v="1011915 (DG Expenses)"/>
    <s v="DG Expenses"/>
    <s v="62103"/>
    <s v="Trvl-Overseas Exp"/>
    <n v="-551.12"/>
    <s v="40/24/061 AP"/>
    <s v="100113854"/>
    <s v="SA"/>
    <d v="2023-10-30T00:00:00"/>
    <s v="50"/>
    <m/>
    <m/>
    <s v="P0"/>
    <m/>
    <m/>
    <s v="11476960 Hotel Penelope Nelson 2023/10/16"/>
    <s v="1"/>
    <s v="FM001001"/>
    <m/>
    <s v="P"/>
    <m/>
    <m/>
    <m/>
    <m/>
    <s v="D"/>
    <x v="0"/>
    <x v="0"/>
    <m/>
    <x v="14"/>
  </r>
  <r>
    <s v="DEPT"/>
    <s v="2024"/>
    <s v="004"/>
    <s v="100000"/>
    <s v="1011915 (DG Expenses)"/>
    <s v="DG Expenses"/>
    <s v="62103"/>
    <s v="Trvl-Overseas Exp"/>
    <n v="0.56000000000000005"/>
    <s v="40/24/061 AP"/>
    <s v="100113854"/>
    <s v="SA"/>
    <d v="2023-10-30T00:00:00"/>
    <s v="40"/>
    <m/>
    <m/>
    <s v="P0"/>
    <m/>
    <m/>
    <s v="11476960 Orbit Fee Penelope Nelson 2023/10/16"/>
    <s v="1"/>
    <s v="FM001001"/>
    <m/>
    <s v="P"/>
    <m/>
    <m/>
    <m/>
    <m/>
    <s v="D"/>
    <x v="0"/>
    <x v="0"/>
    <m/>
    <x v="14"/>
  </r>
  <r>
    <s v="DEPT"/>
    <s v="2024"/>
    <s v="004"/>
    <s v="100000"/>
    <s v="1011915 (DG Expenses)"/>
    <s v="DG Expenses"/>
    <s v="62103"/>
    <s v="Trvl-Overseas Exp"/>
    <n v="0.56000000000000005"/>
    <s v="40/24/061 AP"/>
    <s v="100113854"/>
    <s v="SA"/>
    <d v="2023-10-30T00:00:00"/>
    <s v="40"/>
    <m/>
    <m/>
    <s v="P0"/>
    <m/>
    <m/>
    <s v="11476960 Orbit Fee Penelope Nelson 2023/10/16"/>
    <s v="1"/>
    <s v="FM001001"/>
    <m/>
    <s v="P"/>
    <m/>
    <m/>
    <m/>
    <m/>
    <s v="D"/>
    <x v="0"/>
    <x v="0"/>
    <m/>
    <x v="14"/>
  </r>
  <r>
    <s v="DEPT"/>
    <s v="2024"/>
    <s v="004"/>
    <s v="100000"/>
    <s v="1011915 (DG Expenses)"/>
    <s v="DG Expenses"/>
    <s v="62103"/>
    <s v="Trvl-Overseas Exp"/>
    <n v="7.06"/>
    <s v="40/24/061 AP"/>
    <s v="100113854"/>
    <s v="SA"/>
    <d v="2023-10-30T00:00:00"/>
    <s v="40"/>
    <m/>
    <m/>
    <s v="P0"/>
    <m/>
    <m/>
    <s v="11476960 Transfer Penelope Nelson 2023/10/16"/>
    <s v="1"/>
    <s v="FM001001"/>
    <m/>
    <s v="P"/>
    <m/>
    <m/>
    <m/>
    <m/>
    <s v="D"/>
    <x v="0"/>
    <x v="0"/>
    <m/>
    <x v="14"/>
  </r>
  <r>
    <s v="DEPT"/>
    <s v="2024"/>
    <s v="004"/>
    <s v="100000"/>
    <s v="1011915 (DG Expenses)"/>
    <s v="DG Expenses"/>
    <s v="62102"/>
    <s v="Trvl-Domestic Exp"/>
    <n v="11.2"/>
    <s v="40/24/061 AP"/>
    <s v="100113854"/>
    <s v="SA"/>
    <d v="2023-10-30T00:00:00"/>
    <s v="40"/>
    <m/>
    <m/>
    <s v="P0"/>
    <m/>
    <m/>
    <s v="11518104 Orbit Fee Penelope Nelson 2023/09/19"/>
    <s v="1"/>
    <s v="FM001001"/>
    <m/>
    <s v="P"/>
    <m/>
    <m/>
    <m/>
    <m/>
    <s v="D"/>
    <x v="5"/>
    <x v="1"/>
    <s v="Auckland"/>
    <x v="17"/>
  </r>
  <r>
    <s v="DEPT"/>
    <s v="2024"/>
    <s v="004"/>
    <s v="100000"/>
    <s v="1011915 (DG Expenses)"/>
    <s v="DG Expenses"/>
    <s v="62102"/>
    <s v="Trvl-Domestic Exp"/>
    <n v="0.56000000000000005"/>
    <s v="40/24/061 AP"/>
    <s v="100113854"/>
    <s v="SA"/>
    <d v="2023-10-30T00:00:00"/>
    <s v="40"/>
    <m/>
    <m/>
    <s v="P0"/>
    <m/>
    <m/>
    <s v="11518104 Orbit Fee Penelope Nelson 2023/09/19"/>
    <s v="1"/>
    <s v="FM001001"/>
    <m/>
    <s v="P"/>
    <m/>
    <m/>
    <m/>
    <m/>
    <s v="D"/>
    <x v="5"/>
    <x v="1"/>
    <s v="Auckland"/>
    <x v="17"/>
  </r>
  <r>
    <s v="DEPT"/>
    <s v="2024"/>
    <s v="004"/>
    <s v="100000"/>
    <s v="1011915 (DG Expenses)"/>
    <s v="DG Expenses"/>
    <s v="62102"/>
    <s v="Trvl-Domestic Exp"/>
    <n v="8.4"/>
    <s v="40/24/061 AP"/>
    <s v="100113854"/>
    <s v="SA"/>
    <d v="2023-10-30T00:00:00"/>
    <s v="40"/>
    <m/>
    <m/>
    <s v="P0"/>
    <m/>
    <m/>
    <s v="11518104 Orbit Fee Penelope Nelson 2023/09/19"/>
    <s v="1"/>
    <s v="FM001001"/>
    <m/>
    <s v="P"/>
    <m/>
    <m/>
    <m/>
    <m/>
    <s v="D"/>
    <x v="5"/>
    <x v="1"/>
    <s v="Auckland"/>
    <x v="17"/>
  </r>
  <r>
    <s v="DEPT"/>
    <s v="2024"/>
    <s v="004"/>
    <s v="100000"/>
    <s v="1011915 (DG Expenses)"/>
    <s v="DG Expenses"/>
    <s v="62102"/>
    <s v="Trvl-Domestic Exp"/>
    <n v="0.56000000000000005"/>
    <s v="40/24/061 AP"/>
    <s v="100113854"/>
    <s v="SA"/>
    <d v="2023-10-30T00:00:00"/>
    <s v="40"/>
    <m/>
    <m/>
    <s v="P0"/>
    <m/>
    <m/>
    <s v="11518104 Orbit Fee Penelope Nelson 2023/09/19"/>
    <s v="1"/>
    <s v="FM001001"/>
    <m/>
    <s v="P"/>
    <m/>
    <m/>
    <m/>
    <m/>
    <s v="D"/>
    <x v="5"/>
    <x v="1"/>
    <s v="Auckland"/>
    <x v="17"/>
  </r>
  <r>
    <s v="DEPT"/>
    <s v="2024"/>
    <s v="004"/>
    <s v="100000"/>
    <s v="1011915 (DG Expenses)"/>
    <s v="DG Expenses"/>
    <s v="62102"/>
    <s v="Trvl-Domestic Exp"/>
    <n v="11.2"/>
    <s v="40/24/061 AP"/>
    <s v="100113854"/>
    <s v="SA"/>
    <d v="2023-10-30T00:00:00"/>
    <s v="40"/>
    <m/>
    <m/>
    <s v="P0"/>
    <m/>
    <m/>
    <s v="11518104 Orbit Fee Penelope Nelson 2023/09/19"/>
    <s v="1"/>
    <s v="FM001001"/>
    <m/>
    <s v="P"/>
    <m/>
    <m/>
    <m/>
    <m/>
    <s v="D"/>
    <x v="5"/>
    <x v="1"/>
    <s v="Auckland"/>
    <x v="17"/>
  </r>
  <r>
    <s v="DEPT"/>
    <s v="2024"/>
    <s v="004"/>
    <s v="100000"/>
    <s v="1011915 (DG Expenses)"/>
    <s v="DG Expenses"/>
    <s v="62102"/>
    <s v="Trvl-Domestic Exp"/>
    <n v="8.4"/>
    <s v="40/24/061 AP"/>
    <s v="100113854"/>
    <s v="SA"/>
    <d v="2023-10-30T00:00:00"/>
    <s v="40"/>
    <m/>
    <m/>
    <s v="P0"/>
    <m/>
    <m/>
    <s v="11518104 Orbit Fee Penelope Nelson 2023/09/19"/>
    <s v="1"/>
    <s v="FM001001"/>
    <m/>
    <s v="P"/>
    <m/>
    <m/>
    <m/>
    <m/>
    <s v="D"/>
    <x v="5"/>
    <x v="1"/>
    <s v="Auckland"/>
    <x v="17"/>
  </r>
  <r>
    <s v="DEPT"/>
    <s v="2024"/>
    <s v="004"/>
    <s v="100000"/>
    <s v="1011915 (DG Expenses)"/>
    <s v="DG Expenses"/>
    <s v="62102"/>
    <s v="Trvl-Domestic Exp"/>
    <n v="-46.96"/>
    <s v="40/24/061 AP"/>
    <s v="100113854"/>
    <s v="SA"/>
    <d v="2023-10-30T00:00:00"/>
    <s v="50"/>
    <m/>
    <m/>
    <s v="P0"/>
    <m/>
    <m/>
    <s v="11518104 Other Penelope Nelson 2023/09/19"/>
    <s v="1"/>
    <s v="FM001001"/>
    <m/>
    <s v="P"/>
    <m/>
    <m/>
    <m/>
    <m/>
    <s v="D"/>
    <x v="5"/>
    <x v="1"/>
    <s v="Auckland"/>
    <x v="17"/>
  </r>
  <r>
    <s v="DEPT"/>
    <s v="2024"/>
    <s v="004"/>
    <s v="100000"/>
    <s v="1011915 (DG Expenses)"/>
    <s v="DG Expenses"/>
    <s v="62104"/>
    <s v="Taxi / Cab Services"/>
    <n v="77.87"/>
    <s v="40/24/061 AP"/>
    <s v="100113854"/>
    <s v="SA"/>
    <d v="2023-10-30T00:00:00"/>
    <s v="40"/>
    <m/>
    <m/>
    <s v="P0"/>
    <m/>
    <m/>
    <s v="11518104 Transfer Penelope Nelson 2023/09/19"/>
    <s v="1"/>
    <s v="FM001001"/>
    <m/>
    <s v="P"/>
    <m/>
    <m/>
    <m/>
    <m/>
    <s v="D"/>
    <x v="5"/>
    <x v="7"/>
    <s v="Auckland"/>
    <x v="17"/>
  </r>
  <r>
    <s v="DEPT"/>
    <s v="2024"/>
    <s v="004"/>
    <s v="100000"/>
    <s v="1011915 (DG Expenses)"/>
    <s v="DG Expenses"/>
    <s v="62104"/>
    <s v="Taxi / Cab Services"/>
    <n v="86.4"/>
    <s v="40/24/061 AP"/>
    <s v="100113854"/>
    <s v="SA"/>
    <d v="2023-10-30T00:00:00"/>
    <s v="40"/>
    <m/>
    <m/>
    <s v="P0"/>
    <m/>
    <m/>
    <s v="11518104 Transfer Penelope Nelson 2023/09/19"/>
    <s v="1"/>
    <s v="FM001001"/>
    <m/>
    <s v="P"/>
    <m/>
    <m/>
    <m/>
    <m/>
    <s v="D"/>
    <x v="5"/>
    <x v="7"/>
    <s v="Auckland"/>
    <x v="17"/>
  </r>
  <r>
    <s v="DEPT"/>
    <s v="2024"/>
    <s v="004"/>
    <s v="100000"/>
    <s v="1011915 (DG Expenses)"/>
    <s v="DG Expenses"/>
    <s v="62104"/>
    <s v="Taxi / Cab Services"/>
    <n v="90.2"/>
    <s v="Penelope Nelson"/>
    <s v="100113904"/>
    <s v="SA"/>
    <d v="2023-10-30T00:00:00"/>
    <s v="40"/>
    <m/>
    <m/>
    <s v="P0"/>
    <m/>
    <m/>
    <s v="Corporate Cabs  19 September. Auckland visit: Clim"/>
    <s v="1"/>
    <s v="FM001001"/>
    <m/>
    <s v="P"/>
    <m/>
    <m/>
    <m/>
    <m/>
    <s v="D"/>
    <x v="5"/>
    <x v="7"/>
    <s v="Auckland"/>
    <x v="17"/>
  </r>
  <r>
    <s v="DEPT"/>
    <s v="2024"/>
    <s v="004"/>
    <s v="100000"/>
    <s v="1011915 (DG Expenses)"/>
    <s v="DG Expenses"/>
    <s v="62102"/>
    <s v="Trvl-Domestic Exp"/>
    <n v="51.3"/>
    <s v="Penelope Nelson"/>
    <s v="100113910"/>
    <s v="SA"/>
    <d v="2023-10-30T00:00:00"/>
    <s v="40"/>
    <m/>
    <m/>
    <s v="P0"/>
    <m/>
    <m/>
    <s v="Wellington Intl Wellington Airport parking.  Overn"/>
    <s v="1"/>
    <s v="FM001001"/>
    <m/>
    <s v="P"/>
    <m/>
    <m/>
    <m/>
    <m/>
    <s v="D"/>
    <x v="7"/>
    <x v="4"/>
    <s v="Auckland"/>
    <x v="19"/>
  </r>
  <r>
    <s v="DEPT"/>
    <s v="2024"/>
    <s v="005"/>
    <s v="100000"/>
    <s v="1011915 (DG Expenses)"/>
    <s v="DG Expenses"/>
    <s v="62511"/>
    <s v="Hospitality/events"/>
    <n v="89.78"/>
    <s v="REIMB 13NOV23"/>
    <s v="100142612"/>
    <s v="SA"/>
    <d v="2023-11-13T00:00:00"/>
    <s v="40"/>
    <m/>
    <m/>
    <s v="P0"/>
    <m/>
    <m/>
    <s v="James Palmer CE MfE (meal P Nelson and J Palmer)"/>
    <s v="1"/>
    <s v="FM001001"/>
    <m/>
    <s v="P"/>
    <m/>
    <m/>
    <m/>
    <m/>
    <s v="D"/>
    <x v="11"/>
    <x v="2"/>
    <m/>
    <x v="20"/>
  </r>
  <r>
    <s v="DEPT"/>
    <s v="2024"/>
    <s v="005"/>
    <s v="100000"/>
    <s v="1011915 (DG Expenses)"/>
    <s v="DG Expenses"/>
    <s v="62102"/>
    <s v="Trvl-Domestic Exp"/>
    <n v="73.91"/>
    <s v="40/24/079 AP"/>
    <s v="100145771"/>
    <s v="SA"/>
    <d v="2023-11-28T00:00:00"/>
    <s v="40"/>
    <m/>
    <m/>
    <s v="P0"/>
    <m/>
    <m/>
    <s v="11552610 Other Penelope Nelson 2023/11/02"/>
    <s v="1"/>
    <s v="FM001001"/>
    <m/>
    <s v="P"/>
    <m/>
    <m/>
    <m/>
    <m/>
    <s v="D"/>
    <x v="10"/>
    <x v="1"/>
    <s v="Christchurch"/>
    <x v="23"/>
  </r>
  <r>
    <s v="DEPT"/>
    <s v="2024"/>
    <s v="005"/>
    <s v="100000"/>
    <s v="1011915 (DG Expenses)"/>
    <s v="DG Expenses"/>
    <s v="62101"/>
    <s v="Trvl- Domestic Flght"/>
    <n v="308.86"/>
    <s v="40/24/080 AP"/>
    <s v="100145772"/>
    <s v="SA"/>
    <d v="2023-11-28T00:00:00"/>
    <s v="40"/>
    <m/>
    <m/>
    <s v="P0"/>
    <m/>
    <m/>
    <s v="11562777 Air Penelope Nelson 2023/12/20"/>
    <s v="1"/>
    <s v="FM001001"/>
    <m/>
    <s v="P"/>
    <m/>
    <m/>
    <m/>
    <m/>
    <s v="D"/>
    <x v="0"/>
    <x v="0"/>
    <m/>
    <x v="14"/>
  </r>
  <r>
    <s v="DEPT"/>
    <s v="2024"/>
    <s v="005"/>
    <s v="100000"/>
    <s v="1011915 (DG Expenses)"/>
    <s v="DG Expenses"/>
    <s v="62102"/>
    <s v="Trvl-Domestic Exp"/>
    <n v="8.4"/>
    <s v="40/24/080 AP"/>
    <s v="100145772"/>
    <s v="SA"/>
    <d v="2023-11-28T00:00:00"/>
    <s v="40"/>
    <m/>
    <m/>
    <s v="P0"/>
    <m/>
    <m/>
    <s v="11561152 Orbit Fee Penelope Nelson 2023/11/09"/>
    <s v="1"/>
    <s v="FM001001"/>
    <m/>
    <s v="P"/>
    <m/>
    <m/>
    <m/>
    <m/>
    <s v="D"/>
    <x v="12"/>
    <x v="1"/>
    <s v="Christchurch"/>
    <x v="24"/>
  </r>
  <r>
    <s v="DEPT"/>
    <s v="2024"/>
    <s v="005"/>
    <s v="100000"/>
    <s v="1011915 (DG Expenses)"/>
    <s v="DG Expenses"/>
    <s v="62102"/>
    <s v="Trvl-Domestic Exp"/>
    <n v="44.78"/>
    <s v="40/24/082 AP"/>
    <s v="100145773"/>
    <s v="SA"/>
    <d v="2023-11-28T00:00:00"/>
    <s v="40"/>
    <m/>
    <m/>
    <s v="P0"/>
    <m/>
    <m/>
    <s v="11561152 Other Penelope Nelson 2023/11/09"/>
    <s v="1"/>
    <s v="FM001001"/>
    <m/>
    <s v="P"/>
    <m/>
    <m/>
    <m/>
    <m/>
    <s v="D"/>
    <x v="12"/>
    <x v="1"/>
    <s v="Christchurch"/>
    <x v="24"/>
  </r>
  <r>
    <s v="DEPT"/>
    <s v="2024"/>
    <s v="005"/>
    <s v="100000"/>
    <s v="1011915 (DG Expenses)"/>
    <s v="DG Expenses"/>
    <s v="62102"/>
    <s v="Trvl-Domestic Exp"/>
    <n v="18.850000000000001"/>
    <s v="40/24/082 AP"/>
    <s v="100145773"/>
    <s v="SA"/>
    <d v="2023-11-28T00:00:00"/>
    <s v="40"/>
    <m/>
    <m/>
    <s v="P0"/>
    <m/>
    <m/>
    <s v="11561152 Orbit Fee Penelope Nelson 2023/11/09"/>
    <s v="1"/>
    <s v="FM001001"/>
    <m/>
    <s v="P"/>
    <m/>
    <m/>
    <m/>
    <m/>
    <s v="D"/>
    <x v="12"/>
    <x v="1"/>
    <s v="Christchurch"/>
    <x v="24"/>
  </r>
  <r>
    <s v="DEPT"/>
    <s v="2024"/>
    <s v="005"/>
    <s v="100000"/>
    <s v="1011915 (DG Expenses)"/>
    <s v="DG Expenses"/>
    <s v="62102"/>
    <s v="Trvl-Domestic Exp"/>
    <n v="43.91"/>
    <s v="40/24/082 AP"/>
    <s v="100145773"/>
    <s v="SA"/>
    <d v="2023-11-28T00:00:00"/>
    <s v="40"/>
    <m/>
    <m/>
    <s v="P0"/>
    <m/>
    <m/>
    <s v="11562777 Other Penelope Nelson 2023/12/20"/>
    <s v="1"/>
    <s v="FM001001"/>
    <m/>
    <s v="P"/>
    <m/>
    <m/>
    <m/>
    <m/>
    <s v="D"/>
    <x v="0"/>
    <x v="0"/>
    <m/>
    <x v="14"/>
  </r>
  <r>
    <s v="DEPT"/>
    <s v="2024"/>
    <s v="005"/>
    <s v="100000"/>
    <s v="1011915 (DG Expenses)"/>
    <s v="DG Expenses"/>
    <s v="62102"/>
    <s v="Trvl-Domestic Exp"/>
    <n v="18.850000000000001"/>
    <s v="40/24/082 AP"/>
    <s v="100145773"/>
    <s v="SA"/>
    <d v="2023-11-28T00:00:00"/>
    <s v="40"/>
    <m/>
    <m/>
    <s v="P0"/>
    <m/>
    <m/>
    <s v="11562777 Orbit Fee Penelope Nelson 2023/12/20"/>
    <s v="1"/>
    <s v="FM001001"/>
    <m/>
    <s v="P"/>
    <m/>
    <m/>
    <m/>
    <m/>
    <s v="D"/>
    <x v="0"/>
    <x v="0"/>
    <m/>
    <x v="14"/>
  </r>
  <r>
    <s v="DEPT"/>
    <s v="2024"/>
    <s v="005"/>
    <s v="100000"/>
    <s v="1011915 (DG Expenses)"/>
    <s v="DG Expenses"/>
    <s v="62102"/>
    <s v="Trvl-Domestic Exp"/>
    <n v="0.56000000000000005"/>
    <s v="40/24/082 AP"/>
    <s v="100145773"/>
    <s v="SA"/>
    <d v="2023-11-28T00:00:00"/>
    <s v="40"/>
    <m/>
    <m/>
    <s v="P0"/>
    <m/>
    <m/>
    <s v="11552610 Orbit Fee Penelope Nelson 2023/11/02"/>
    <s v="1"/>
    <s v="FM001001"/>
    <m/>
    <s v="P"/>
    <m/>
    <m/>
    <m/>
    <m/>
    <s v="D"/>
    <x v="10"/>
    <x v="1"/>
    <s v="Christchurch"/>
    <x v="23"/>
  </r>
  <r>
    <s v="DEPT"/>
    <s v="2024"/>
    <s v="005"/>
    <s v="100000"/>
    <s v="1011915 (DG Expenses)"/>
    <s v="DG Expenses"/>
    <s v="62101"/>
    <s v="Trvl- Domestic Flght"/>
    <n v="599.36"/>
    <s v="40/24/082 AP"/>
    <s v="100145773"/>
    <s v="SA"/>
    <d v="2023-11-28T00:00:00"/>
    <s v="40"/>
    <m/>
    <m/>
    <s v="P0"/>
    <m/>
    <m/>
    <s v="11561152 Air Penelope Nelson 2023/11/09"/>
    <s v="1"/>
    <s v="FM001001"/>
    <m/>
    <s v="P"/>
    <m/>
    <m/>
    <m/>
    <m/>
    <s v="D"/>
    <x v="12"/>
    <x v="1"/>
    <s v="Christchurch"/>
    <x v="24"/>
  </r>
  <r>
    <s v="DEPT"/>
    <s v="2024"/>
    <s v="005"/>
    <s v="100000"/>
    <s v="1011915 (DG Expenses)"/>
    <s v="DG Expenses"/>
    <s v="62102"/>
    <s v="Trvl-Domestic Exp"/>
    <n v="11.2"/>
    <s v="40/24/083 AP"/>
    <s v="100145774"/>
    <s v="SA"/>
    <d v="2023-11-28T00:00:00"/>
    <s v="40"/>
    <m/>
    <m/>
    <s v="P0"/>
    <m/>
    <m/>
    <s v="11561152 Orbit Fee Penelope Nelson 2023/11/09"/>
    <s v="1"/>
    <s v="FM001001"/>
    <m/>
    <s v="P"/>
    <m/>
    <m/>
    <m/>
    <m/>
    <s v="D"/>
    <x v="12"/>
    <x v="1"/>
    <s v="Christchurch"/>
    <x v="24"/>
  </r>
  <r>
    <s v="DEPT"/>
    <s v="2024"/>
    <s v="005"/>
    <s v="100000"/>
    <s v="1011915 (DG Expenses)"/>
    <s v="DG Expenses"/>
    <s v="62102"/>
    <s v="Trvl-Domestic Exp"/>
    <n v="156.52000000000001"/>
    <s v="40/24/083 AP"/>
    <s v="100145774"/>
    <s v="SA"/>
    <d v="2023-11-28T00:00:00"/>
    <s v="40"/>
    <m/>
    <m/>
    <s v="P0"/>
    <m/>
    <m/>
    <s v="11543444 Hotel Penelope Nelson 2023/10/04"/>
    <s v="1"/>
    <s v="FM001001"/>
    <m/>
    <s v="P"/>
    <m/>
    <m/>
    <m/>
    <m/>
    <s v="D"/>
    <x v="9"/>
    <x v="3"/>
    <s v="Christchurch"/>
    <x v="22"/>
  </r>
  <r>
    <s v="DEPT"/>
    <s v="2024"/>
    <s v="005"/>
    <s v="100000"/>
    <s v="1011915 (DG Expenses)"/>
    <s v="DG Expenses"/>
    <s v="62103"/>
    <s v="Trvl-Overseas Exp"/>
    <n v="0.56000000000000005"/>
    <s v="40/24/083 AP"/>
    <s v="100145774"/>
    <s v="SA"/>
    <d v="2023-11-28T00:00:00"/>
    <s v="40"/>
    <m/>
    <m/>
    <s v="P0"/>
    <m/>
    <m/>
    <s v="11416179 Orbit Fee Penelope Nelson 2023/05/17"/>
    <s v="1"/>
    <s v="FM001001"/>
    <m/>
    <s v="P"/>
    <m/>
    <m/>
    <m/>
    <m/>
    <s v="D"/>
    <x v="13"/>
    <x v="1"/>
    <s v="Melbourne"/>
    <x v="25"/>
  </r>
  <r>
    <s v="DEPT"/>
    <s v="2024"/>
    <s v="005"/>
    <s v="100000"/>
    <s v="1011915 (DG Expenses)"/>
    <s v="DG Expenses"/>
    <s v="62102"/>
    <s v="Trvl-Domestic Exp"/>
    <n v="194.09"/>
    <s v="40/24/083 AP"/>
    <s v="100145774"/>
    <s v="SA"/>
    <d v="2023-11-28T00:00:00"/>
    <s v="40"/>
    <m/>
    <m/>
    <s v="P0"/>
    <m/>
    <m/>
    <s v="11552610 Hotel Penelope Nelson 2023/11/02"/>
    <s v="1"/>
    <s v="FM001001"/>
    <m/>
    <s v="P"/>
    <m/>
    <m/>
    <m/>
    <m/>
    <s v="D"/>
    <x v="10"/>
    <x v="3"/>
    <s v="Christchurch"/>
    <x v="23"/>
  </r>
  <r>
    <s v="DEPT"/>
    <s v="2024"/>
    <s v="005"/>
    <s v="100000"/>
    <s v="1011915 (DG Expenses)"/>
    <s v="DG Expenses"/>
    <s v="62103"/>
    <s v="Trvl-Overseas Exp"/>
    <n v="622.85"/>
    <s v="40/24/083 AP"/>
    <s v="100145774"/>
    <s v="SA"/>
    <d v="2023-11-28T00:00:00"/>
    <s v="40"/>
    <m/>
    <m/>
    <s v="P0"/>
    <m/>
    <m/>
    <s v="11416179 Hotel Penelope Nelson 2023/05/17"/>
    <s v="1"/>
    <s v="FM001001"/>
    <m/>
    <s v="P"/>
    <m/>
    <m/>
    <m/>
    <m/>
    <s v="D"/>
    <x v="13"/>
    <x v="3"/>
    <s v="Melbourne"/>
    <x v="26"/>
  </r>
  <r>
    <s v="DEPT"/>
    <s v="2024"/>
    <s v="005"/>
    <s v="100000"/>
    <s v="1011915 (DG Expenses)"/>
    <s v="DG Expenses"/>
    <s v="62102"/>
    <s v="Trvl-Domestic Exp"/>
    <n v="8.4"/>
    <s v="40/24/083 AP"/>
    <s v="100145774"/>
    <s v="SA"/>
    <d v="2023-11-28T00:00:00"/>
    <s v="40"/>
    <m/>
    <m/>
    <s v="P0"/>
    <m/>
    <m/>
    <s v="11552610 Orbit Fee Penelope Nelson 2023/11/02"/>
    <s v="1"/>
    <s v="FM001001"/>
    <m/>
    <s v="P"/>
    <m/>
    <m/>
    <m/>
    <m/>
    <s v="D"/>
    <x v="10"/>
    <x v="1"/>
    <s v="Christchurch"/>
    <x v="23"/>
  </r>
  <r>
    <s v="DEPT"/>
    <s v="2024"/>
    <s v="005"/>
    <s v="100000"/>
    <s v="1011915 (DG Expenses)"/>
    <s v="DG Expenses"/>
    <s v="62102"/>
    <s v="Trvl-Domestic Exp"/>
    <n v="0.56000000000000005"/>
    <s v="40/24/084 AP"/>
    <s v="100145775"/>
    <s v="SA"/>
    <d v="2023-11-28T00:00:00"/>
    <s v="40"/>
    <m/>
    <m/>
    <s v="P0"/>
    <m/>
    <m/>
    <s v="11561152 Orbit Fee Penelope Nelson 2023/11/09"/>
    <s v="1"/>
    <s v="FM001001"/>
    <m/>
    <s v="P"/>
    <m/>
    <m/>
    <m/>
    <m/>
    <s v="D"/>
    <x v="12"/>
    <x v="1"/>
    <s v="Christchurch"/>
    <x v="24"/>
  </r>
  <r>
    <s v="DEPT"/>
    <s v="2024"/>
    <s v="005"/>
    <s v="100000"/>
    <s v="1011915 (DG Expenses)"/>
    <s v="DG Expenses"/>
    <s v="62102"/>
    <s v="Trvl-Domestic Exp"/>
    <n v="206.22"/>
    <s v="40/24/081 AP"/>
    <s v="100145776"/>
    <s v="SA"/>
    <d v="2023-11-28T00:00:00"/>
    <s v="40"/>
    <m/>
    <m/>
    <s v="P0"/>
    <m/>
    <m/>
    <s v="11561152 Hotel Penelope Nelson 2023/11/09"/>
    <s v="1"/>
    <s v="FM001001"/>
    <m/>
    <s v="P"/>
    <m/>
    <m/>
    <m/>
    <m/>
    <s v="D"/>
    <x v="12"/>
    <x v="3"/>
    <s v="Christchurch"/>
    <x v="24"/>
  </r>
  <r>
    <s v="DEPT"/>
    <s v="2024"/>
    <s v="005"/>
    <s v="100000"/>
    <s v="1011915 (DG Expenses)"/>
    <s v="DG Expenses"/>
    <s v="62102"/>
    <s v="Trvl-Domestic Exp"/>
    <n v="96.52"/>
    <s v="40/24/081 AP"/>
    <s v="100145776"/>
    <s v="SA"/>
    <d v="2023-11-28T00:00:00"/>
    <s v="40"/>
    <m/>
    <m/>
    <s v="P0"/>
    <m/>
    <m/>
    <s v="11521923 Other Penelope Nelson 2023/11/15"/>
    <s v="1"/>
    <s v="FM001001"/>
    <m/>
    <s v="P"/>
    <m/>
    <m/>
    <m/>
    <m/>
    <s v="D"/>
    <x v="6"/>
    <x v="4"/>
    <s v="Sydney"/>
    <x v="18"/>
  </r>
  <r>
    <s v="DEPT"/>
    <s v="2024"/>
    <s v="005"/>
    <s v="100000"/>
    <s v="1011915 (DG Expenses)"/>
    <s v="DG Expenses"/>
    <s v="62103"/>
    <s v="Trvl-Overseas Exp"/>
    <n v="1056.1400000000001"/>
    <s v="Penelope Nelson"/>
    <s v="100146087"/>
    <s v="SA"/>
    <d v="2023-11-29T00:00:00"/>
    <s v="40"/>
    <m/>
    <m/>
    <s v="P0"/>
    <m/>
    <m/>
    <s v="Stamford Hotels PN - accommodation Palm Executive"/>
    <s v="1"/>
    <s v="FM001001"/>
    <m/>
    <s v="P"/>
    <m/>
    <m/>
    <m/>
    <m/>
    <s v="D"/>
    <x v="6"/>
    <x v="3"/>
    <s v="Sydney"/>
    <x v="27"/>
  </r>
  <r>
    <s v="DEPT"/>
    <s v="2024"/>
    <s v="005"/>
    <s v="100000"/>
    <s v="1011915 (DG Expenses)"/>
    <s v="DG Expenses"/>
    <s v="62102"/>
    <s v="Trvl-Domestic Exp"/>
    <n v="153.91"/>
    <s v="Penelope Nelson"/>
    <s v="100146087"/>
    <s v="SA"/>
    <d v="2023-11-29T00:00:00"/>
    <s v="40"/>
    <m/>
    <m/>
    <s v="P0"/>
    <m/>
    <m/>
    <s v="Wellington Intl PN - airport parking Palm Executiv"/>
    <s v="1"/>
    <s v="FM001001"/>
    <m/>
    <s v="P"/>
    <m/>
    <m/>
    <m/>
    <m/>
    <s v="D"/>
    <x v="6"/>
    <x v="1"/>
    <s v="Sydney"/>
    <x v="27"/>
  </r>
  <r>
    <s v="DEPT"/>
    <s v="2024"/>
    <s v="006"/>
    <s v="100000"/>
    <s v="1011915 (DG Expenses)"/>
    <s v="DG Expenses"/>
    <s v="62101"/>
    <s v="Trvl- Domestic Flght"/>
    <n v="325.58"/>
    <s v="40/24/092 AP"/>
    <s v="100191784"/>
    <s v="SA"/>
    <d v="2023-12-15T00:00:00"/>
    <s v="40"/>
    <m/>
    <m/>
    <s v="P0"/>
    <m/>
    <m/>
    <s v="11568868 Air Penelope Nelson 2024/02/04"/>
    <s v="1"/>
    <s v="FM001001"/>
    <m/>
    <s v="P"/>
    <m/>
    <m/>
    <m/>
    <m/>
    <s v="D"/>
    <x v="14"/>
    <x v="1"/>
    <s v="KeriKeri"/>
    <x v="28"/>
  </r>
  <r>
    <s v="DEPT"/>
    <s v="2024"/>
    <s v="006"/>
    <s v="100000"/>
    <s v="1011915 (DG Expenses)"/>
    <s v="DG Expenses"/>
    <s v="62102"/>
    <s v="Trvl-Domestic Exp"/>
    <n v="11.2"/>
    <s v="40/24/092 AP"/>
    <s v="100191784"/>
    <s v="SA"/>
    <d v="2023-12-15T00:00:00"/>
    <s v="40"/>
    <m/>
    <m/>
    <s v="P0"/>
    <m/>
    <m/>
    <s v="11562777 Orbit Fee Penelope Nelson 2023/12/20"/>
    <s v="1"/>
    <s v="FM001001"/>
    <m/>
    <s v="P"/>
    <m/>
    <m/>
    <m/>
    <m/>
    <s v="D"/>
    <x v="0"/>
    <x v="0"/>
    <m/>
    <x v="14"/>
  </r>
  <r>
    <s v="DEPT"/>
    <s v="2024"/>
    <s v="006"/>
    <s v="100000"/>
    <s v="1011915 (DG Expenses)"/>
    <s v="DG Expenses"/>
    <s v="62102"/>
    <s v="Trvl-Domestic Exp"/>
    <n v="11.2"/>
    <s v="40/24/093 AP"/>
    <s v="100191785"/>
    <s v="SA"/>
    <d v="2023-12-15T00:00:00"/>
    <s v="40"/>
    <m/>
    <m/>
    <s v="P0"/>
    <m/>
    <m/>
    <s v="11562777 Orbit Fee Penelope Nelson 2023/12/20"/>
    <s v="1"/>
    <s v="FM001001"/>
    <m/>
    <s v="P"/>
    <m/>
    <m/>
    <m/>
    <m/>
    <s v="D"/>
    <x v="0"/>
    <x v="0"/>
    <m/>
    <x v="14"/>
  </r>
  <r>
    <s v="DEPT"/>
    <s v="2024"/>
    <s v="006"/>
    <s v="100000"/>
    <s v="1011915 (DG Expenses)"/>
    <s v="DG Expenses"/>
    <s v="62101"/>
    <s v="Trvl- Domestic Flght"/>
    <n v="416.66"/>
    <s v="40/24/093 AP"/>
    <s v="100191785"/>
    <s v="SA"/>
    <d v="2023-12-15T00:00:00"/>
    <s v="40"/>
    <m/>
    <m/>
    <s v="P0"/>
    <m/>
    <m/>
    <s v="11568868 Air Penelope Nelson 2024/02/04"/>
    <s v="1"/>
    <s v="FM001001"/>
    <m/>
    <s v="P"/>
    <m/>
    <m/>
    <m/>
    <m/>
    <s v="D"/>
    <x v="14"/>
    <x v="1"/>
    <s v="KeriKeri"/>
    <x v="28"/>
  </r>
  <r>
    <s v="DEPT"/>
    <s v="2024"/>
    <s v="006"/>
    <s v="100000"/>
    <s v="1011915 (DG Expenses)"/>
    <s v="DG Expenses"/>
    <s v="62102"/>
    <s v="Trvl-Domestic Exp"/>
    <n v="18.850000000000001"/>
    <s v="40/24/093 AP"/>
    <s v="100191785"/>
    <s v="SA"/>
    <d v="2023-12-15T00:00:00"/>
    <s v="40"/>
    <m/>
    <m/>
    <s v="P0"/>
    <m/>
    <m/>
    <s v="11568868 Orbit Fee Penelope Nelson 2024/02/04"/>
    <s v="1"/>
    <s v="FM001001"/>
    <m/>
    <s v="P"/>
    <m/>
    <m/>
    <m/>
    <m/>
    <s v="D"/>
    <x v="14"/>
    <x v="1"/>
    <s v="KeriKeri"/>
    <x v="28"/>
  </r>
  <r>
    <s v="DEPT"/>
    <s v="2024"/>
    <s v="006"/>
    <s v="100000"/>
    <s v="1011915 (DG Expenses)"/>
    <s v="DG Expenses"/>
    <s v="62102"/>
    <s v="Trvl-Domestic Exp"/>
    <n v="6.55"/>
    <s v="40/24/094 AP"/>
    <s v="100191786"/>
    <s v="SA"/>
    <d v="2023-12-15T00:00:00"/>
    <s v="40"/>
    <m/>
    <m/>
    <s v="P0"/>
    <m/>
    <m/>
    <s v="11573856 Orbit Fee Penelope Nelson 2024/05/14"/>
    <s v="1"/>
    <s v="FM001001"/>
    <m/>
    <s v="P"/>
    <m/>
    <m/>
    <m/>
    <m/>
    <s v="D"/>
    <x v="15"/>
    <x v="4"/>
    <s v="Chatham Islands"/>
    <x v="29"/>
  </r>
  <r>
    <s v="DEPT"/>
    <s v="2024"/>
    <s v="006"/>
    <s v="100000"/>
    <s v="1011915 (DG Expenses)"/>
    <s v="DG Expenses"/>
    <s v="62101"/>
    <s v="Trvl- Domestic Flght"/>
    <n v="126.05"/>
    <s v="40/24/094 AP"/>
    <s v="100191786"/>
    <s v="SA"/>
    <d v="2023-12-15T00:00:00"/>
    <s v="40"/>
    <m/>
    <m/>
    <s v="P0"/>
    <m/>
    <m/>
    <s v="11573856 Air Penelope Nelson 2024/05/14"/>
    <s v="1"/>
    <s v="FM001001"/>
    <m/>
    <s v="P"/>
    <m/>
    <m/>
    <m/>
    <m/>
    <s v="D"/>
    <x v="16"/>
    <x v="4"/>
    <s v="Chatham Islands"/>
    <x v="29"/>
  </r>
  <r>
    <s v="DEPT"/>
    <s v="2024"/>
    <s v="007"/>
    <s v="100000"/>
    <s v="1011915 (DG Expenses)"/>
    <s v="DG Expenses"/>
    <s v="62102"/>
    <s v="Trvl-Domestic Exp"/>
    <n v="97.39"/>
    <s v="40/24/100 AP"/>
    <s v="100253937"/>
    <s v="SA"/>
    <d v="2024-01-08T00:00:00"/>
    <s v="40"/>
    <m/>
    <m/>
    <s v="P0"/>
    <m/>
    <m/>
    <s v="11568868 Other Penelope Nelson 2024/02/04"/>
    <s v="1"/>
    <s v="FM001001"/>
    <m/>
    <s v="P"/>
    <m/>
    <m/>
    <m/>
    <m/>
    <s v="D"/>
    <x v="14"/>
    <x v="1"/>
    <s v="KeriKeri"/>
    <x v="28"/>
  </r>
  <r>
    <s v="DEPT"/>
    <s v="2024"/>
    <s v="007"/>
    <s v="100000"/>
    <s v="1011915 (DG Expenses)"/>
    <s v="DG Expenses"/>
    <s v="62102"/>
    <s v="Trvl-Domestic Exp"/>
    <n v="11.2"/>
    <s v="40/24/100 AP"/>
    <s v="100253937"/>
    <s v="SA"/>
    <d v="2024-01-08T00:00:00"/>
    <s v="40"/>
    <m/>
    <m/>
    <s v="P0"/>
    <m/>
    <m/>
    <s v="11568868 Orbit Fee Penelope Nelson 2024/02/04"/>
    <s v="1"/>
    <s v="FM001001"/>
    <m/>
    <s v="P"/>
    <m/>
    <m/>
    <m/>
    <m/>
    <s v="D"/>
    <x v="14"/>
    <x v="1"/>
    <s v="KeriKeri"/>
    <x v="28"/>
  </r>
  <r>
    <s v="DEPT"/>
    <s v="2024"/>
    <s v="007"/>
    <s v="100000"/>
    <s v="1011915 (DG Expenses)"/>
    <s v="DG Expenses"/>
    <s v="62102"/>
    <s v="Trvl-Domestic Exp"/>
    <n v="11.2"/>
    <s v="40/24/100 AP"/>
    <s v="100253937"/>
    <s v="SA"/>
    <d v="2024-01-08T00:00:00"/>
    <s v="40"/>
    <m/>
    <m/>
    <s v="P0"/>
    <m/>
    <m/>
    <s v="11562777 Orbit Fee Penelope Nelson 2023/12/20"/>
    <s v="1"/>
    <s v="FM001001"/>
    <m/>
    <s v="P"/>
    <m/>
    <m/>
    <m/>
    <m/>
    <s v="D"/>
    <x v="0"/>
    <x v="0"/>
    <m/>
    <x v="14"/>
  </r>
  <r>
    <s v="DEPT"/>
    <s v="2024"/>
    <s v="007"/>
    <s v="100000"/>
    <s v="1011915 (DG Expenses)"/>
    <s v="DG Expenses"/>
    <s v="62103"/>
    <s v="Trvl-Overseas Exp"/>
    <n v="-340.43"/>
    <s v="40/24/115/AP"/>
    <s v="100259638"/>
    <s v="SA"/>
    <d v="2024-01-29T00:00:00"/>
    <s v="50"/>
    <m/>
    <m/>
    <s v="P0"/>
    <m/>
    <m/>
    <s v="11416179 Air Penelope Nelson 2023/05/17"/>
    <s v="1"/>
    <s v="FM001001"/>
    <m/>
    <s v="P"/>
    <m/>
    <m/>
    <m/>
    <m/>
    <s v="D"/>
    <x v="13"/>
    <x v="1"/>
    <s v="Melbourne"/>
    <x v="30"/>
  </r>
  <r>
    <s v="DEPT"/>
    <s v="2024"/>
    <s v="007"/>
    <s v="100000"/>
    <s v="1011915 (DG Expenses)"/>
    <s v="DG Expenses"/>
    <s v="62102"/>
    <s v="Trvl-Domestic Exp"/>
    <n v="-43.91"/>
    <s v="40/24/115/AP"/>
    <s v="100259638"/>
    <s v="SA"/>
    <d v="2024-01-29T00:00:00"/>
    <s v="50"/>
    <m/>
    <m/>
    <s v="P0"/>
    <m/>
    <m/>
    <s v="11562777 Other Penelope Nelson 2023/12/20"/>
    <s v="1"/>
    <s v="FM001001"/>
    <m/>
    <s v="P"/>
    <m/>
    <m/>
    <m/>
    <m/>
    <s v="D"/>
    <x v="0"/>
    <x v="0"/>
    <m/>
    <x v="14"/>
  </r>
  <r>
    <s v="DEPT"/>
    <s v="2024"/>
    <s v="007"/>
    <s v="100000"/>
    <s v="1011915 (DG Expenses)"/>
    <s v="DG Expenses"/>
    <s v="62102"/>
    <s v="Trvl-Domestic Exp"/>
    <n v="-97.39"/>
    <s v="40/24/115/AP"/>
    <s v="100259638"/>
    <s v="SA"/>
    <d v="2024-01-29T00:00:00"/>
    <s v="50"/>
    <m/>
    <m/>
    <s v="P0"/>
    <m/>
    <m/>
    <s v="11568868 Other Penelope Nelson 2024/02/04"/>
    <s v="1"/>
    <s v="FM001001"/>
    <m/>
    <s v="P"/>
    <m/>
    <m/>
    <m/>
    <m/>
    <s v="D"/>
    <x v="14"/>
    <x v="1"/>
    <s v="KeriKeri"/>
    <x v="28"/>
  </r>
  <r>
    <s v="DEPT"/>
    <s v="2024"/>
    <s v="007"/>
    <s v="100000"/>
    <s v="1011915 (DG Expenses)"/>
    <s v="DG Expenses"/>
    <s v="62102"/>
    <s v="Trvl-Domestic Exp"/>
    <n v="90.87"/>
    <s v="40/24/115/AP"/>
    <s v="100259638"/>
    <s v="SA"/>
    <d v="2024-01-29T00:00:00"/>
    <s v="40"/>
    <m/>
    <m/>
    <s v="P0"/>
    <m/>
    <m/>
    <s v="11568868 Other Penelope Nelson 2024/02/04"/>
    <s v="1"/>
    <s v="FM001001"/>
    <m/>
    <s v="P"/>
    <m/>
    <m/>
    <m/>
    <m/>
    <s v="D"/>
    <x v="14"/>
    <x v="1"/>
    <s v="KeriKeri"/>
    <x v="28"/>
  </r>
  <r>
    <s v="DEPT"/>
    <s v="2024"/>
    <s v="007"/>
    <s v="100000"/>
    <s v="1011915 (DG Expenses)"/>
    <s v="DG Expenses"/>
    <s v="62102"/>
    <s v="Trvl-Domestic Exp"/>
    <n v="74.78"/>
    <s v="40/24/116/AP"/>
    <s v="100259639"/>
    <s v="SA"/>
    <d v="2024-01-29T00:00:00"/>
    <s v="40"/>
    <m/>
    <m/>
    <s v="P0"/>
    <m/>
    <m/>
    <s v="11578964 Other Penelope Nelson 2024/02/09"/>
    <s v="1"/>
    <s v="FM001001"/>
    <m/>
    <s v="P"/>
    <m/>
    <m/>
    <m/>
    <m/>
    <s v="D"/>
    <x v="17"/>
    <x v="1"/>
    <s v="Queenstown"/>
    <x v="31"/>
  </r>
  <r>
    <s v="DEPT"/>
    <s v="2024"/>
    <s v="007"/>
    <s v="100000"/>
    <s v="1011915 (DG Expenses)"/>
    <s v="DG Expenses"/>
    <s v="62102"/>
    <s v="Trvl-Domestic Exp"/>
    <n v="18.850000000000001"/>
    <s v="40/24/116/AP"/>
    <s v="100259639"/>
    <s v="SA"/>
    <d v="2024-01-29T00:00:00"/>
    <s v="40"/>
    <m/>
    <m/>
    <s v="P0"/>
    <m/>
    <m/>
    <s v="11578964 Orbit Fee Penelope Nelson 2024/02/09"/>
    <s v="1"/>
    <s v="FM001001"/>
    <m/>
    <s v="P"/>
    <m/>
    <m/>
    <m/>
    <m/>
    <s v="D"/>
    <x v="17"/>
    <x v="1"/>
    <s v="Queenstown"/>
    <x v="31"/>
  </r>
  <r>
    <s v="DEPT"/>
    <s v="2024"/>
    <s v="007"/>
    <s v="100000"/>
    <s v="1011915 (DG Expenses)"/>
    <s v="DG Expenses"/>
    <s v="62101"/>
    <s v="Trvl- Domestic Flght"/>
    <n v="483.32"/>
    <s v="40/24/116/AP"/>
    <s v="100259639"/>
    <s v="SA"/>
    <d v="2024-01-29T00:00:00"/>
    <s v="40"/>
    <m/>
    <m/>
    <s v="P0"/>
    <m/>
    <m/>
    <s v="11578964 Air Penelope Nelson 2024/02/09"/>
    <s v="1"/>
    <s v="FM001001"/>
    <m/>
    <s v="P"/>
    <m/>
    <m/>
    <m/>
    <m/>
    <s v="D"/>
    <x v="17"/>
    <x v="1"/>
    <s v="Queenstown"/>
    <x v="31"/>
  </r>
  <r>
    <s v="DEPT"/>
    <s v="2024"/>
    <s v="007"/>
    <s v="100000"/>
    <s v="1011915 (DG Expenses)"/>
    <s v="DG Expenses"/>
    <s v="62102"/>
    <s v="Trvl-Domestic Exp"/>
    <n v="18.850000000000001"/>
    <s v="40/24/116/AP"/>
    <s v="100259639"/>
    <s v="SA"/>
    <d v="2024-01-29T00:00:00"/>
    <s v="40"/>
    <m/>
    <m/>
    <s v="P0"/>
    <m/>
    <m/>
    <s v="11581813 Orbit Fee Penelope Nelson 2024/01/25"/>
    <s v="1"/>
    <s v="FM001001"/>
    <m/>
    <s v="P"/>
    <m/>
    <m/>
    <m/>
    <m/>
    <s v="D"/>
    <x v="18"/>
    <x v="1"/>
    <s v="Taranaki"/>
    <x v="32"/>
  </r>
  <r>
    <s v="DEPT"/>
    <s v="2024"/>
    <s v="007"/>
    <s v="100000"/>
    <s v="1011915 (DG Expenses)"/>
    <s v="DG Expenses"/>
    <s v="62101"/>
    <s v="Trvl- Domestic Flght"/>
    <n v="522.94000000000005"/>
    <s v="40/24/116/AP"/>
    <s v="100259639"/>
    <s v="SA"/>
    <d v="2024-01-29T00:00:00"/>
    <s v="40"/>
    <m/>
    <m/>
    <s v="P0"/>
    <m/>
    <m/>
    <s v="11581813 Air Penelope Nelson 2024/01/25"/>
    <s v="1"/>
    <s v="FM001001"/>
    <m/>
    <s v="P"/>
    <m/>
    <m/>
    <m/>
    <m/>
    <s v="D"/>
    <x v="18"/>
    <x v="1"/>
    <s v="Taranaki"/>
    <x v="32"/>
  </r>
  <r>
    <s v="DEPT"/>
    <s v="2024"/>
    <s v="008"/>
    <s v="100000"/>
    <s v="1011915 (DG Expenses)"/>
    <s v="DG Expenses"/>
    <s v="62102"/>
    <s v="Trvl-Domestic Exp"/>
    <n v="18.850000000000001"/>
    <s v="40/24/119AP"/>
    <s v="100334273"/>
    <s v="SA"/>
    <d v="2024-02-26T00:00:00"/>
    <s v="40"/>
    <m/>
    <m/>
    <s v="P0"/>
    <m/>
    <m/>
    <s v="11595546 Orbit Fee Penelope Nelson 2024/06/11"/>
    <s v="1"/>
    <s v="FM001001"/>
    <m/>
    <s v="P"/>
    <m/>
    <m/>
    <m/>
    <m/>
    <s v="D"/>
    <x v="19"/>
    <x v="0"/>
    <m/>
    <x v="20"/>
  </r>
  <r>
    <s v="DEPT"/>
    <s v="2024"/>
    <s v="008"/>
    <s v="100000"/>
    <s v="1011915 (DG Expenses)"/>
    <s v="DG Expenses"/>
    <s v="62102"/>
    <s v="Trvl-Domestic Exp"/>
    <n v="18.850000000000001"/>
    <s v="40/24/119AP"/>
    <s v="100334273"/>
    <s v="SA"/>
    <d v="2024-02-26T00:00:00"/>
    <s v="40"/>
    <m/>
    <m/>
    <s v="P0"/>
    <m/>
    <m/>
    <s v="11587573 Orbit Fee Penelope Nelson 2024/04/05"/>
    <s v="1"/>
    <s v="FM001001"/>
    <m/>
    <s v="P"/>
    <m/>
    <m/>
    <m/>
    <m/>
    <s v="D"/>
    <x v="19"/>
    <x v="0"/>
    <m/>
    <x v="20"/>
  </r>
  <r>
    <s v="DEPT"/>
    <s v="2024"/>
    <s v="008"/>
    <s v="100000"/>
    <s v="1011915 (DG Expenses)"/>
    <s v="DG Expenses"/>
    <s v="62102"/>
    <s v="Trvl-Domestic Exp"/>
    <n v="-73.91"/>
    <s v="40/24/119AP"/>
    <s v="100334273"/>
    <s v="SA"/>
    <d v="2024-02-26T00:00:00"/>
    <s v="50"/>
    <m/>
    <m/>
    <s v="P0"/>
    <m/>
    <m/>
    <s v="11583274 Other Penelope Nelson 2024/02/15"/>
    <s v="1"/>
    <s v="FM001001"/>
    <m/>
    <s v="P"/>
    <m/>
    <m/>
    <m/>
    <m/>
    <s v="D"/>
    <x v="19"/>
    <x v="0"/>
    <m/>
    <x v="20"/>
  </r>
  <r>
    <s v="DEPT"/>
    <s v="2024"/>
    <s v="008"/>
    <s v="100000"/>
    <s v="1011915 (DG Expenses)"/>
    <s v="DG Expenses"/>
    <s v="62102"/>
    <s v="Trvl-Domestic Exp"/>
    <n v="8.4"/>
    <s v="40/24/119AP"/>
    <s v="100334273"/>
    <s v="SA"/>
    <d v="2024-02-26T00:00:00"/>
    <s v="40"/>
    <m/>
    <m/>
    <s v="P0"/>
    <m/>
    <m/>
    <s v="11581813 Orbit Fee Penelope Nelson 2024/01/25"/>
    <s v="1"/>
    <s v="FM001001"/>
    <m/>
    <s v="P"/>
    <m/>
    <m/>
    <m/>
    <m/>
    <s v="D"/>
    <x v="19"/>
    <x v="0"/>
    <m/>
    <x v="20"/>
  </r>
  <r>
    <s v="DEPT"/>
    <s v="2024"/>
    <s v="008"/>
    <s v="100000"/>
    <s v="1011915 (DG Expenses)"/>
    <s v="DG Expenses"/>
    <s v="62101"/>
    <s v="Trvl- Domestic Flght"/>
    <n v="495"/>
    <s v="40/24/119AP"/>
    <s v="100334273"/>
    <s v="SA"/>
    <d v="2024-02-26T00:00:00"/>
    <s v="40"/>
    <m/>
    <m/>
    <s v="P0"/>
    <m/>
    <m/>
    <s v="11592721 Air Penelope Nelson 2024/03/08"/>
    <s v="1"/>
    <s v="FM001001"/>
    <m/>
    <s v="P"/>
    <m/>
    <m/>
    <m/>
    <m/>
    <s v="D"/>
    <x v="19"/>
    <x v="0"/>
    <m/>
    <x v="20"/>
  </r>
  <r>
    <s v="DEPT"/>
    <s v="2024"/>
    <s v="008"/>
    <s v="100000"/>
    <s v="1011915 (DG Expenses)"/>
    <s v="DG Expenses"/>
    <s v="62102"/>
    <s v="Trvl-Domestic Exp"/>
    <n v="73.91"/>
    <s v="40/24/119AP"/>
    <s v="100334273"/>
    <s v="SA"/>
    <d v="2024-02-26T00:00:00"/>
    <s v="40"/>
    <m/>
    <m/>
    <s v="P0"/>
    <m/>
    <m/>
    <s v="11583274 Other Penelope Nelson 2024/02/15"/>
    <s v="1"/>
    <s v="FM001001"/>
    <m/>
    <s v="P"/>
    <m/>
    <m/>
    <m/>
    <m/>
    <s v="D"/>
    <x v="19"/>
    <x v="0"/>
    <m/>
    <x v="20"/>
  </r>
  <r>
    <s v="DEPT"/>
    <s v="2024"/>
    <s v="008"/>
    <s v="100000"/>
    <s v="1011915 (DG Expenses)"/>
    <s v="DG Expenses"/>
    <s v="62101"/>
    <s v="Trvl- Domestic Flght"/>
    <n v="741.4"/>
    <s v="40/24/119AP"/>
    <s v="100334273"/>
    <s v="SA"/>
    <d v="2024-02-26T00:00:00"/>
    <s v="40"/>
    <m/>
    <m/>
    <s v="P0"/>
    <m/>
    <m/>
    <s v="11583274 Air Penelope Nelson 2024/02/15"/>
    <s v="1"/>
    <s v="FM001001"/>
    <m/>
    <s v="P"/>
    <m/>
    <m/>
    <m/>
    <m/>
    <s v="D"/>
    <x v="19"/>
    <x v="0"/>
    <m/>
    <x v="20"/>
  </r>
  <r>
    <s v="DEPT"/>
    <s v="2024"/>
    <s v="008"/>
    <s v="100000"/>
    <s v="1011915 (DG Expenses)"/>
    <s v="DG Expenses"/>
    <s v="62102"/>
    <s v="Trvl-Domestic Exp"/>
    <n v="11.2"/>
    <s v="40/24/119AP"/>
    <s v="100334273"/>
    <s v="SA"/>
    <d v="2024-02-26T00:00:00"/>
    <s v="40"/>
    <m/>
    <m/>
    <s v="P0"/>
    <m/>
    <m/>
    <s v="11595571 Orbit Fee Penelope Nelson 2024/05/03"/>
    <s v="1"/>
    <s v="FM001001"/>
    <m/>
    <s v="P"/>
    <m/>
    <m/>
    <m/>
    <m/>
    <s v="D"/>
    <x v="19"/>
    <x v="0"/>
    <m/>
    <x v="20"/>
  </r>
  <r>
    <s v="DEPT"/>
    <s v="2024"/>
    <s v="008"/>
    <s v="100000"/>
    <s v="1011915 (DG Expenses)"/>
    <s v="DG Expenses"/>
    <s v="62102"/>
    <s v="Trvl-Domestic Exp"/>
    <n v="18.850000000000001"/>
    <s v="40/24/119AP"/>
    <s v="100334273"/>
    <s v="SA"/>
    <d v="2024-02-26T00:00:00"/>
    <s v="40"/>
    <m/>
    <m/>
    <s v="P0"/>
    <m/>
    <m/>
    <s v="11587281 Orbit Fee Penelope Nelson 2024/03/01"/>
    <s v="1"/>
    <s v="FM001001"/>
    <m/>
    <s v="P"/>
    <m/>
    <m/>
    <m/>
    <m/>
    <s v="D"/>
    <x v="19"/>
    <x v="0"/>
    <m/>
    <x v="20"/>
  </r>
  <r>
    <s v="DEPT"/>
    <s v="2024"/>
    <s v="008"/>
    <s v="100000"/>
    <s v="1011915 (DG Expenses)"/>
    <s v="DG Expenses"/>
    <s v="62101"/>
    <s v="Trvl- Domestic Flght"/>
    <n v="452.09"/>
    <s v="40/24/119AP"/>
    <s v="100334273"/>
    <s v="SA"/>
    <d v="2024-02-26T00:00:00"/>
    <s v="40"/>
    <m/>
    <m/>
    <s v="P0"/>
    <m/>
    <m/>
    <s v="11595571 Air Penelope Nelson 2024/05/03"/>
    <s v="1"/>
    <s v="FM001001"/>
    <m/>
    <s v="P"/>
    <m/>
    <m/>
    <m/>
    <m/>
    <s v="D"/>
    <x v="19"/>
    <x v="0"/>
    <m/>
    <x v="20"/>
  </r>
  <r>
    <s v="DEPT"/>
    <s v="2024"/>
    <s v="008"/>
    <s v="100000"/>
    <s v="1011915 (DG Expenses)"/>
    <s v="DG Expenses"/>
    <s v="62102"/>
    <s v="Trvl-Domestic Exp"/>
    <n v="18.850000000000001"/>
    <s v="40/24/119AP"/>
    <s v="100334273"/>
    <s v="SA"/>
    <d v="2024-02-26T00:00:00"/>
    <s v="40"/>
    <m/>
    <m/>
    <s v="P0"/>
    <m/>
    <m/>
    <s v="11592721 Orbit Fee Penelope Nelson 2024/03/08"/>
    <s v="1"/>
    <s v="FM001001"/>
    <m/>
    <s v="P"/>
    <m/>
    <m/>
    <m/>
    <m/>
    <s v="D"/>
    <x v="19"/>
    <x v="0"/>
    <m/>
    <x v="20"/>
  </r>
  <r>
    <s v="DEPT"/>
    <s v="2024"/>
    <s v="008"/>
    <s v="100000"/>
    <s v="1011915 (DG Expenses)"/>
    <s v="DG Expenses"/>
    <s v="62102"/>
    <s v="Trvl-Domestic Exp"/>
    <n v="18.850000000000001"/>
    <s v="40/24/119AP"/>
    <s v="100334273"/>
    <s v="SA"/>
    <d v="2024-02-26T00:00:00"/>
    <s v="40"/>
    <m/>
    <m/>
    <s v="P0"/>
    <m/>
    <m/>
    <s v="11592963 Orbit Fee Penelope Nelson 2024/04/23"/>
    <s v="1"/>
    <s v="FM001001"/>
    <m/>
    <s v="P"/>
    <m/>
    <m/>
    <m/>
    <m/>
    <s v="D"/>
    <x v="19"/>
    <x v="0"/>
    <m/>
    <x v="20"/>
  </r>
  <r>
    <s v="DEPT"/>
    <s v="2024"/>
    <s v="008"/>
    <s v="100000"/>
    <s v="1011915 (DG Expenses)"/>
    <s v="DG Expenses"/>
    <s v="62102"/>
    <s v="Trvl-Domestic Exp"/>
    <n v="11.2"/>
    <s v="40/24/120AP"/>
    <s v="100334274"/>
    <s v="SA"/>
    <d v="2024-02-26T00:00:00"/>
    <s v="40"/>
    <m/>
    <m/>
    <s v="P0"/>
    <m/>
    <m/>
    <s v="11595546 Orbit Fee Penelope Nelson 2024/06/11"/>
    <s v="1"/>
    <s v="FM001001"/>
    <m/>
    <s v="P"/>
    <m/>
    <m/>
    <m/>
    <m/>
    <s v="D"/>
    <x v="19"/>
    <x v="0"/>
    <m/>
    <x v="20"/>
  </r>
  <r>
    <s v="DEPT"/>
    <s v="2024"/>
    <s v="008"/>
    <s v="100000"/>
    <s v="1011915 (DG Expenses)"/>
    <s v="DG Expenses"/>
    <s v="62101"/>
    <s v="Trvl- Domestic Flght"/>
    <n v="403.19"/>
    <s v="40/24/120AP"/>
    <s v="100334274"/>
    <s v="SA"/>
    <d v="2024-02-26T00:00:00"/>
    <s v="40"/>
    <m/>
    <m/>
    <s v="P0"/>
    <m/>
    <m/>
    <s v="11585254 Air Penelope Nelson 2024/02/01"/>
    <s v="1"/>
    <s v="FM001001"/>
    <m/>
    <s v="P"/>
    <m/>
    <m/>
    <m/>
    <m/>
    <s v="D"/>
    <x v="19"/>
    <x v="0"/>
    <m/>
    <x v="20"/>
  </r>
  <r>
    <s v="DEPT"/>
    <s v="2024"/>
    <s v="008"/>
    <s v="100000"/>
    <s v="1011915 (DG Expenses)"/>
    <s v="DG Expenses"/>
    <s v="62102"/>
    <s v="Trvl-Domestic Exp"/>
    <n v="38.26"/>
    <s v="40/24/120AP"/>
    <s v="100334274"/>
    <s v="SA"/>
    <d v="2024-02-26T00:00:00"/>
    <s v="40"/>
    <m/>
    <m/>
    <s v="P0"/>
    <m/>
    <m/>
    <s v="11587281 Other Penelope Nelson 2024/03/01"/>
    <s v="1"/>
    <s v="FM001001"/>
    <m/>
    <s v="P"/>
    <m/>
    <m/>
    <m/>
    <m/>
    <s v="D"/>
    <x v="19"/>
    <x v="0"/>
    <m/>
    <x v="20"/>
  </r>
  <r>
    <s v="DEPT"/>
    <s v="2024"/>
    <s v="008"/>
    <s v="100000"/>
    <s v="1011915 (DG Expenses)"/>
    <s v="DG Expenses"/>
    <s v="62102"/>
    <s v="Trvl-Domestic Exp"/>
    <n v="34.78"/>
    <s v="40/24/120AP"/>
    <s v="100334274"/>
    <s v="SA"/>
    <d v="2024-02-26T00:00:00"/>
    <s v="40"/>
    <m/>
    <m/>
    <s v="P0"/>
    <m/>
    <m/>
    <s v="11587573 Other Penelope Nelson 2024/04/05"/>
    <s v="1"/>
    <s v="FM001001"/>
    <m/>
    <s v="P"/>
    <m/>
    <m/>
    <m/>
    <m/>
    <s v="D"/>
    <x v="19"/>
    <x v="0"/>
    <m/>
    <x v="20"/>
  </r>
  <r>
    <s v="DEPT"/>
    <s v="2024"/>
    <s v="008"/>
    <s v="100000"/>
    <s v="1011915 (DG Expenses)"/>
    <s v="DG Expenses"/>
    <s v="62102"/>
    <s v="Trvl-Domestic Exp"/>
    <n v="43.91"/>
    <s v="40/24/120AP"/>
    <s v="100334274"/>
    <s v="SA"/>
    <d v="2024-02-26T00:00:00"/>
    <s v="40"/>
    <m/>
    <m/>
    <s v="P0"/>
    <m/>
    <m/>
    <s v="11585612 Other Penelope Nelson 2024/03/20"/>
    <s v="1"/>
    <s v="FM001001"/>
    <m/>
    <s v="P"/>
    <m/>
    <m/>
    <m/>
    <m/>
    <s v="D"/>
    <x v="19"/>
    <x v="0"/>
    <m/>
    <x v="20"/>
  </r>
  <r>
    <s v="DEPT"/>
    <s v="2024"/>
    <s v="008"/>
    <s v="100000"/>
    <s v="1011915 (DG Expenses)"/>
    <s v="DG Expenses"/>
    <s v="62101"/>
    <s v="Trvl- Domestic Flght"/>
    <n v="380.66"/>
    <s v="40/24/120AP"/>
    <s v="100334274"/>
    <s v="SA"/>
    <d v="2024-02-26T00:00:00"/>
    <s v="40"/>
    <m/>
    <m/>
    <s v="P0"/>
    <m/>
    <m/>
    <s v="11585612 Air Penelope Nelson 2024/03/20"/>
    <s v="1"/>
    <s v="FM001001"/>
    <m/>
    <s v="P"/>
    <m/>
    <m/>
    <m/>
    <m/>
    <s v="D"/>
    <x v="19"/>
    <x v="0"/>
    <m/>
    <x v="20"/>
  </r>
  <r>
    <s v="DEPT"/>
    <s v="2024"/>
    <s v="008"/>
    <s v="100000"/>
    <s v="1011915 (DG Expenses)"/>
    <s v="DG Expenses"/>
    <s v="62101"/>
    <s v="Trvl- Domestic Flght"/>
    <n v="347.5"/>
    <s v="40/24/120AP"/>
    <s v="100334274"/>
    <s v="SA"/>
    <d v="2024-02-26T00:00:00"/>
    <s v="40"/>
    <m/>
    <m/>
    <s v="P0"/>
    <m/>
    <m/>
    <s v="11582620 Air Penelope Nelson 2024/04/11"/>
    <s v="1"/>
    <s v="FM001001"/>
    <m/>
    <s v="P"/>
    <m/>
    <m/>
    <m/>
    <m/>
    <s v="D"/>
    <x v="19"/>
    <x v="0"/>
    <m/>
    <x v="20"/>
  </r>
  <r>
    <s v="DEPT"/>
    <s v="2024"/>
    <s v="008"/>
    <s v="100000"/>
    <s v="1011915 (DG Expenses)"/>
    <s v="DG Expenses"/>
    <s v="62102"/>
    <s v="Trvl-Domestic Exp"/>
    <n v="18.850000000000001"/>
    <s v="40/24/121AP"/>
    <s v="100334275"/>
    <s v="SA"/>
    <d v="2024-02-26T00:00:00"/>
    <s v="40"/>
    <m/>
    <m/>
    <s v="P0"/>
    <m/>
    <m/>
    <s v="11595571 Orbit Fee Penelope Nelson 2024/05/03"/>
    <s v="1"/>
    <s v="FM001001"/>
    <m/>
    <s v="P"/>
    <m/>
    <m/>
    <m/>
    <m/>
    <s v="D"/>
    <x v="19"/>
    <x v="0"/>
    <m/>
    <x v="20"/>
  </r>
  <r>
    <s v="DEPT"/>
    <s v="2024"/>
    <s v="008"/>
    <s v="100000"/>
    <s v="1011915 (DG Expenses)"/>
    <s v="DG Expenses"/>
    <s v="62102"/>
    <s v="Trvl-Domestic Exp"/>
    <n v="18.850000000000001"/>
    <s v="40/24/121AP"/>
    <s v="100334275"/>
    <s v="SA"/>
    <d v="2024-02-26T00:00:00"/>
    <s v="40"/>
    <m/>
    <m/>
    <s v="P0"/>
    <m/>
    <m/>
    <s v="11585612 Orbit Fee Penelope Nelson 2024/03/20"/>
    <s v="1"/>
    <s v="FM001001"/>
    <m/>
    <s v="P"/>
    <m/>
    <m/>
    <m/>
    <m/>
    <s v="D"/>
    <x v="19"/>
    <x v="0"/>
    <m/>
    <x v="20"/>
  </r>
  <r>
    <s v="DEPT"/>
    <s v="2024"/>
    <s v="008"/>
    <s v="100000"/>
    <s v="1011915 (DG Expenses)"/>
    <s v="DG Expenses"/>
    <s v="62102"/>
    <s v="Trvl-Domestic Exp"/>
    <n v="18.850000000000001"/>
    <s v="40/24/121AP"/>
    <s v="100334275"/>
    <s v="SA"/>
    <d v="2024-02-26T00:00:00"/>
    <s v="40"/>
    <m/>
    <m/>
    <s v="P0"/>
    <m/>
    <m/>
    <s v="11583274 Orbit Fee Penelope Nelson 2024/02/15"/>
    <s v="1"/>
    <s v="FM001001"/>
    <m/>
    <s v="P"/>
    <m/>
    <m/>
    <m/>
    <m/>
    <s v="D"/>
    <x v="19"/>
    <x v="0"/>
    <m/>
    <x v="20"/>
  </r>
  <r>
    <s v="DEPT"/>
    <s v="2024"/>
    <s v="008"/>
    <s v="100000"/>
    <s v="1011915 (DG Expenses)"/>
    <s v="DG Expenses"/>
    <s v="62102"/>
    <s v="Trvl-Domestic Exp"/>
    <n v="18.850000000000001"/>
    <s v="40/24/121AP"/>
    <s v="100334275"/>
    <s v="SA"/>
    <d v="2024-02-26T00:00:00"/>
    <s v="40"/>
    <m/>
    <m/>
    <s v="P0"/>
    <m/>
    <m/>
    <s v="11582620 Orbit Fee Penelope Nelson 2024/04/11"/>
    <s v="1"/>
    <s v="FM001001"/>
    <m/>
    <s v="P"/>
    <m/>
    <m/>
    <m/>
    <m/>
    <s v="D"/>
    <x v="19"/>
    <x v="0"/>
    <m/>
    <x v="20"/>
  </r>
  <r>
    <s v="DEPT"/>
    <s v="2024"/>
    <s v="008"/>
    <s v="100000"/>
    <s v="1011915 (DG Expenses)"/>
    <s v="DG Expenses"/>
    <s v="62102"/>
    <s v="Trvl-Domestic Exp"/>
    <n v="112.17"/>
    <s v="40/24/121AP"/>
    <s v="100334275"/>
    <s v="SA"/>
    <d v="2024-02-26T00:00:00"/>
    <s v="40"/>
    <m/>
    <m/>
    <s v="P0"/>
    <m/>
    <m/>
    <s v="11581813 Hotel Penelope Nelson 2024/01/25"/>
    <s v="1"/>
    <s v="FM001001"/>
    <m/>
    <s v="P"/>
    <m/>
    <m/>
    <m/>
    <m/>
    <s v="D"/>
    <x v="19"/>
    <x v="0"/>
    <m/>
    <x v="20"/>
  </r>
  <r>
    <s v="DEPT"/>
    <s v="2024"/>
    <s v="008"/>
    <s v="100000"/>
    <s v="1011915 (DG Expenses)"/>
    <s v="DG Expenses"/>
    <s v="62101"/>
    <s v="Trvl- Domestic Flght"/>
    <n v="-741.4"/>
    <s v="40/24/121AP"/>
    <s v="100334275"/>
    <s v="SA"/>
    <d v="2024-02-26T00:00:00"/>
    <s v="50"/>
    <m/>
    <m/>
    <s v="P0"/>
    <m/>
    <m/>
    <s v="11583274 Air Penelope Nelson 2024/02/15"/>
    <s v="1"/>
    <s v="FM001001"/>
    <m/>
    <s v="P"/>
    <m/>
    <m/>
    <m/>
    <m/>
    <s v="D"/>
    <x v="19"/>
    <x v="0"/>
    <m/>
    <x v="20"/>
  </r>
  <r>
    <s v="DEPT"/>
    <s v="2024"/>
    <s v="008"/>
    <s v="100000"/>
    <s v="1011915 (DG Expenses)"/>
    <s v="DG Expenses"/>
    <s v="62102"/>
    <s v="Trvl-Domestic Exp"/>
    <n v="11.2"/>
    <s v="40/24/121AP"/>
    <s v="100334275"/>
    <s v="SA"/>
    <d v="2024-02-26T00:00:00"/>
    <s v="40"/>
    <m/>
    <m/>
    <s v="P0"/>
    <m/>
    <m/>
    <s v="11587281 Orbit Fee Penelope Nelson 2024/03/01"/>
    <s v="1"/>
    <s v="FM001001"/>
    <m/>
    <s v="P"/>
    <m/>
    <m/>
    <m/>
    <m/>
    <s v="D"/>
    <x v="19"/>
    <x v="0"/>
    <m/>
    <x v="20"/>
  </r>
  <r>
    <s v="DEPT"/>
    <s v="2024"/>
    <s v="008"/>
    <s v="100000"/>
    <s v="1011915 (DG Expenses)"/>
    <s v="DG Expenses"/>
    <s v="62102"/>
    <s v="Trvl-Domestic Exp"/>
    <n v="73.91"/>
    <s v="40/24/121AP"/>
    <s v="100334275"/>
    <s v="SA"/>
    <d v="2024-02-26T00:00:00"/>
    <s v="40"/>
    <m/>
    <m/>
    <s v="P0"/>
    <m/>
    <m/>
    <s v="11582620 Other Penelope Nelson 2024/04/11"/>
    <s v="1"/>
    <s v="FM001001"/>
    <m/>
    <s v="P"/>
    <m/>
    <m/>
    <m/>
    <m/>
    <s v="D"/>
    <x v="19"/>
    <x v="0"/>
    <m/>
    <x v="20"/>
  </r>
  <r>
    <s v="DEPT"/>
    <s v="2024"/>
    <s v="008"/>
    <s v="100000"/>
    <s v="1011915 (DG Expenses)"/>
    <s v="DG Expenses"/>
    <s v="62102"/>
    <s v="Trvl-Domestic Exp"/>
    <n v="-44.35"/>
    <s v="40/24/121AP"/>
    <s v="100334275"/>
    <s v="SA"/>
    <d v="2024-02-26T00:00:00"/>
    <s v="50"/>
    <m/>
    <m/>
    <s v="P0"/>
    <m/>
    <m/>
    <s v="11581813 Other Penelope Nelson 2024/01/25"/>
    <s v="1"/>
    <s v="FM001001"/>
    <m/>
    <s v="P"/>
    <m/>
    <m/>
    <m/>
    <m/>
    <s v="D"/>
    <x v="19"/>
    <x v="0"/>
    <m/>
    <x v="20"/>
  </r>
  <r>
    <s v="DEPT"/>
    <s v="2024"/>
    <s v="008"/>
    <s v="100000"/>
    <s v="1011915 (DG Expenses)"/>
    <s v="DG Expenses"/>
    <s v="62102"/>
    <s v="Trvl-Domestic Exp"/>
    <n v="18.850000000000001"/>
    <s v="40/24/122AP"/>
    <s v="100334276"/>
    <s v="SA"/>
    <d v="2024-02-26T00:00:00"/>
    <s v="40"/>
    <m/>
    <m/>
    <s v="P0"/>
    <m/>
    <m/>
    <s v="11585254 Orbit Fee Penelope Nelson 2024/02/01"/>
    <s v="1"/>
    <s v="FM001001"/>
    <m/>
    <s v="P"/>
    <m/>
    <m/>
    <m/>
    <m/>
    <s v="D"/>
    <x v="19"/>
    <x v="0"/>
    <m/>
    <x v="20"/>
  </r>
  <r>
    <s v="DEPT"/>
    <s v="2024"/>
    <s v="008"/>
    <s v="100000"/>
    <s v="1011915 (DG Expenses)"/>
    <s v="DG Expenses"/>
    <s v="62102"/>
    <s v="Trvl-Domestic Exp"/>
    <n v="-90.87"/>
    <s v="40/24/122AP"/>
    <s v="100334276"/>
    <s v="SA"/>
    <d v="2024-02-26T00:00:00"/>
    <s v="50"/>
    <m/>
    <m/>
    <s v="P0"/>
    <m/>
    <m/>
    <s v="11568868 Other Penelope Nelson 2024/02/04"/>
    <s v="1"/>
    <s v="FM001001"/>
    <m/>
    <s v="P"/>
    <m/>
    <m/>
    <m/>
    <m/>
    <s v="D"/>
    <x v="19"/>
    <x v="0"/>
    <m/>
    <x v="20"/>
  </r>
  <r>
    <s v="DEPT"/>
    <s v="2024"/>
    <s v="008"/>
    <s v="100000"/>
    <s v="1011915 (DG Expenses)"/>
    <s v="DG Expenses"/>
    <s v="62102"/>
    <s v="Trvl-Domestic Exp"/>
    <n v="0.56000000000000005"/>
    <s v="40/24/122AP"/>
    <s v="100334276"/>
    <s v="SA"/>
    <d v="2024-02-26T00:00:00"/>
    <s v="40"/>
    <m/>
    <m/>
    <s v="P0"/>
    <m/>
    <m/>
    <s v="11581813 Orbit Fee Penelope Nelson 2024/01/25"/>
    <s v="1"/>
    <s v="FM001001"/>
    <m/>
    <s v="P"/>
    <m/>
    <m/>
    <m/>
    <m/>
    <s v="D"/>
    <x v="19"/>
    <x v="0"/>
    <m/>
    <x v="20"/>
  </r>
  <r>
    <s v="DEPT"/>
    <s v="2024"/>
    <s v="008"/>
    <s v="100000"/>
    <s v="1011915 (DG Expenses)"/>
    <s v="DG Expenses"/>
    <s v="62102"/>
    <s v="Trvl-Domestic Exp"/>
    <n v="11.2"/>
    <s v="40/24/122AP"/>
    <s v="100334276"/>
    <s v="SA"/>
    <d v="2024-02-26T00:00:00"/>
    <s v="40"/>
    <m/>
    <m/>
    <s v="P0"/>
    <m/>
    <m/>
    <s v="11581813 Orbit Fee Penelope Nelson 2024/01/25"/>
    <s v="1"/>
    <s v="FM001001"/>
    <m/>
    <s v="P"/>
    <m/>
    <m/>
    <m/>
    <m/>
    <s v="D"/>
    <x v="19"/>
    <x v="0"/>
    <m/>
    <x v="20"/>
  </r>
  <r>
    <s v="DEPT"/>
    <s v="2024"/>
    <s v="008"/>
    <s v="100000"/>
    <s v="1011915 (DG Expenses)"/>
    <s v="DG Expenses"/>
    <s v="62102"/>
    <s v="Trvl-Domestic Exp"/>
    <n v="82.61"/>
    <s v="40/24/122AP"/>
    <s v="100334276"/>
    <s v="SA"/>
    <d v="2024-02-26T00:00:00"/>
    <s v="40"/>
    <m/>
    <m/>
    <s v="P0"/>
    <m/>
    <m/>
    <s v="11568868 Other Penelope Nelson 2024/02/04"/>
    <s v="1"/>
    <s v="FM001001"/>
    <m/>
    <s v="P"/>
    <m/>
    <m/>
    <m/>
    <m/>
    <s v="D"/>
    <x v="19"/>
    <x v="0"/>
    <m/>
    <x v="20"/>
  </r>
  <r>
    <s v="DEPT"/>
    <s v="2024"/>
    <s v="008"/>
    <s v="100000"/>
    <s v="1011915 (DG Expenses)"/>
    <s v="DG Expenses"/>
    <s v="62101"/>
    <s v="Trvl- Domestic Flght"/>
    <n v="327.24"/>
    <s v="40/24/122AP"/>
    <s v="100334276"/>
    <s v="SA"/>
    <d v="2024-02-26T00:00:00"/>
    <s v="40"/>
    <m/>
    <m/>
    <s v="P0"/>
    <m/>
    <m/>
    <s v="11587573 Air Penelope Nelson 2024/04/05"/>
    <s v="1"/>
    <s v="FM001001"/>
    <m/>
    <s v="P"/>
    <m/>
    <m/>
    <m/>
    <m/>
    <s v="D"/>
    <x v="19"/>
    <x v="0"/>
    <m/>
    <x v="20"/>
  </r>
  <r>
    <s v="DEPT"/>
    <s v="2024"/>
    <s v="008"/>
    <s v="100000"/>
    <s v="1011915 (DG Expenses)"/>
    <s v="DG Expenses"/>
    <s v="62102"/>
    <s v="Trvl-Domestic Exp"/>
    <n v="18.850000000000001"/>
    <s v="40/24/122AP"/>
    <s v="100334276"/>
    <s v="SA"/>
    <d v="2024-02-26T00:00:00"/>
    <s v="40"/>
    <m/>
    <m/>
    <s v="P0"/>
    <m/>
    <m/>
    <s v="11583243 Orbit Fee Penelope Nelson 2024/01/24"/>
    <s v="1"/>
    <s v="FM001001"/>
    <m/>
    <s v="P"/>
    <m/>
    <m/>
    <m/>
    <m/>
    <s v="D"/>
    <x v="19"/>
    <x v="0"/>
    <m/>
    <x v="20"/>
  </r>
  <r>
    <s v="DEPT"/>
    <s v="2024"/>
    <s v="008"/>
    <s v="100000"/>
    <s v="1011915 (DG Expenses)"/>
    <s v="DG Expenses"/>
    <s v="62101"/>
    <s v="Trvl- Domestic Flght"/>
    <n v="361.46"/>
    <s v="40/24/122AP"/>
    <s v="100334276"/>
    <s v="SA"/>
    <d v="2024-02-26T00:00:00"/>
    <s v="40"/>
    <m/>
    <m/>
    <s v="P0"/>
    <m/>
    <m/>
    <s v="11592963 Air Penelope Nelson 2024/04/23"/>
    <s v="1"/>
    <s v="FM001001"/>
    <m/>
    <s v="P"/>
    <m/>
    <m/>
    <m/>
    <m/>
    <s v="D"/>
    <x v="19"/>
    <x v="0"/>
    <m/>
    <x v="20"/>
  </r>
  <r>
    <s v="DEPT"/>
    <s v="2024"/>
    <s v="008"/>
    <s v="100000"/>
    <s v="1011915 (DG Expenses)"/>
    <s v="DG Expenses"/>
    <s v="62101"/>
    <s v="Trvl- Domestic Flght"/>
    <n v="495"/>
    <s v="40/24/122AP"/>
    <s v="100334276"/>
    <s v="SA"/>
    <d v="2024-02-26T00:00:00"/>
    <s v="40"/>
    <m/>
    <m/>
    <s v="P0"/>
    <m/>
    <m/>
    <s v="11587281 Air Penelope Nelson 2024/03/01"/>
    <s v="1"/>
    <s v="FM001001"/>
    <m/>
    <s v="P"/>
    <m/>
    <m/>
    <m/>
    <m/>
    <s v="D"/>
    <x v="19"/>
    <x v="0"/>
    <m/>
    <x v="20"/>
  </r>
  <r>
    <s v="DEPT"/>
    <s v="2024"/>
    <s v="008"/>
    <s v="100000"/>
    <s v="1011915 (DG Expenses)"/>
    <s v="DG Expenses"/>
    <s v="62102"/>
    <s v="Trvl-Domestic Exp"/>
    <n v="44.35"/>
    <s v="40/24/122AP"/>
    <s v="100334276"/>
    <s v="SA"/>
    <d v="2024-02-26T00:00:00"/>
    <s v="40"/>
    <m/>
    <m/>
    <s v="P0"/>
    <m/>
    <m/>
    <s v="11581813 Other Penelope Nelson 2024/01/25"/>
    <s v="1"/>
    <s v="FM001001"/>
    <m/>
    <s v="P"/>
    <m/>
    <m/>
    <m/>
    <m/>
    <s v="D"/>
    <x v="19"/>
    <x v="0"/>
    <m/>
    <x v="20"/>
  </r>
  <r>
    <s v="DEPT"/>
    <s v="2024"/>
    <s v="008"/>
    <s v="100000"/>
    <s v="1011915 (DG Expenses)"/>
    <s v="DG Expenses"/>
    <s v="62102"/>
    <s v="Trvl-Domestic Exp"/>
    <n v="11.2"/>
    <s v="40/24/122AP"/>
    <s v="100334276"/>
    <s v="SA"/>
    <d v="2024-02-26T00:00:00"/>
    <s v="40"/>
    <m/>
    <m/>
    <s v="P0"/>
    <m/>
    <m/>
    <s v="11568868 Orbit Fee Penelope Nelson 2024/02/04"/>
    <s v="1"/>
    <s v="FM001001"/>
    <m/>
    <s v="P"/>
    <m/>
    <m/>
    <m/>
    <m/>
    <s v="D"/>
    <x v="19"/>
    <x v="0"/>
    <m/>
    <x v="20"/>
  </r>
  <r>
    <s v="DEPT"/>
    <s v="2024"/>
    <s v="008"/>
    <s v="100000"/>
    <s v="1011915 (DG Expenses)"/>
    <s v="DG Expenses"/>
    <s v="62101"/>
    <s v="Trvl- Domestic Flght"/>
    <n v="262.94"/>
    <s v="40/24/123AP"/>
    <s v="100334277"/>
    <s v="SA"/>
    <d v="2024-02-26T00:00:00"/>
    <s v="40"/>
    <m/>
    <m/>
    <s v="P0"/>
    <m/>
    <m/>
    <s v="11595546 Air Penelope Nelson 2024/06/11"/>
    <s v="1"/>
    <s v="FM001001"/>
    <m/>
    <s v="P"/>
    <m/>
    <m/>
    <m/>
    <m/>
    <s v="D"/>
    <x v="19"/>
    <x v="0"/>
    <m/>
    <x v="20"/>
  </r>
  <r>
    <s v="DEPT"/>
    <s v="2024"/>
    <s v="008"/>
    <s v="100000"/>
    <s v="1011915 (DG Expenses)"/>
    <s v="DG Expenses"/>
    <s v="62511"/>
    <s v="Hospitality/events"/>
    <n v="114.08"/>
    <s v="Penelope Nelson"/>
    <s v="100334958"/>
    <s v="S1"/>
    <d v="2024-02-28T00:00:00"/>
    <s v="40"/>
    <m/>
    <m/>
    <s v="P0"/>
    <m/>
    <m/>
    <s v="Pravda Meeting with Chris Finlayson (ex M"/>
    <s v="1"/>
    <s v="FM001001"/>
    <m/>
    <s v="P"/>
    <m/>
    <m/>
    <m/>
    <m/>
    <s v="D"/>
    <x v="19"/>
    <x v="0"/>
    <m/>
    <x v="20"/>
  </r>
  <r>
    <s v="DEPT"/>
    <s v="2024"/>
    <s v="008"/>
    <s v="100000"/>
    <s v="1011915 (DG Expenses)"/>
    <s v="DG Expenses"/>
    <s v="62521"/>
    <s v="Education Costs"/>
    <n v="-17997.07"/>
    <s v="REFUND"/>
    <s v="1400008604"/>
    <s v="DZ"/>
    <d v="2024-02-02T00:00:00"/>
    <s v="50"/>
    <m/>
    <m/>
    <s v="P0"/>
    <m/>
    <m/>
    <s v="Refund PN Executive Learning Group Membership"/>
    <s v="1"/>
    <s v="FM001001"/>
    <m/>
    <s v="P"/>
    <m/>
    <m/>
    <m/>
    <m/>
    <s v="D"/>
    <x v="19"/>
    <x v="0"/>
    <m/>
    <x v="20"/>
  </r>
  <r>
    <s v="DEPT"/>
    <s v="2024"/>
    <s v="008"/>
    <s v="100000"/>
    <s v="1011915 (DG Expenses)"/>
    <s v="DG Expenses"/>
    <s v="62521"/>
    <s v="Education Costs"/>
    <n v="900"/>
    <m/>
    <s v="5000024314"/>
    <s v="WE"/>
    <d v="2024-02-15T00:00:00"/>
    <s v="81"/>
    <s v="112361 (JENERO ENTERPRISES LTD)"/>
    <s v="JENERO ENTERPRISES LTD"/>
    <m/>
    <m/>
    <m/>
    <s v="Coaching Services - DG"/>
    <s v="1"/>
    <s v="FM001001"/>
    <m/>
    <s v="P"/>
    <m/>
    <s v="KBS"/>
    <m/>
    <m/>
    <s v="D"/>
    <x v="19"/>
    <x v="0"/>
    <m/>
    <x v="20"/>
  </r>
  <r>
    <m/>
    <m/>
    <m/>
    <m/>
    <m/>
    <m/>
    <m/>
    <m/>
    <m/>
    <m/>
    <m/>
    <m/>
    <m/>
    <m/>
    <m/>
    <m/>
    <m/>
    <m/>
    <m/>
    <m/>
    <m/>
    <m/>
    <m/>
    <m/>
    <m/>
    <m/>
    <m/>
    <m/>
    <m/>
    <x v="19"/>
    <x v="0"/>
    <m/>
    <x v="2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61">
  <r>
    <s v="DEPT"/>
    <s v="2024"/>
    <s v="001"/>
    <s v="100000"/>
    <s v="1011915 (DG Expenses)"/>
    <s v="DG Expenses"/>
    <s v="62101"/>
    <s v="Trvl- Domestic Flght"/>
    <n v="309.69"/>
    <s v="MM072"/>
    <s v="100002084"/>
    <s v="AD"/>
    <d v="2023-07-01T00:00:00"/>
    <s v="40"/>
    <m/>
    <m/>
    <s v="P0"/>
    <m/>
    <m/>
    <s v="CNLD_11337154 Penelope Nelson 221206 WLG Air"/>
    <s v="1"/>
    <s v="FM001001"/>
    <m/>
    <s v="P"/>
    <m/>
    <m/>
    <m/>
    <m/>
    <s v="D"/>
    <x v="0"/>
    <x v="0"/>
    <x v="0"/>
    <x v="0"/>
    <m/>
    <x v="0"/>
    <x v="0"/>
    <x v="0"/>
  </r>
  <r>
    <s v="DEPT"/>
    <s v="2024"/>
    <s v="001"/>
    <s v="100000"/>
    <s v="1011915 (DG Expenses)"/>
    <s v="DG Expenses"/>
    <s v="62101"/>
    <s v="Trvl- Domestic Flght"/>
    <n v="375.63"/>
    <s v="MM072"/>
    <s v="100002084"/>
    <s v="AD"/>
    <d v="2023-07-01T00:00:00"/>
    <s v="40"/>
    <m/>
    <m/>
    <s v="P0"/>
    <m/>
    <m/>
    <s v="CNLD_11364581 Penelope Nelson 221216 WLG Air"/>
    <s v="1"/>
    <s v="FM001001"/>
    <m/>
    <s v="P"/>
    <m/>
    <m/>
    <m/>
    <m/>
    <s v="D"/>
    <x v="0"/>
    <x v="0"/>
    <x v="0"/>
    <x v="1"/>
    <m/>
    <x v="0"/>
    <x v="0"/>
    <x v="0"/>
  </r>
  <r>
    <s v="DEPT"/>
    <s v="2024"/>
    <s v="001"/>
    <s v="100000"/>
    <s v="1011915 (DG Expenses)"/>
    <s v="DG Expenses"/>
    <s v="62101"/>
    <s v="Trvl- Domestic Flght"/>
    <n v="367.29"/>
    <s v="MM072"/>
    <s v="100002084"/>
    <s v="AD"/>
    <d v="2023-07-01T00:00:00"/>
    <s v="40"/>
    <m/>
    <m/>
    <s v="P0"/>
    <m/>
    <m/>
    <s v="CNLD_11348138 Penelope Nelson 221128 WLG Air"/>
    <s v="1"/>
    <s v="FM001001"/>
    <m/>
    <s v="P"/>
    <m/>
    <m/>
    <m/>
    <m/>
    <s v="D"/>
    <x v="0"/>
    <x v="0"/>
    <x v="0"/>
    <x v="2"/>
    <m/>
    <x v="0"/>
    <x v="0"/>
    <x v="0"/>
  </r>
  <r>
    <s v="DEPT"/>
    <s v="2024"/>
    <s v="001"/>
    <s v="100000"/>
    <s v="1011915 (DG Expenses)"/>
    <s v="DG Expenses"/>
    <s v="62101"/>
    <s v="Trvl- Domestic Flght"/>
    <n v="354.76"/>
    <s v="MM072"/>
    <s v="100002084"/>
    <s v="AD"/>
    <d v="2023-07-01T00:00:00"/>
    <s v="40"/>
    <m/>
    <m/>
    <s v="P0"/>
    <m/>
    <m/>
    <s v="CNLD_11387710 Penelope Nelson 230330 WLG Air"/>
    <s v="1"/>
    <s v="FM001001"/>
    <m/>
    <s v="P"/>
    <m/>
    <m/>
    <m/>
    <m/>
    <s v="D"/>
    <x v="0"/>
    <x v="0"/>
    <x v="0"/>
    <x v="3"/>
    <m/>
    <x v="0"/>
    <x v="0"/>
    <x v="0"/>
  </r>
  <r>
    <s v="DEPT"/>
    <s v="2024"/>
    <s v="001"/>
    <s v="100000"/>
    <s v="1011915 (DG Expenses)"/>
    <s v="DG Expenses"/>
    <s v="62101"/>
    <s v="Trvl- Domestic Flght"/>
    <n v="32.57"/>
    <s v="MM072"/>
    <s v="100002084"/>
    <s v="AD"/>
    <d v="2023-07-01T00:00:00"/>
    <s v="40"/>
    <m/>
    <m/>
    <s v="P0"/>
    <m/>
    <m/>
    <s v="CNLD_11337154 Penelope Nelson 221206 WLG Air"/>
    <s v="1"/>
    <s v="FM001001"/>
    <m/>
    <s v="P"/>
    <m/>
    <m/>
    <m/>
    <m/>
    <s v="D"/>
    <x v="0"/>
    <x v="0"/>
    <x v="0"/>
    <x v="4"/>
    <m/>
    <x v="0"/>
    <x v="0"/>
    <x v="0"/>
  </r>
  <r>
    <s v="DEPT"/>
    <s v="2024"/>
    <s v="001"/>
    <s v="100000"/>
    <s v="1011915 (DG Expenses)"/>
    <s v="DG Expenses"/>
    <s v="62101"/>
    <s v="Trvl- Domestic Flght"/>
    <n v="374.78"/>
    <s v="MM072"/>
    <s v="100002084"/>
    <s v="AD"/>
    <d v="2023-07-01T00:00:00"/>
    <s v="40"/>
    <m/>
    <m/>
    <s v="P0"/>
    <m/>
    <m/>
    <s v="CNLD_11408173 Penelope Nelson 230405 WLG Air"/>
    <s v="1"/>
    <s v="FM001001"/>
    <m/>
    <s v="P"/>
    <m/>
    <m/>
    <m/>
    <m/>
    <s v="D"/>
    <x v="0"/>
    <x v="0"/>
    <x v="0"/>
    <x v="5"/>
    <m/>
    <x v="0"/>
    <x v="0"/>
    <x v="0"/>
  </r>
  <r>
    <s v="DEPT"/>
    <s v="2024"/>
    <s v="001"/>
    <s v="100000"/>
    <s v="1011915 (DG Expenses)"/>
    <s v="DG Expenses"/>
    <s v="62101"/>
    <s v="Trvl- Domestic Flght"/>
    <n v="458.26"/>
    <s v="MM072"/>
    <s v="100002084"/>
    <s v="AD"/>
    <d v="2023-07-01T00:00:00"/>
    <s v="40"/>
    <m/>
    <m/>
    <s v="P0"/>
    <m/>
    <m/>
    <s v="CNLD_11408329 Penelope Nelson 230309 WLG Air"/>
    <s v="1"/>
    <s v="FM001001"/>
    <m/>
    <s v="P"/>
    <m/>
    <m/>
    <m/>
    <m/>
    <s v="D"/>
    <x v="0"/>
    <x v="0"/>
    <x v="0"/>
    <x v="6"/>
    <m/>
    <x v="0"/>
    <x v="0"/>
    <x v="0"/>
  </r>
  <r>
    <s v="DEPT"/>
    <s v="2024"/>
    <s v="001"/>
    <s v="100000"/>
    <s v="1011915 (DG Expenses)"/>
    <s v="DG Expenses"/>
    <s v="62101"/>
    <s v="Trvl- Domestic Flght"/>
    <n v="545.92999999999995"/>
    <s v="MM072"/>
    <s v="100002084"/>
    <s v="AD"/>
    <d v="2023-07-01T00:00:00"/>
    <s v="40"/>
    <m/>
    <m/>
    <s v="P0"/>
    <m/>
    <m/>
    <s v="CNLD_11424914 Penelope Nelson 230512 WLG Air"/>
    <s v="1"/>
    <s v="FM001001"/>
    <m/>
    <s v="P"/>
    <m/>
    <m/>
    <m/>
    <m/>
    <s v="D"/>
    <x v="0"/>
    <x v="0"/>
    <x v="0"/>
    <x v="7"/>
    <m/>
    <x v="0"/>
    <x v="0"/>
    <x v="0"/>
  </r>
  <r>
    <s v="DEPT"/>
    <s v="2024"/>
    <s v="001"/>
    <s v="100000"/>
    <s v="1011915 (DG Expenses)"/>
    <s v="DG Expenses"/>
    <s v="62101"/>
    <s v="Trvl- Domestic Flght"/>
    <n v="481.61"/>
    <s v="MM072"/>
    <s v="100002084"/>
    <s v="AD"/>
    <d v="2023-07-01T00:00:00"/>
    <s v="40"/>
    <m/>
    <m/>
    <s v="P0"/>
    <m/>
    <m/>
    <s v="CNLD_11430463 Penelope Nelson 230515 WLG Air"/>
    <s v="1"/>
    <s v="FM001001"/>
    <m/>
    <s v="P"/>
    <m/>
    <m/>
    <m/>
    <m/>
    <s v="D"/>
    <x v="0"/>
    <x v="0"/>
    <x v="0"/>
    <x v="8"/>
    <m/>
    <x v="0"/>
    <x v="0"/>
    <x v="0"/>
  </r>
  <r>
    <s v="DEPT"/>
    <s v="2024"/>
    <s v="001"/>
    <s v="100000"/>
    <s v="1011915 (DG Expenses)"/>
    <s v="DG Expenses"/>
    <s v="62101"/>
    <s v="Trvl- Domestic Flght"/>
    <n v="638.49"/>
    <s v="MM072"/>
    <s v="100002084"/>
    <s v="AD"/>
    <d v="2023-07-01T00:00:00"/>
    <s v="40"/>
    <m/>
    <m/>
    <s v="P0"/>
    <m/>
    <m/>
    <s v="CNLD_11448146 Penelope Nelson 2023/04/21  Air"/>
    <s v="1"/>
    <s v="FM001001"/>
    <m/>
    <s v="P"/>
    <m/>
    <m/>
    <m/>
    <m/>
    <s v="D"/>
    <x v="0"/>
    <x v="0"/>
    <x v="0"/>
    <x v="9"/>
    <m/>
    <x v="0"/>
    <x v="0"/>
    <x v="0"/>
  </r>
  <r>
    <s v="DEPT"/>
    <s v="2024"/>
    <s v="001"/>
    <s v="100000"/>
    <s v="1011915 (DG Expenses)"/>
    <s v="DG Expenses"/>
    <s v="62101"/>
    <s v="Trvl- Domestic Flght"/>
    <n v="327.26"/>
    <s v="MM072"/>
    <s v="100002084"/>
    <s v="AD"/>
    <d v="2023-07-01T00:00:00"/>
    <s v="40"/>
    <m/>
    <m/>
    <s v="P0"/>
    <m/>
    <m/>
    <s v="CNLD_11444913 Penelope Nelson 2023/06/28  Air"/>
    <s v="1"/>
    <s v="FM001001"/>
    <m/>
    <s v="P"/>
    <m/>
    <m/>
    <m/>
    <m/>
    <s v="D"/>
    <x v="0"/>
    <x v="0"/>
    <x v="0"/>
    <x v="10"/>
    <m/>
    <x v="0"/>
    <x v="0"/>
    <x v="0"/>
  </r>
  <r>
    <s v="DEPT"/>
    <s v="2024"/>
    <s v="001"/>
    <s v="100000"/>
    <s v="1011915 (DG Expenses)"/>
    <s v="DG Expenses"/>
    <s v="62102"/>
    <s v="Trvl-Domestic Exp"/>
    <n v="504.35"/>
    <s v="MM072"/>
    <s v="100002084"/>
    <s v="AD"/>
    <d v="2023-07-01T00:00:00"/>
    <s v="40"/>
    <m/>
    <m/>
    <s v="P0"/>
    <m/>
    <m/>
    <s v="CNLD_11383980 Penelope Nelson 230206 Nthld Hotel"/>
    <s v="1"/>
    <s v="FM001001"/>
    <m/>
    <s v="P"/>
    <m/>
    <m/>
    <m/>
    <m/>
    <s v="D"/>
    <x v="0"/>
    <x v="0"/>
    <x v="0"/>
    <x v="11"/>
    <m/>
    <x v="0"/>
    <x v="0"/>
    <x v="0"/>
  </r>
  <r>
    <s v="DEPT"/>
    <s v="2024"/>
    <s v="001"/>
    <s v="100000"/>
    <s v="1011915 (DG Expenses)"/>
    <s v="DG Expenses"/>
    <s v="62101"/>
    <s v="Trvl- Domestic Flght"/>
    <n v="534.75"/>
    <s v="MM077"/>
    <s v="100003055"/>
    <s v="AD"/>
    <d v="2023-07-01T00:00:00"/>
    <s v="40"/>
    <m/>
    <m/>
    <s v="P0"/>
    <m/>
    <m/>
    <s v="11481108 Air Penelope Nelson 2023/07/11"/>
    <s v="1"/>
    <s v="FM001001"/>
    <m/>
    <s v="P"/>
    <m/>
    <m/>
    <m/>
    <m/>
    <s v="D"/>
    <x v="1"/>
    <x v="1"/>
    <x v="1"/>
    <x v="12"/>
    <m/>
    <x v="1"/>
    <x v="0"/>
    <x v="1"/>
  </r>
  <r>
    <s v="DEPT"/>
    <s v="2024"/>
    <s v="001"/>
    <s v="100000"/>
    <s v="1011915 (DG Expenses)"/>
    <s v="DG Expenses"/>
    <s v="62102"/>
    <s v="Trvl-Domestic Exp"/>
    <n v="18.850000000000001"/>
    <s v="MM077"/>
    <s v="100003055"/>
    <s v="AD"/>
    <d v="2023-07-01T00:00:00"/>
    <s v="40"/>
    <m/>
    <m/>
    <s v="P0"/>
    <m/>
    <m/>
    <s v="11481108 Orbit Fee Penelope Nelson 2023/07/11"/>
    <s v="1"/>
    <s v="FM001001"/>
    <m/>
    <s v="P"/>
    <m/>
    <m/>
    <m/>
    <m/>
    <s v="D"/>
    <x v="1"/>
    <x v="1"/>
    <x v="1"/>
    <x v="12"/>
    <m/>
    <x v="1"/>
    <x v="0"/>
    <x v="1"/>
  </r>
  <r>
    <s v="DEPT"/>
    <s v="2024"/>
    <s v="001"/>
    <s v="100000"/>
    <s v="1011915 (DG Expenses)"/>
    <s v="DG Expenses"/>
    <s v="62102"/>
    <s v="Trvl-Domestic Exp"/>
    <n v="18.850000000000001"/>
    <s v="MM077"/>
    <s v="100003055"/>
    <s v="AD"/>
    <d v="2023-07-01T00:00:00"/>
    <s v="40"/>
    <m/>
    <m/>
    <s v="P0"/>
    <m/>
    <m/>
    <s v="11488564 Orbit Fee Penelope Nelson 2023/07/19"/>
    <s v="1"/>
    <s v="FM001001"/>
    <m/>
    <s v="P"/>
    <m/>
    <m/>
    <m/>
    <m/>
    <s v="D"/>
    <x v="2"/>
    <x v="1"/>
    <x v="2"/>
    <x v="13"/>
    <m/>
    <x v="1"/>
    <x v="0"/>
    <x v="1"/>
  </r>
  <r>
    <s v="DEPT"/>
    <s v="2024"/>
    <s v="001"/>
    <s v="100000"/>
    <s v="1011915 (DG Expenses)"/>
    <s v="DG Expenses"/>
    <s v="62101"/>
    <s v="Trvl- Domestic Flght"/>
    <n v="282.55"/>
    <s v="MM077"/>
    <s v="100003055"/>
    <s v="AD"/>
    <d v="2023-07-01T00:00:00"/>
    <s v="40"/>
    <m/>
    <m/>
    <s v="P0"/>
    <m/>
    <m/>
    <s v="11488564 Air Penelope Nelson 2023/07/19"/>
    <s v="1"/>
    <s v="FM001001"/>
    <m/>
    <s v="P"/>
    <m/>
    <m/>
    <m/>
    <m/>
    <s v="D"/>
    <x v="2"/>
    <x v="1"/>
    <x v="2"/>
    <x v="13"/>
    <m/>
    <x v="1"/>
    <x v="0"/>
    <x v="1"/>
  </r>
  <r>
    <s v="DEPT"/>
    <s v="2024"/>
    <s v="001"/>
    <s v="100000"/>
    <s v="1011915 (DG Expenses)"/>
    <s v="DG Expenses"/>
    <s v="62103"/>
    <s v="Trvl-Overseas Exp"/>
    <n v="1379.45"/>
    <s v="MM077"/>
    <s v="100003055"/>
    <s v="AD"/>
    <d v="2023-07-01T00:00:00"/>
    <s v="40"/>
    <m/>
    <m/>
    <s v="P0"/>
    <m/>
    <m/>
    <s v="11476960 Air Penelope Nelson 2023/08/02"/>
    <s v="1"/>
    <s v="FM001001"/>
    <m/>
    <s v="P"/>
    <m/>
    <m/>
    <m/>
    <m/>
    <s v="D"/>
    <x v="0"/>
    <x v="2"/>
    <x v="3"/>
    <x v="14"/>
    <s v=" "/>
    <x v="0"/>
    <x v="0"/>
    <x v="0"/>
  </r>
  <r>
    <s v="DEPT"/>
    <s v="2024"/>
    <s v="001"/>
    <s v="100000"/>
    <s v="1011915 (DG Expenses)"/>
    <s v="DG Expenses"/>
    <s v="62103"/>
    <s v="Trvl-Overseas Exp"/>
    <n v="0.56000000000000005"/>
    <s v="MM077"/>
    <s v="100003055"/>
    <s v="AD"/>
    <d v="2023-07-01T00:00:00"/>
    <s v="40"/>
    <m/>
    <m/>
    <s v="P0"/>
    <m/>
    <m/>
    <s v="11476960 Orbit Fee Penelope Nelson 2023/08/02"/>
    <s v="1"/>
    <s v="FM001001"/>
    <m/>
    <s v="P"/>
    <m/>
    <m/>
    <m/>
    <m/>
    <s v="D"/>
    <x v="0"/>
    <x v="2"/>
    <x v="4"/>
    <x v="14"/>
    <s v=" "/>
    <x v="0"/>
    <x v="0"/>
    <x v="0"/>
  </r>
  <r>
    <s v="DEPT"/>
    <s v="2024"/>
    <s v="001"/>
    <s v="100000"/>
    <s v="1011915 (DG Expenses)"/>
    <s v="DG Expenses"/>
    <s v="62103"/>
    <s v="Trvl-Overseas Exp"/>
    <n v="28.95"/>
    <s v="MM077"/>
    <s v="100003055"/>
    <s v="AD"/>
    <d v="2023-07-01T00:00:00"/>
    <s v="40"/>
    <m/>
    <m/>
    <s v="P0"/>
    <m/>
    <m/>
    <s v="11476960 Orbit Fee Penelope Nelson 2023/08/02"/>
    <s v="1"/>
    <s v="FM001001"/>
    <m/>
    <s v="P"/>
    <m/>
    <m/>
    <m/>
    <m/>
    <s v="D"/>
    <x v="0"/>
    <x v="2"/>
    <x v="3"/>
    <x v="14"/>
    <s v=" "/>
    <x v="0"/>
    <x v="0"/>
    <x v="0"/>
  </r>
  <r>
    <s v="DEPT"/>
    <s v="2024"/>
    <s v="001"/>
    <s v="100000"/>
    <s v="1011915 (DG Expenses)"/>
    <s v="DG Expenses"/>
    <s v="62103"/>
    <s v="Trvl-Overseas Exp"/>
    <n v="551.12"/>
    <s v="MM077"/>
    <s v="100003055"/>
    <s v="AD"/>
    <d v="2023-07-01T00:00:00"/>
    <s v="40"/>
    <m/>
    <m/>
    <s v="P0"/>
    <m/>
    <m/>
    <s v="11476960 Hotel Penelope Nelson 2023/08/02"/>
    <s v="1"/>
    <s v="FM001001"/>
    <m/>
    <s v="P"/>
    <m/>
    <m/>
    <m/>
    <m/>
    <s v="D"/>
    <x v="0"/>
    <x v="2"/>
    <x v="3"/>
    <x v="14"/>
    <s v=" "/>
    <x v="0"/>
    <x v="0"/>
    <x v="0"/>
  </r>
  <r>
    <s v="DEPT"/>
    <s v="2024"/>
    <s v="001"/>
    <s v="100000"/>
    <s v="1011915 (DG Expenses)"/>
    <s v="DG Expenses"/>
    <s v="62101"/>
    <s v="Trvl- Domestic Flght"/>
    <n v="433.53"/>
    <s v="MM077"/>
    <s v="100003055"/>
    <s v="AD"/>
    <d v="2023-07-01T00:00:00"/>
    <s v="40"/>
    <m/>
    <m/>
    <s v="P0"/>
    <m/>
    <m/>
    <s v="11481570 Air Penelope Nelson 2023/08/16"/>
    <s v="1"/>
    <s v="FM001001"/>
    <m/>
    <s v="P"/>
    <m/>
    <m/>
    <m/>
    <m/>
    <s v="D"/>
    <x v="0"/>
    <x v="2"/>
    <x v="0"/>
    <x v="15"/>
    <m/>
    <x v="0"/>
    <x v="0"/>
    <x v="0"/>
  </r>
  <r>
    <s v="DEPT"/>
    <s v="2024"/>
    <s v="001"/>
    <s v="100000"/>
    <s v="1011915 (DG Expenses)"/>
    <s v="DG Expenses"/>
    <s v="62102"/>
    <s v="Trvl-Domestic Exp"/>
    <n v="18.850000000000001"/>
    <s v="MM077"/>
    <s v="100003055"/>
    <s v="AD"/>
    <d v="2023-07-01T00:00:00"/>
    <s v="40"/>
    <m/>
    <m/>
    <s v="P0"/>
    <m/>
    <m/>
    <s v="11481570 Orbit Fee Penelope Nelson 2023/08/16"/>
    <s v="1"/>
    <s v="FM001001"/>
    <m/>
    <s v="P"/>
    <m/>
    <m/>
    <m/>
    <m/>
    <s v="D"/>
    <x v="0"/>
    <x v="0"/>
    <x v="0"/>
    <x v="15"/>
    <m/>
    <x v="0"/>
    <x v="0"/>
    <x v="0"/>
  </r>
  <r>
    <s v="DEPT"/>
    <s v="2024"/>
    <s v="001"/>
    <s v="100000"/>
    <s v="1011915 (DG Expenses)"/>
    <s v="DG Expenses"/>
    <s v="62101"/>
    <s v="Trvl- Domestic Flght"/>
    <n v="-342.26"/>
    <s v="40/23/200 AP"/>
    <s v="100007283"/>
    <s v="SA"/>
    <d v="2023-07-27T00:00:00"/>
    <s v="50"/>
    <m/>
    <m/>
    <s v="P0"/>
    <m/>
    <m/>
    <s v="11337154 Air Penelope Nelson 2022/12/06"/>
    <s v="1"/>
    <s v="FM001001"/>
    <m/>
    <s v="P"/>
    <m/>
    <m/>
    <m/>
    <m/>
    <s v="D"/>
    <x v="0"/>
    <x v="0"/>
    <x v="3"/>
    <x v="0"/>
    <m/>
    <x v="0"/>
    <x v="0"/>
    <x v="0"/>
  </r>
  <r>
    <s v="DEPT"/>
    <s v="2024"/>
    <s v="001"/>
    <s v="100000"/>
    <s v="1011915 (DG Expenses)"/>
    <s v="DG Expenses"/>
    <s v="62101"/>
    <s v="Trvl- Domestic Flght"/>
    <n v="-367.29"/>
    <s v="40/23/200 AP"/>
    <s v="100007283"/>
    <s v="SA"/>
    <d v="2023-07-27T00:00:00"/>
    <s v="50"/>
    <m/>
    <m/>
    <s v="P0"/>
    <m/>
    <m/>
    <s v="11348138 Air Penelope Nelson 2022/11/28"/>
    <s v="1"/>
    <s v="FM001001"/>
    <m/>
    <s v="P"/>
    <m/>
    <m/>
    <m/>
    <m/>
    <s v="D"/>
    <x v="0"/>
    <x v="0"/>
    <x v="0"/>
    <x v="2"/>
    <m/>
    <x v="0"/>
    <x v="0"/>
    <x v="0"/>
  </r>
  <r>
    <s v="DEPT"/>
    <s v="2024"/>
    <s v="001"/>
    <s v="100000"/>
    <s v="1011915 (DG Expenses)"/>
    <s v="DG Expenses"/>
    <s v="62101"/>
    <s v="Trvl- Domestic Flght"/>
    <n v="-375.63"/>
    <s v="40/23/200 AP"/>
    <s v="100007283"/>
    <s v="SA"/>
    <d v="2023-07-27T00:00:00"/>
    <s v="50"/>
    <m/>
    <m/>
    <s v="P0"/>
    <m/>
    <m/>
    <s v="11364581 Air Penelope Nelson 2023/07/18"/>
    <s v="1"/>
    <s v="FM001001"/>
    <m/>
    <s v="P"/>
    <m/>
    <m/>
    <m/>
    <m/>
    <s v="D"/>
    <x v="0"/>
    <x v="0"/>
    <x v="0"/>
    <x v="16"/>
    <m/>
    <x v="0"/>
    <x v="0"/>
    <x v="0"/>
  </r>
  <r>
    <s v="DEPT"/>
    <s v="2024"/>
    <s v="001"/>
    <s v="100000"/>
    <s v="1011915 (DG Expenses)"/>
    <s v="DG Expenses"/>
    <s v="62101"/>
    <s v="Trvl- Domestic Flght"/>
    <n v="-495.85"/>
    <s v="40/23/200 AP"/>
    <s v="100007283"/>
    <s v="SA"/>
    <d v="2023-07-27T00:00:00"/>
    <s v="50"/>
    <m/>
    <m/>
    <s v="P0"/>
    <m/>
    <m/>
    <s v="11365592 Air Penelope Nelson 2023/06/28"/>
    <s v="1"/>
    <s v="FM001001"/>
    <m/>
    <s v="P"/>
    <m/>
    <m/>
    <m/>
    <m/>
    <s v="D"/>
    <x v="0"/>
    <x v="0"/>
    <x v="0"/>
    <x v="10"/>
    <m/>
    <x v="0"/>
    <x v="0"/>
    <x v="0"/>
  </r>
  <r>
    <s v="DEPT"/>
    <s v="2024"/>
    <s v="001"/>
    <s v="100000"/>
    <s v="1011915 (DG Expenses)"/>
    <s v="DG Expenses"/>
    <s v="62101"/>
    <s v="Trvl- Domestic Flght"/>
    <n v="-354.76"/>
    <s v="40/23/200 AP"/>
    <s v="100007283"/>
    <s v="SA"/>
    <d v="2023-07-27T00:00:00"/>
    <s v="50"/>
    <m/>
    <m/>
    <s v="P0"/>
    <m/>
    <m/>
    <s v="11387710 Air Penelope Nelson 2023/07/12"/>
    <s v="1"/>
    <s v="FM001001"/>
    <m/>
    <s v="P"/>
    <m/>
    <m/>
    <m/>
    <m/>
    <s v="D"/>
    <x v="0"/>
    <x v="0"/>
    <x v="0"/>
    <x v="17"/>
    <m/>
    <x v="0"/>
    <x v="0"/>
    <x v="0"/>
  </r>
  <r>
    <s v="DEPT"/>
    <s v="2024"/>
    <s v="001"/>
    <s v="100000"/>
    <s v="1011915 (DG Expenses)"/>
    <s v="DG Expenses"/>
    <s v="62101"/>
    <s v="Trvl- Domestic Flght"/>
    <n v="-374.78"/>
    <s v="40/23/200 AP"/>
    <s v="100007283"/>
    <s v="SA"/>
    <d v="2023-07-27T00:00:00"/>
    <s v="50"/>
    <m/>
    <m/>
    <s v="P0"/>
    <m/>
    <m/>
    <s v="11408173 Air Penelope Nelson 2023/07/12"/>
    <s v="1"/>
    <s v="FM001001"/>
    <m/>
    <s v="P"/>
    <m/>
    <m/>
    <m/>
    <m/>
    <s v="D"/>
    <x v="0"/>
    <x v="0"/>
    <x v="0"/>
    <x v="17"/>
    <m/>
    <x v="0"/>
    <x v="0"/>
    <x v="0"/>
  </r>
  <r>
    <s v="DEPT"/>
    <s v="2024"/>
    <s v="001"/>
    <s v="100000"/>
    <s v="1011915 (DG Expenses)"/>
    <s v="DG Expenses"/>
    <s v="62101"/>
    <s v="Trvl- Domestic Flght"/>
    <n v="-458.26"/>
    <s v="40/23/200 AP"/>
    <s v="100007283"/>
    <s v="SA"/>
    <d v="2023-07-27T00:00:00"/>
    <s v="50"/>
    <m/>
    <m/>
    <s v="P0"/>
    <m/>
    <m/>
    <s v="11408329 Air Penelope Nelson 2023/07/11"/>
    <s v="1"/>
    <s v="FM001001"/>
    <m/>
    <s v="P"/>
    <m/>
    <m/>
    <m/>
    <m/>
    <s v="D"/>
    <x v="0"/>
    <x v="0"/>
    <x v="0"/>
    <x v="12"/>
    <m/>
    <x v="0"/>
    <x v="0"/>
    <x v="0"/>
  </r>
  <r>
    <s v="DEPT"/>
    <s v="2024"/>
    <s v="001"/>
    <s v="100000"/>
    <s v="1011915 (DG Expenses)"/>
    <s v="DG Expenses"/>
    <s v="62101"/>
    <s v="Trvl- Domestic Flght"/>
    <n v="-505.03"/>
    <s v="40/23/200 AP"/>
    <s v="100007283"/>
    <s v="SA"/>
    <d v="2023-07-27T00:00:00"/>
    <s v="50"/>
    <m/>
    <m/>
    <s v="P0"/>
    <m/>
    <m/>
    <s v="11410399 Air Penelope Nelson 2023/07/11"/>
    <s v="1"/>
    <s v="FM001001"/>
    <m/>
    <s v="P"/>
    <m/>
    <m/>
    <m/>
    <m/>
    <s v="D"/>
    <x v="0"/>
    <x v="0"/>
    <x v="0"/>
    <x v="12"/>
    <m/>
    <x v="0"/>
    <x v="0"/>
    <x v="0"/>
  </r>
  <r>
    <s v="DEPT"/>
    <s v="2024"/>
    <s v="001"/>
    <s v="100000"/>
    <s v="1011915 (DG Expenses)"/>
    <s v="DG Expenses"/>
    <s v="62103"/>
    <s v="Trvl-Overseas Exp"/>
    <n v="11.55"/>
    <s v="40/23/200 AP"/>
    <s v="100007283"/>
    <s v="SA"/>
    <d v="2023-07-27T00:00:00"/>
    <s v="40"/>
    <m/>
    <m/>
    <s v="P0"/>
    <m/>
    <m/>
    <s v="11415826 Orbit Fee Penelope Nelson 2023/07/10"/>
    <s v="1"/>
    <s v="FM001001"/>
    <m/>
    <s v="P"/>
    <m/>
    <m/>
    <m/>
    <m/>
    <s v="D"/>
    <x v="0"/>
    <x v="0"/>
    <x v="0"/>
    <x v="18"/>
    <m/>
    <x v="0"/>
    <x v="0"/>
    <x v="0"/>
  </r>
  <r>
    <s v="DEPT"/>
    <s v="2024"/>
    <s v="001"/>
    <s v="100000"/>
    <s v="1011915 (DG Expenses)"/>
    <s v="DG Expenses"/>
    <s v="62101"/>
    <s v="Trvl- Domestic Flght"/>
    <n v="-357.28"/>
    <s v="40/23/200 AP"/>
    <s v="100007283"/>
    <s v="SA"/>
    <d v="2023-07-27T00:00:00"/>
    <s v="50"/>
    <m/>
    <m/>
    <s v="P0"/>
    <m/>
    <m/>
    <s v="11417104 Air Penelope Nelson 2023/07/12"/>
    <s v="1"/>
    <s v="FM001001"/>
    <m/>
    <s v="P"/>
    <m/>
    <m/>
    <m/>
    <m/>
    <s v="D"/>
    <x v="0"/>
    <x v="0"/>
    <x v="0"/>
    <x v="17"/>
    <m/>
    <x v="0"/>
    <x v="0"/>
    <x v="0"/>
  </r>
  <r>
    <s v="DEPT"/>
    <s v="2024"/>
    <s v="001"/>
    <s v="100000"/>
    <s v="1011915 (DG Expenses)"/>
    <s v="DG Expenses"/>
    <s v="62101"/>
    <s v="Trvl- Domestic Flght"/>
    <n v="-471.49"/>
    <s v="40/23/200 AP"/>
    <s v="100007283"/>
    <s v="SA"/>
    <d v="2023-07-27T00:00:00"/>
    <s v="50"/>
    <m/>
    <m/>
    <s v="P0"/>
    <m/>
    <m/>
    <s v="11419461 Air Penelope Nelson 2023/04/28"/>
    <s v="1"/>
    <s v="FM001001"/>
    <m/>
    <s v="P"/>
    <m/>
    <m/>
    <m/>
    <m/>
    <s v="D"/>
    <x v="0"/>
    <x v="0"/>
    <x v="0"/>
    <x v="19"/>
    <m/>
    <x v="0"/>
    <x v="0"/>
    <x v="0"/>
  </r>
  <r>
    <s v="DEPT"/>
    <s v="2024"/>
    <s v="001"/>
    <s v="100000"/>
    <s v="1011915 (DG Expenses)"/>
    <s v="DG Expenses"/>
    <s v="62102"/>
    <s v="Trvl-Domestic Exp"/>
    <n v="40"/>
    <s v="40/23/200 AP"/>
    <s v="100007283"/>
    <s v="SA"/>
    <d v="2023-07-27T00:00:00"/>
    <s v="40"/>
    <m/>
    <m/>
    <s v="P0"/>
    <m/>
    <m/>
    <s v="11419461 Other Penelope Nelson 2023/04/28"/>
    <s v="1"/>
    <s v="FM001001"/>
    <m/>
    <s v="P"/>
    <m/>
    <m/>
    <m/>
    <m/>
    <s v="D"/>
    <x v="0"/>
    <x v="0"/>
    <x v="0"/>
    <x v="19"/>
    <m/>
    <x v="0"/>
    <x v="0"/>
    <x v="0"/>
  </r>
  <r>
    <s v="DEPT"/>
    <s v="2024"/>
    <s v="001"/>
    <s v="100000"/>
    <s v="1011915 (DG Expenses)"/>
    <s v="DG Expenses"/>
    <s v="62101"/>
    <s v="Trvl- Domestic Flght"/>
    <n v="-545.92999999999995"/>
    <s v="40/23/200 AP"/>
    <s v="100007283"/>
    <s v="SA"/>
    <d v="2023-07-27T00:00:00"/>
    <s v="50"/>
    <m/>
    <m/>
    <s v="P0"/>
    <m/>
    <m/>
    <s v="11424914 Air Penelope Nelson 2023/07/12"/>
    <s v="1"/>
    <s v="FM001001"/>
    <m/>
    <s v="P"/>
    <m/>
    <m/>
    <m/>
    <m/>
    <s v="D"/>
    <x v="0"/>
    <x v="0"/>
    <x v="0"/>
    <x v="17"/>
    <m/>
    <x v="0"/>
    <x v="0"/>
    <x v="0"/>
  </r>
  <r>
    <s v="DEPT"/>
    <s v="2024"/>
    <s v="001"/>
    <s v="100000"/>
    <s v="1011915 (DG Expenses)"/>
    <s v="DG Expenses"/>
    <s v="62101"/>
    <s v="Trvl- Domestic Flght"/>
    <n v="-481.61"/>
    <s v="40/23/200 AP"/>
    <s v="100007283"/>
    <s v="SA"/>
    <d v="2023-07-27T00:00:00"/>
    <s v="50"/>
    <m/>
    <m/>
    <s v="P0"/>
    <m/>
    <m/>
    <s v="11430463 Air Penelope Nelson 2023/07/12"/>
    <s v="1"/>
    <s v="FM001001"/>
    <m/>
    <s v="P"/>
    <m/>
    <m/>
    <m/>
    <m/>
    <s v="D"/>
    <x v="0"/>
    <x v="0"/>
    <x v="0"/>
    <x v="17"/>
    <m/>
    <x v="0"/>
    <x v="0"/>
    <x v="0"/>
  </r>
  <r>
    <s v="DEPT"/>
    <s v="2024"/>
    <s v="001"/>
    <s v="100000"/>
    <s v="1011915 (DG Expenses)"/>
    <s v="DG Expenses"/>
    <s v="62101"/>
    <s v="Trvl- Domestic Flght"/>
    <n v="-327.26"/>
    <s v="40/23/200 AP"/>
    <s v="100007283"/>
    <s v="SA"/>
    <d v="2023-07-27T00:00:00"/>
    <s v="50"/>
    <m/>
    <m/>
    <s v="P0"/>
    <m/>
    <m/>
    <s v="11444913 Air Penelope Nelson 2023/07/18"/>
    <s v="1"/>
    <s v="FM001001"/>
    <m/>
    <s v="P"/>
    <m/>
    <m/>
    <m/>
    <m/>
    <s v="D"/>
    <x v="0"/>
    <x v="0"/>
    <x v="0"/>
    <x v="16"/>
    <m/>
    <x v="0"/>
    <x v="0"/>
    <x v="0"/>
  </r>
  <r>
    <s v="DEPT"/>
    <s v="2024"/>
    <s v="001"/>
    <s v="100000"/>
    <s v="1011915 (DG Expenses)"/>
    <s v="DG Expenses"/>
    <s v="62101"/>
    <s v="Trvl- Domestic Flght"/>
    <n v="-638.49"/>
    <s v="40/23/200 AP"/>
    <s v="100007283"/>
    <s v="SA"/>
    <d v="2023-07-27T00:00:00"/>
    <s v="50"/>
    <m/>
    <m/>
    <s v="P0"/>
    <m/>
    <m/>
    <s v="11448146 Air Penelope Nelson 2023/07/12"/>
    <s v="1"/>
    <s v="FM001001"/>
    <m/>
    <s v="P"/>
    <m/>
    <m/>
    <m/>
    <m/>
    <s v="D"/>
    <x v="0"/>
    <x v="0"/>
    <x v="0"/>
    <x v="17"/>
    <m/>
    <x v="0"/>
    <x v="0"/>
    <x v="0"/>
  </r>
  <r>
    <s v="DEPT"/>
    <s v="2024"/>
    <s v="001"/>
    <s v="100000"/>
    <s v="1011915 (DG Expenses)"/>
    <s v="DG Expenses"/>
    <s v="62102"/>
    <s v="Trvl-Domestic Exp"/>
    <n v="43.04"/>
    <s v="40/23/203 AP"/>
    <s v="100007285"/>
    <s v="SA"/>
    <d v="2023-07-27T00:00:00"/>
    <s v="40"/>
    <m/>
    <m/>
    <s v="P0"/>
    <m/>
    <m/>
    <s v="11488564 Other Penelope Nelson 2023/07/19"/>
    <s v="1"/>
    <s v="FM001001"/>
    <m/>
    <s v="P"/>
    <m/>
    <m/>
    <m/>
    <m/>
    <s v="D"/>
    <x v="2"/>
    <x v="1"/>
    <x v="2"/>
    <x v="13"/>
    <m/>
    <x v="1"/>
    <x v="0"/>
    <x v="1"/>
  </r>
  <r>
    <s v="DEPT"/>
    <s v="2024"/>
    <s v="001"/>
    <s v="100000"/>
    <s v="1011915 (DG Expenses)"/>
    <s v="DG Expenses"/>
    <s v="62101"/>
    <s v="Trvl- Domestic Flght"/>
    <n v="659.46"/>
    <s v="40/23/205 AP"/>
    <s v="100007287"/>
    <s v="SA"/>
    <d v="2023-07-27T00:00:00"/>
    <s v="40"/>
    <m/>
    <m/>
    <s v="P0"/>
    <m/>
    <m/>
    <s v="11498160 Air Penelope Nelson 2023/09/02"/>
    <s v="1"/>
    <s v="FM001001"/>
    <m/>
    <s v="P"/>
    <m/>
    <m/>
    <m/>
    <m/>
    <s v="D"/>
    <x v="0"/>
    <x v="0"/>
    <x v="0"/>
    <x v="20"/>
    <m/>
    <x v="0"/>
    <x v="0"/>
    <x v="0"/>
  </r>
  <r>
    <s v="DEPT"/>
    <s v="2024"/>
    <s v="001"/>
    <s v="100000"/>
    <s v="1011915 (DG Expenses)"/>
    <s v="DG Expenses"/>
    <s v="62102"/>
    <s v="Trvl-Domestic Exp"/>
    <n v="18.850000000000001"/>
    <s v="40/23/205 AP"/>
    <s v="100007287"/>
    <s v="SA"/>
    <d v="2023-07-27T00:00:00"/>
    <s v="40"/>
    <m/>
    <m/>
    <s v="P0"/>
    <m/>
    <m/>
    <s v="11498160 Orbit Fee Penelope Nelson 2023/09/02"/>
    <s v="1"/>
    <s v="FM001001"/>
    <m/>
    <s v="P"/>
    <m/>
    <m/>
    <m/>
    <m/>
    <s v="D"/>
    <x v="0"/>
    <x v="0"/>
    <x v="0"/>
    <x v="20"/>
    <m/>
    <x v="0"/>
    <x v="0"/>
    <x v="0"/>
  </r>
  <r>
    <s v="DEPT"/>
    <s v="2024"/>
    <s v="001"/>
    <s v="100000"/>
    <s v="1011915 (DG Expenses)"/>
    <s v="DG Expenses"/>
    <s v="62102"/>
    <s v="Trvl-Domestic Exp"/>
    <n v="113.04"/>
    <s v="40/23/205 AP"/>
    <s v="100007287"/>
    <s v="SA"/>
    <d v="2023-07-27T00:00:00"/>
    <s v="40"/>
    <m/>
    <m/>
    <s v="P0"/>
    <m/>
    <m/>
    <s v="11500798 Hotel Penelope Nelson 2023/07/11"/>
    <s v="1"/>
    <s v="FM001001"/>
    <m/>
    <s v="P"/>
    <m/>
    <m/>
    <m/>
    <m/>
    <s v="D"/>
    <x v="1"/>
    <x v="3"/>
    <x v="1"/>
    <x v="12"/>
    <m/>
    <x v="1"/>
    <x v="0"/>
    <x v="1"/>
  </r>
  <r>
    <s v="DEPT"/>
    <s v="2024"/>
    <s v="001"/>
    <s v="100000"/>
    <s v="1011915 (DG Expenses)"/>
    <s v="DG Expenses"/>
    <s v="62102"/>
    <s v="Trvl-Domestic Exp"/>
    <n v="0.56000000000000005"/>
    <s v="40/23/205 AP"/>
    <s v="100007287"/>
    <s v="SA"/>
    <d v="2023-07-27T00:00:00"/>
    <s v="40"/>
    <m/>
    <m/>
    <s v="P0"/>
    <m/>
    <m/>
    <s v="11500798 Orbit Fee Penelope Nelson 2023/07/11"/>
    <s v="1"/>
    <s v="FM001001"/>
    <m/>
    <s v="P"/>
    <m/>
    <m/>
    <m/>
    <m/>
    <s v="D"/>
    <x v="1"/>
    <x v="1"/>
    <x v="1"/>
    <x v="12"/>
    <m/>
    <x v="1"/>
    <x v="0"/>
    <x v="1"/>
  </r>
  <r>
    <s v="DEPT"/>
    <s v="2024"/>
    <s v="001"/>
    <s v="100000"/>
    <s v="1011915 (DG Expenses)"/>
    <s v="DG Expenses"/>
    <s v="62102"/>
    <s v="Trvl-Domestic Exp"/>
    <n v="8.4"/>
    <s v="40/23/205 AP"/>
    <s v="100007287"/>
    <s v="SA"/>
    <d v="2023-07-27T00:00:00"/>
    <s v="40"/>
    <m/>
    <m/>
    <s v="P0"/>
    <m/>
    <m/>
    <s v="11500798 Orbit Fee Penelope Nelson 2023/07/11"/>
    <s v="1"/>
    <s v="FM001001"/>
    <m/>
    <s v="P"/>
    <m/>
    <m/>
    <m/>
    <m/>
    <s v="D"/>
    <x v="1"/>
    <x v="1"/>
    <x v="1"/>
    <x v="12"/>
    <m/>
    <x v="1"/>
    <x v="0"/>
    <x v="1"/>
  </r>
  <r>
    <s v="DEPT"/>
    <s v="2024"/>
    <s v="001"/>
    <s v="100000"/>
    <s v="1011915 (DG Expenses)"/>
    <s v="DG Expenses"/>
    <s v="62102"/>
    <s v="Trvl-Domestic Exp"/>
    <n v="11.2"/>
    <s v="40/23/205 AP"/>
    <s v="100007287"/>
    <s v="SA"/>
    <d v="2023-07-27T00:00:00"/>
    <s v="40"/>
    <m/>
    <m/>
    <s v="P0"/>
    <m/>
    <m/>
    <s v="11500798 Orbit Fee Penelope Nelson 2023/07/11"/>
    <s v="1"/>
    <s v="FM001001"/>
    <m/>
    <s v="P"/>
    <m/>
    <m/>
    <m/>
    <m/>
    <s v="D"/>
    <x v="1"/>
    <x v="1"/>
    <x v="1"/>
    <x v="12"/>
    <m/>
    <x v="1"/>
    <x v="0"/>
    <x v="1"/>
  </r>
  <r>
    <s v="DEPT"/>
    <s v="2024"/>
    <s v="001"/>
    <s v="100000"/>
    <s v="1011915 (DG Expenses)"/>
    <s v="DG Expenses"/>
    <s v="62102"/>
    <s v="Trvl-Domestic Exp"/>
    <n v="18.850000000000001"/>
    <s v="40/23/205 AP"/>
    <s v="100007287"/>
    <s v="SA"/>
    <d v="2023-07-27T00:00:00"/>
    <s v="40"/>
    <m/>
    <m/>
    <s v="P0"/>
    <m/>
    <m/>
    <s v="11500798 Orbit Fee Penelope Nelson 2023/07/11"/>
    <s v="1"/>
    <s v="FM001001"/>
    <m/>
    <s v="P"/>
    <m/>
    <m/>
    <m/>
    <m/>
    <s v="D"/>
    <x v="1"/>
    <x v="1"/>
    <x v="1"/>
    <x v="12"/>
    <m/>
    <x v="1"/>
    <x v="0"/>
    <x v="1"/>
  </r>
  <r>
    <s v="DEPT"/>
    <s v="2024"/>
    <s v="001"/>
    <s v="100000"/>
    <s v="1011915 (DG Expenses)"/>
    <s v="DG Expenses"/>
    <s v="62102"/>
    <s v="Trvl-Domestic Exp"/>
    <n v="137.83000000000001"/>
    <s v="40/23/202 AP"/>
    <s v="100007289"/>
    <s v="SA"/>
    <d v="2023-07-27T00:00:00"/>
    <s v="40"/>
    <m/>
    <m/>
    <s v="P0"/>
    <m/>
    <m/>
    <s v="11476960 Other Penelope Nelson 2023/08/02"/>
    <s v="1"/>
    <s v="FM001001"/>
    <m/>
    <s v="P"/>
    <m/>
    <m/>
    <m/>
    <m/>
    <s v="D"/>
    <x v="0"/>
    <x v="0"/>
    <x v="0"/>
    <x v="21"/>
    <m/>
    <x v="0"/>
    <x v="0"/>
    <x v="0"/>
  </r>
  <r>
    <s v="DEPT"/>
    <s v="2024"/>
    <s v="001"/>
    <s v="100000"/>
    <s v="1011915 (DG Expenses)"/>
    <s v="DG Expenses"/>
    <s v="62102"/>
    <s v="Trvl-Domestic Exp"/>
    <n v="-47.39"/>
    <s v="40/23/202 AP"/>
    <s v="100007289"/>
    <s v="SA"/>
    <d v="2023-07-27T00:00:00"/>
    <s v="50"/>
    <m/>
    <m/>
    <s v="P0"/>
    <m/>
    <m/>
    <s v="11479871 Other Penelope Nelson 2023/06/08"/>
    <s v="1"/>
    <s v="FM001001"/>
    <m/>
    <s v="P"/>
    <m/>
    <m/>
    <m/>
    <m/>
    <s v="D"/>
    <x v="0"/>
    <x v="0"/>
    <x v="0"/>
    <x v="22"/>
    <m/>
    <x v="0"/>
    <x v="0"/>
    <x v="0"/>
  </r>
  <r>
    <s v="DEPT"/>
    <s v="2024"/>
    <s v="001"/>
    <s v="100000"/>
    <s v="1011915 (DG Expenses)"/>
    <s v="DG Expenses"/>
    <s v="62102"/>
    <s v="Trvl-Domestic Exp"/>
    <n v="86.09"/>
    <s v="40/23/202 AP"/>
    <s v="100007289"/>
    <s v="SA"/>
    <d v="2023-07-27T00:00:00"/>
    <s v="40"/>
    <m/>
    <m/>
    <s v="P0"/>
    <m/>
    <m/>
    <s v="11479871 Other Penelope Nelson 2023/06/08"/>
    <s v="1"/>
    <s v="FM001001"/>
    <m/>
    <s v="P"/>
    <m/>
    <m/>
    <m/>
    <m/>
    <s v="D"/>
    <x v="0"/>
    <x v="0"/>
    <x v="0"/>
    <x v="22"/>
    <m/>
    <x v="0"/>
    <x v="0"/>
    <x v="0"/>
  </r>
  <r>
    <s v="DEPT"/>
    <s v="2024"/>
    <s v="001"/>
    <s v="100000"/>
    <s v="1011915 (DG Expenses)"/>
    <s v="DG Expenses"/>
    <s v="62102"/>
    <s v="Trvl-Domestic Exp"/>
    <n v="68.7"/>
    <s v="40/23/202 AP"/>
    <s v="100007289"/>
    <s v="SA"/>
    <d v="2023-07-27T00:00:00"/>
    <s v="40"/>
    <m/>
    <m/>
    <s v="P0"/>
    <m/>
    <m/>
    <s v="11481108 Other Penelope Nelson 2023/07/11"/>
    <s v="1"/>
    <s v="FM001001"/>
    <m/>
    <s v="P"/>
    <m/>
    <m/>
    <m/>
    <m/>
    <s v="D"/>
    <x v="1"/>
    <x v="1"/>
    <x v="1"/>
    <x v="12"/>
    <m/>
    <x v="1"/>
    <x v="0"/>
    <x v="1"/>
  </r>
  <r>
    <s v="DEPT"/>
    <s v="2024"/>
    <s v="001"/>
    <s v="100000"/>
    <s v="1011915 (DG Expenses)"/>
    <s v="DG Expenses"/>
    <s v="62101"/>
    <s v="Trvl- Domestic Flght"/>
    <n v="-433.53"/>
    <s v="40/23/202 AP"/>
    <s v="100007289"/>
    <s v="SA"/>
    <d v="2023-07-27T00:00:00"/>
    <s v="50"/>
    <m/>
    <m/>
    <s v="P0"/>
    <m/>
    <m/>
    <s v="11481570 Air Penelope Nelson 2023/07/19"/>
    <s v="1"/>
    <s v="FM001001"/>
    <m/>
    <s v="P"/>
    <m/>
    <m/>
    <m/>
    <m/>
    <s v="D"/>
    <x v="0"/>
    <x v="0"/>
    <x v="0"/>
    <x v="13"/>
    <m/>
    <x v="0"/>
    <x v="0"/>
    <x v="0"/>
  </r>
  <r>
    <s v="DEPT"/>
    <s v="2024"/>
    <s v="001"/>
    <s v="100000"/>
    <s v="1011915 (DG Expenses)"/>
    <s v="DG Expenses"/>
    <s v="62102"/>
    <s v="Trvl-Domestic Exp"/>
    <n v="46.52"/>
    <s v="40/23/202 AP"/>
    <s v="100007289"/>
    <s v="SA"/>
    <d v="2023-07-27T00:00:00"/>
    <s v="40"/>
    <m/>
    <m/>
    <s v="P0"/>
    <m/>
    <m/>
    <s v="11481570 Other Penelope Nelson 2023/07/19"/>
    <s v="1"/>
    <s v="FM001001"/>
    <m/>
    <s v="P"/>
    <m/>
    <m/>
    <m/>
    <m/>
    <s v="D"/>
    <x v="0"/>
    <x v="0"/>
    <x v="0"/>
    <x v="13"/>
    <m/>
    <x v="0"/>
    <x v="0"/>
    <x v="0"/>
  </r>
  <r>
    <s v="DEPT"/>
    <s v="2024"/>
    <s v="002"/>
    <s v="100000"/>
    <s v="1011915 (DG Expenses)"/>
    <s v="DG Expenses"/>
    <s v="62103"/>
    <s v="Trvl-Overseas Exp"/>
    <n v="-1379.45"/>
    <s v="40/24/024 AP"/>
    <s v="100057919"/>
    <s v="SA"/>
    <d v="2023-08-29T00:00:00"/>
    <s v="50"/>
    <m/>
    <m/>
    <s v="P0"/>
    <m/>
    <m/>
    <s v="11476960 Air Penelope Nelson 2023/08/21"/>
    <s v="1"/>
    <s v="FM001001"/>
    <m/>
    <s v="P"/>
    <m/>
    <m/>
    <m/>
    <m/>
    <s v="D"/>
    <x v="0"/>
    <x v="0"/>
    <x v="0"/>
    <x v="23"/>
    <m/>
    <x v="0"/>
    <x v="0"/>
    <x v="0"/>
  </r>
  <r>
    <s v="DEPT"/>
    <s v="2024"/>
    <s v="002"/>
    <s v="100000"/>
    <s v="1011915 (DG Expenses)"/>
    <s v="DG Expenses"/>
    <s v="62102"/>
    <s v="Trvl-Domestic Exp"/>
    <n v="18.850000000000001"/>
    <s v="40/24/024 AP"/>
    <s v="100057919"/>
    <s v="SA"/>
    <d v="2023-08-29T00:00:00"/>
    <s v="40"/>
    <m/>
    <m/>
    <s v="P0"/>
    <m/>
    <m/>
    <s v="11476960 Orbit Fee Penelope Nelson 2023/08/21"/>
    <s v="1"/>
    <s v="FM001001"/>
    <m/>
    <s v="P"/>
    <m/>
    <m/>
    <m/>
    <m/>
    <s v="D"/>
    <x v="0"/>
    <x v="0"/>
    <x v="0"/>
    <x v="23"/>
    <m/>
    <x v="0"/>
    <x v="0"/>
    <x v="0"/>
  </r>
  <r>
    <s v="DEPT"/>
    <s v="2024"/>
    <s v="002"/>
    <s v="100000"/>
    <s v="1011915 (DG Expenses)"/>
    <s v="DG Expenses"/>
    <s v="62103"/>
    <s v="Trvl-Overseas Exp"/>
    <n v="28"/>
    <s v="40/24/024 AP"/>
    <s v="100057919"/>
    <s v="SA"/>
    <d v="2023-08-29T00:00:00"/>
    <s v="40"/>
    <m/>
    <m/>
    <s v="P0"/>
    <m/>
    <m/>
    <s v="11476960 Orbit Fee Penelope Nelson 2023/08/21"/>
    <s v="1"/>
    <s v="FM001001"/>
    <m/>
    <s v="P"/>
    <m/>
    <m/>
    <m/>
    <m/>
    <s v="D"/>
    <x v="0"/>
    <x v="0"/>
    <x v="0"/>
    <x v="14"/>
    <m/>
    <x v="0"/>
    <x v="0"/>
    <x v="0"/>
  </r>
  <r>
    <s v="DEPT"/>
    <s v="2024"/>
    <s v="002"/>
    <s v="100000"/>
    <s v="1011915 (DG Expenses)"/>
    <s v="DG Expenses"/>
    <s v="62102"/>
    <s v="Trvl-Domestic Exp"/>
    <n v="-46.13"/>
    <s v="40/24/024 AP"/>
    <s v="100057919"/>
    <s v="SA"/>
    <d v="2023-08-29T00:00:00"/>
    <s v="50"/>
    <m/>
    <m/>
    <s v="P0"/>
    <m/>
    <m/>
    <s v="11481570 Other Penelope Nelson 2023/08/02"/>
    <s v="1"/>
    <s v="FM001001"/>
    <m/>
    <s v="P"/>
    <m/>
    <m/>
    <m/>
    <m/>
    <s v="D"/>
    <x v="0"/>
    <x v="0"/>
    <x v="0"/>
    <x v="24"/>
    <m/>
    <x v="0"/>
    <x v="0"/>
    <x v="0"/>
  </r>
  <r>
    <s v="DEPT"/>
    <s v="2024"/>
    <s v="002"/>
    <s v="100000"/>
    <s v="1011915 (DG Expenses)"/>
    <s v="DG Expenses"/>
    <s v="62102"/>
    <s v="Trvl-Domestic Exp"/>
    <n v="65.22"/>
    <s v="40/24/025 AP"/>
    <s v="100057920"/>
    <s v="SA"/>
    <d v="2023-08-29T00:00:00"/>
    <s v="40"/>
    <m/>
    <m/>
    <s v="P0"/>
    <m/>
    <m/>
    <s v="11498160 Other Penelope Nelson 2023/08/09"/>
    <s v="1"/>
    <s v="FM001001"/>
    <m/>
    <s v="P"/>
    <m/>
    <m/>
    <m/>
    <m/>
    <s v="D"/>
    <x v="0"/>
    <x v="0"/>
    <x v="0"/>
    <x v="24"/>
    <m/>
    <x v="0"/>
    <x v="0"/>
    <x v="0"/>
  </r>
  <r>
    <s v="DEPT"/>
    <s v="2024"/>
    <s v="002"/>
    <s v="100000"/>
    <s v="1011915 (DG Expenses)"/>
    <s v="DG Expenses"/>
    <s v="62101"/>
    <s v="Trvl- Domestic Flght"/>
    <n v="-659.46"/>
    <s v="40/24/025 AP"/>
    <s v="100057920"/>
    <s v="SA"/>
    <d v="2023-08-29T00:00:00"/>
    <s v="50"/>
    <m/>
    <m/>
    <s v="P0"/>
    <m/>
    <m/>
    <s v="11498160 Air Penelope Nelson 2023/08/09"/>
    <s v="1"/>
    <s v="FM001001"/>
    <m/>
    <s v="P"/>
    <m/>
    <m/>
    <m/>
    <m/>
    <s v="D"/>
    <x v="0"/>
    <x v="0"/>
    <x v="0"/>
    <x v="15"/>
    <m/>
    <x v="0"/>
    <x v="0"/>
    <x v="0"/>
  </r>
  <r>
    <s v="DEPT"/>
    <s v="2024"/>
    <s v="002"/>
    <s v="100000"/>
    <s v="1011915 (DG Expenses)"/>
    <s v="DG Expenses"/>
    <s v="62102"/>
    <s v="Trvl-Domestic Exp"/>
    <n v="11.2"/>
    <s v="40/24/026 AP"/>
    <s v="100057921"/>
    <s v="SA"/>
    <d v="2023-08-29T00:00:00"/>
    <s v="40"/>
    <m/>
    <m/>
    <s v="P0"/>
    <m/>
    <m/>
    <s v="11511052 Orbit Fee Penelope Nelson 2023/09/07"/>
    <s v="1"/>
    <s v="FM001001"/>
    <m/>
    <s v="P"/>
    <m/>
    <m/>
    <m/>
    <m/>
    <s v="D"/>
    <x v="3"/>
    <x v="1"/>
    <x v="5"/>
    <x v="25"/>
    <m/>
    <x v="1"/>
    <x v="0"/>
    <x v="1"/>
  </r>
  <r>
    <s v="DEPT"/>
    <s v="2024"/>
    <s v="002"/>
    <s v="100000"/>
    <s v="1011915 (DG Expenses)"/>
    <s v="DG Expenses"/>
    <s v="62102"/>
    <s v="Trvl-Domestic Exp"/>
    <n v="6.55"/>
    <s v="40/24/026 AP"/>
    <s v="100057921"/>
    <s v="SA"/>
    <d v="2023-08-29T00:00:00"/>
    <s v="40"/>
    <m/>
    <m/>
    <s v="P0"/>
    <m/>
    <m/>
    <s v="11511052 Orbit Fee Penelope Nelson 2023/09/07"/>
    <s v="1"/>
    <s v="FM001001"/>
    <m/>
    <s v="P"/>
    <m/>
    <m/>
    <m/>
    <m/>
    <s v="D"/>
    <x v="3"/>
    <x v="1"/>
    <x v="5"/>
    <x v="25"/>
    <m/>
    <x v="1"/>
    <x v="0"/>
    <x v="1"/>
  </r>
  <r>
    <s v="DEPT"/>
    <s v="2024"/>
    <s v="002"/>
    <s v="100000"/>
    <s v="1011915 (DG Expenses)"/>
    <s v="DG Expenses"/>
    <s v="62102"/>
    <s v="Trvl-Domestic Exp"/>
    <n v="104.35"/>
    <s v="40/24/026 AP"/>
    <n v="100057921"/>
    <s v="SA"/>
    <d v="2023-08-29T00:00:00"/>
    <s v="40"/>
    <m/>
    <m/>
    <s v="P0"/>
    <m/>
    <m/>
    <s v="11511052 Other Penelope Nelson 2023/09/07"/>
    <s v="1"/>
    <s v="FM001001"/>
    <m/>
    <s v="P"/>
    <m/>
    <m/>
    <m/>
    <m/>
    <s v="D"/>
    <x v="3"/>
    <x v="1"/>
    <x v="5"/>
    <x v="25"/>
    <m/>
    <x v="1"/>
    <x v="0"/>
    <x v="1"/>
  </r>
  <r>
    <s v="DEPT"/>
    <s v="2024"/>
    <s v="002"/>
    <s v="100000"/>
    <s v="1011915 (DG Expenses)"/>
    <s v="DG Expenses"/>
    <s v="62101"/>
    <s v="Trvl- Domestic Flght"/>
    <n v="695.76"/>
    <s v="40/24/026 AP"/>
    <s v="100057921"/>
    <s v="SA"/>
    <d v="2023-08-29T00:00:00"/>
    <s v="40"/>
    <m/>
    <m/>
    <s v="P0"/>
    <m/>
    <m/>
    <s v="11511052 Air Penelope Nelson 2023/09/07"/>
    <s v="1"/>
    <s v="FM001001"/>
    <m/>
    <s v="P"/>
    <m/>
    <m/>
    <m/>
    <m/>
    <s v="D"/>
    <x v="3"/>
    <x v="1"/>
    <x v="5"/>
    <x v="25"/>
    <m/>
    <x v="1"/>
    <x v="0"/>
    <x v="1"/>
  </r>
  <r>
    <s v="DEPT"/>
    <s v="2024"/>
    <s v="002"/>
    <s v="100000"/>
    <s v="1011915 (DG Expenses)"/>
    <s v="DG Expenses"/>
    <s v="62101"/>
    <s v="Trvl- Domestic Flght"/>
    <n v="470.8"/>
    <s v="40/24/028 AP"/>
    <s v="100057922"/>
    <s v="SA"/>
    <d v="2023-08-29T00:00:00"/>
    <s v="40"/>
    <m/>
    <m/>
    <s v="P0"/>
    <m/>
    <m/>
    <s v="11516158 Air Penelope Nelson 2023/08/31"/>
    <s v="1"/>
    <s v="FM001001"/>
    <m/>
    <s v="P"/>
    <m/>
    <m/>
    <m/>
    <m/>
    <s v="D"/>
    <x v="4"/>
    <x v="4"/>
    <x v="6"/>
    <x v="26"/>
    <m/>
    <x v="1"/>
    <x v="0"/>
    <x v="1"/>
  </r>
  <r>
    <s v="DEPT"/>
    <s v="2024"/>
    <s v="002"/>
    <s v="100000"/>
    <s v="1011915 (DG Expenses)"/>
    <s v="DG Expenses"/>
    <s v="62102"/>
    <s v="Trvl-Domestic Exp"/>
    <n v="18.850000000000001"/>
    <s v="40/24/028 AP"/>
    <s v="100057922"/>
    <s v="SA"/>
    <d v="2023-08-29T00:00:00"/>
    <s v="40"/>
    <m/>
    <m/>
    <s v="P0"/>
    <m/>
    <m/>
    <s v="11516158 Orbit Fee Penelope Nelson 2023/08/31"/>
    <s v="1"/>
    <s v="FM001001"/>
    <m/>
    <s v="P"/>
    <m/>
    <m/>
    <m/>
    <m/>
    <s v="D"/>
    <x v="4"/>
    <x v="1"/>
    <x v="6"/>
    <x v="26"/>
    <m/>
    <x v="1"/>
    <x v="0"/>
    <x v="1"/>
  </r>
  <r>
    <s v="DEPT"/>
    <s v="2024"/>
    <s v="002"/>
    <s v="100000"/>
    <s v="1011915 (DG Expenses)"/>
    <s v="DG Expenses"/>
    <s v="62101"/>
    <s v="Trvl- Domestic Flght"/>
    <n v="283.3"/>
    <s v="40/24/028 AP"/>
    <s v="100057922"/>
    <s v="SA"/>
    <d v="2023-08-29T00:00:00"/>
    <s v="40"/>
    <m/>
    <m/>
    <s v="P0"/>
    <m/>
    <m/>
    <s v="11518104 Air Penelope Nelson 2023/09/19"/>
    <s v="1"/>
    <s v="FM001001"/>
    <m/>
    <s v="P"/>
    <m/>
    <m/>
    <m/>
    <m/>
    <s v="D"/>
    <x v="5"/>
    <x v="1"/>
    <x v="6"/>
    <x v="27"/>
    <m/>
    <x v="1"/>
    <x v="0"/>
    <x v="1"/>
  </r>
  <r>
    <s v="DEPT"/>
    <s v="2024"/>
    <s v="002"/>
    <s v="100000"/>
    <s v="1011915 (DG Expenses)"/>
    <s v="DG Expenses"/>
    <s v="62102"/>
    <s v="Trvl-Domestic Exp"/>
    <n v="18.850000000000001"/>
    <s v="40/24/028 AP"/>
    <s v="100057922"/>
    <s v="SA"/>
    <d v="2023-08-29T00:00:00"/>
    <s v="40"/>
    <m/>
    <m/>
    <s v="P0"/>
    <m/>
    <m/>
    <s v="11518104 Orbit Fee Penelope Nelson 2023/09/19"/>
    <s v="1"/>
    <s v="FM001001"/>
    <m/>
    <s v="P"/>
    <m/>
    <m/>
    <m/>
    <m/>
    <s v="D"/>
    <x v="5"/>
    <x v="1"/>
    <x v="6"/>
    <x v="27"/>
    <m/>
    <x v="1"/>
    <x v="0"/>
    <x v="1"/>
  </r>
  <r>
    <s v="DEPT"/>
    <s v="2024"/>
    <s v="002"/>
    <s v="100000"/>
    <s v="1011915 (DG Expenses)"/>
    <s v="DG Expenses"/>
    <s v="62103"/>
    <s v="Trvl-Overseas Exp"/>
    <n v="28.95"/>
    <s v="40/24/028 AP"/>
    <s v="100057922"/>
    <s v="SA"/>
    <d v="2023-08-29T00:00:00"/>
    <s v="40"/>
    <m/>
    <m/>
    <s v="P0"/>
    <m/>
    <m/>
    <s v="11521923 Orbit Fee Penelope Nelson 2023/11/15"/>
    <s v="1"/>
    <s v="FM001001"/>
    <m/>
    <s v="P"/>
    <m/>
    <m/>
    <m/>
    <m/>
    <s v="D"/>
    <x v="6"/>
    <x v="4"/>
    <x v="7"/>
    <x v="28"/>
    <m/>
    <x v="1"/>
    <x v="1"/>
    <x v="1"/>
  </r>
  <r>
    <s v="DEPT"/>
    <s v="2024"/>
    <s v="002"/>
    <s v="100000"/>
    <s v="1011915 (DG Expenses)"/>
    <s v="DG Expenses"/>
    <s v="62103"/>
    <s v="Trvl-Overseas Exp"/>
    <n v="302.12"/>
    <s v="40/24/028 AP"/>
    <s v="100057922"/>
    <s v="SA"/>
    <d v="2023-08-29T00:00:00"/>
    <s v="40"/>
    <m/>
    <m/>
    <s v="P0"/>
    <m/>
    <m/>
    <s v="11521923 Air Penelope Nelson 2023/11/15"/>
    <s v="1"/>
    <s v="FM001001"/>
    <m/>
    <s v="P"/>
    <m/>
    <m/>
    <m/>
    <m/>
    <s v="D"/>
    <x v="6"/>
    <x v="4"/>
    <x v="7"/>
    <x v="28"/>
    <m/>
    <x v="1"/>
    <x v="1"/>
    <x v="1"/>
  </r>
  <r>
    <s v="DEPT"/>
    <s v="2024"/>
    <s v="002"/>
    <s v="100000"/>
    <s v="1011915 (DG Expenses)"/>
    <s v="DG Expenses"/>
    <s v="62101"/>
    <s v="Trvl- Domestic Flght"/>
    <n v="-309.69"/>
    <s v="40/24/023 AP"/>
    <s v="100057924"/>
    <s v="SA"/>
    <d v="2023-08-29T00:00:00"/>
    <s v="50"/>
    <m/>
    <m/>
    <s v="P0"/>
    <m/>
    <m/>
    <s v="11343994 Air Penelope Nelson 2023/08/16"/>
    <s v="1"/>
    <s v="FM001001"/>
    <m/>
    <s v="P"/>
    <m/>
    <m/>
    <m/>
    <m/>
    <s v="D"/>
    <x v="0"/>
    <x v="0"/>
    <x v="0"/>
    <x v="15"/>
    <m/>
    <x v="0"/>
    <x v="0"/>
    <x v="0"/>
  </r>
  <r>
    <s v="DEPT"/>
    <s v="2024"/>
    <s v="002"/>
    <s v="100000"/>
    <s v="1011915 (DG Expenses)"/>
    <s v="DG Expenses"/>
    <s v="62102"/>
    <s v="Trvl-Domestic Exp"/>
    <n v="23.95"/>
    <s v="40/24/023 AP"/>
    <s v="100057924"/>
    <s v="SA"/>
    <d v="2023-08-29T00:00:00"/>
    <s v="40"/>
    <m/>
    <m/>
    <s v="P0"/>
    <m/>
    <m/>
    <s v="11436684 Orbit Fee Penelope Nelson 2023/05/08"/>
    <s v="1"/>
    <s v="FM001001"/>
    <m/>
    <s v="P"/>
    <m/>
    <m/>
    <m/>
    <m/>
    <s v="D"/>
    <x v="0"/>
    <x v="0"/>
    <x v="0"/>
    <x v="29"/>
    <m/>
    <x v="0"/>
    <x v="0"/>
    <x v="0"/>
  </r>
  <r>
    <s v="DEPT"/>
    <s v="2024"/>
    <s v="002"/>
    <s v="100000"/>
    <s v="1011915 (DG Expenses)"/>
    <s v="DG Expenses"/>
    <s v="62102"/>
    <s v="Trvl-Domestic Exp"/>
    <n v="0.56000000000000005"/>
    <s v="40/24/027 AP"/>
    <s v="100057925"/>
    <s v="SA"/>
    <d v="2023-08-29T00:00:00"/>
    <s v="40"/>
    <m/>
    <m/>
    <s v="P0"/>
    <m/>
    <m/>
    <s v="11513535 Orbit Fee Penelope Nelson 2023/08/08"/>
    <s v="1"/>
    <s v="FM001001"/>
    <m/>
    <s v="P"/>
    <m/>
    <m/>
    <m/>
    <m/>
    <s v="D"/>
    <x v="7"/>
    <x v="1"/>
    <x v="6"/>
    <x v="30"/>
    <m/>
    <x v="1"/>
    <x v="0"/>
    <x v="1"/>
  </r>
  <r>
    <s v="DEPT"/>
    <s v="2024"/>
    <s v="002"/>
    <s v="100000"/>
    <s v="1011915 (DG Expenses)"/>
    <s v="DG Expenses"/>
    <s v="62102"/>
    <s v="Trvl-Domestic Exp"/>
    <n v="19.13"/>
    <s v="40/24/027 AP"/>
    <s v="100057925"/>
    <s v="SA"/>
    <d v="2023-08-29T00:00:00"/>
    <s v="40"/>
    <m/>
    <m/>
    <s v="P0"/>
    <m/>
    <m/>
    <s v="11513535 Hotel Penelope Nelson 2023/08/08"/>
    <s v="1"/>
    <s v="FM001001"/>
    <m/>
    <s v="P"/>
    <m/>
    <m/>
    <m/>
    <m/>
    <s v="D"/>
    <x v="7"/>
    <x v="3"/>
    <x v="6"/>
    <x v="30"/>
    <m/>
    <x v="1"/>
    <x v="0"/>
    <x v="1"/>
  </r>
  <r>
    <s v="DEPT"/>
    <s v="2024"/>
    <s v="002"/>
    <s v="100000"/>
    <s v="1011915 (DG Expenses)"/>
    <s v="DG Expenses"/>
    <s v="62102"/>
    <s v="Trvl-Domestic Exp"/>
    <n v="0.56000000000000005"/>
    <s v="40/24/027 AP"/>
    <s v="100057925"/>
    <s v="SA"/>
    <d v="2023-08-29T00:00:00"/>
    <s v="40"/>
    <m/>
    <m/>
    <s v="P0"/>
    <m/>
    <m/>
    <s v="11513535 Orbit Fee Penelope Nelson 2023/08/08"/>
    <s v="1"/>
    <s v="FM001001"/>
    <m/>
    <s v="P"/>
    <m/>
    <m/>
    <m/>
    <m/>
    <s v="D"/>
    <x v="7"/>
    <x v="1"/>
    <x v="6"/>
    <x v="30"/>
    <m/>
    <x v="1"/>
    <x v="0"/>
    <x v="1"/>
  </r>
  <r>
    <s v="DEPT"/>
    <s v="2024"/>
    <s v="002"/>
    <s v="100000"/>
    <s v="1011915 (DG Expenses)"/>
    <s v="DG Expenses"/>
    <s v="62102"/>
    <s v="Trvl-Domestic Exp"/>
    <n v="160"/>
    <s v="40/24/027 AP"/>
    <s v="100057925"/>
    <s v="SA"/>
    <d v="2023-08-29T00:00:00"/>
    <s v="40"/>
    <m/>
    <m/>
    <s v="P0"/>
    <m/>
    <m/>
    <s v="11513535 Hotel Penelope Nelson 2023/08/08"/>
    <s v="1"/>
    <s v="FM001001"/>
    <m/>
    <s v="P"/>
    <m/>
    <m/>
    <m/>
    <m/>
    <s v="D"/>
    <x v="7"/>
    <x v="3"/>
    <x v="6"/>
    <x v="30"/>
    <m/>
    <x v="1"/>
    <x v="0"/>
    <x v="1"/>
  </r>
  <r>
    <s v="DEPT"/>
    <s v="2024"/>
    <s v="002"/>
    <s v="100000"/>
    <s v="1011915 (DG Expenses)"/>
    <s v="DG Expenses"/>
    <s v="62102"/>
    <s v="Trvl-Domestic Exp"/>
    <n v="11.2"/>
    <s v="40/24/027 AP"/>
    <s v="100057925"/>
    <s v="SA"/>
    <d v="2023-08-29T00:00:00"/>
    <s v="40"/>
    <m/>
    <m/>
    <s v="P0"/>
    <m/>
    <m/>
    <s v="11513535 Orbit Fee Penelope Nelson 2023/08/08"/>
    <s v="1"/>
    <s v="FM001001"/>
    <m/>
    <s v="P"/>
    <m/>
    <m/>
    <m/>
    <m/>
    <s v="D"/>
    <x v="7"/>
    <x v="1"/>
    <x v="6"/>
    <x v="30"/>
    <m/>
    <x v="1"/>
    <x v="0"/>
    <x v="1"/>
  </r>
  <r>
    <s v="DEPT"/>
    <s v="2024"/>
    <s v="002"/>
    <s v="100000"/>
    <s v="1011915 (DG Expenses)"/>
    <s v="DG Expenses"/>
    <s v="62102"/>
    <s v="Trvl-Domestic Exp"/>
    <n v="8.4"/>
    <s v="40/24/027 AP"/>
    <s v="100057925"/>
    <s v="SA"/>
    <d v="2023-08-29T00:00:00"/>
    <s v="40"/>
    <m/>
    <m/>
    <s v="P0"/>
    <m/>
    <m/>
    <s v="11513535 Orbit Fee Penelope Nelson 2023/08/08"/>
    <s v="1"/>
    <s v="FM001001"/>
    <m/>
    <s v="P"/>
    <m/>
    <m/>
    <m/>
    <m/>
    <s v="D"/>
    <x v="7"/>
    <x v="1"/>
    <x v="6"/>
    <x v="30"/>
    <m/>
    <x v="1"/>
    <x v="0"/>
    <x v="1"/>
  </r>
  <r>
    <s v="DEPT"/>
    <s v="2024"/>
    <s v="002"/>
    <s v="100000"/>
    <s v="1011915 (DG Expenses)"/>
    <s v="DG Expenses"/>
    <s v="62101"/>
    <s v="Trvl- Domestic Flght"/>
    <n v="30.89"/>
    <s v="40/24/027 AP"/>
    <s v="100057925"/>
    <s v="SA"/>
    <d v="2023-08-29T00:00:00"/>
    <s v="40"/>
    <m/>
    <m/>
    <s v="P0"/>
    <m/>
    <m/>
    <s v="11513535 Air Penelope Nelson 2023/08/08"/>
    <s v="1"/>
    <s v="FM001001"/>
    <m/>
    <s v="P"/>
    <m/>
    <m/>
    <m/>
    <m/>
    <s v="D"/>
    <x v="7"/>
    <x v="1"/>
    <x v="6"/>
    <x v="30"/>
    <m/>
    <x v="1"/>
    <x v="0"/>
    <x v="1"/>
  </r>
  <r>
    <s v="DEPT"/>
    <s v="2024"/>
    <s v="002"/>
    <s v="100000"/>
    <s v="1011915 (DG Expenses)"/>
    <s v="DG Expenses"/>
    <s v="62102"/>
    <s v="Trvl-Domestic Exp"/>
    <n v="18.850000000000001"/>
    <s v="40/24/027 AP"/>
    <s v="100057925"/>
    <s v="SA"/>
    <d v="2023-08-29T00:00:00"/>
    <s v="40"/>
    <m/>
    <m/>
    <s v="P0"/>
    <m/>
    <m/>
    <s v="11513535 Orbit Fee Penelope Nelson 2023/08/08"/>
    <s v="1"/>
    <s v="FM001001"/>
    <m/>
    <s v="P"/>
    <m/>
    <m/>
    <m/>
    <m/>
    <s v="D"/>
    <x v="7"/>
    <x v="1"/>
    <x v="6"/>
    <x v="30"/>
    <m/>
    <x v="1"/>
    <x v="0"/>
    <x v="1"/>
  </r>
  <r>
    <s v="DEPT"/>
    <s v="2024"/>
    <s v="002"/>
    <s v="100000"/>
    <s v="1011915 (DG Expenses)"/>
    <s v="DG Expenses"/>
    <s v="62101"/>
    <s v="Trvl- Domestic Flght"/>
    <n v="599.36"/>
    <s v="40/24/027 AP"/>
    <s v="100057925"/>
    <s v="SA"/>
    <d v="2023-08-29T00:00:00"/>
    <s v="40"/>
    <m/>
    <m/>
    <s v="P0"/>
    <m/>
    <m/>
    <s v="11513535 Air Penelope Nelson 2023/08/08"/>
    <s v="1"/>
    <s v="FM001001"/>
    <m/>
    <s v="P"/>
    <m/>
    <m/>
    <m/>
    <m/>
    <s v="D"/>
    <x v="7"/>
    <x v="1"/>
    <x v="6"/>
    <x v="30"/>
    <m/>
    <x v="1"/>
    <x v="0"/>
    <x v="1"/>
  </r>
  <r>
    <s v="DEPT"/>
    <s v="2024"/>
    <s v="002"/>
    <s v="100000"/>
    <s v="1011915 (DG Expenses)"/>
    <s v="DG Expenses"/>
    <s v="62102"/>
    <s v="Trvl-Domestic Exp"/>
    <n v="329.13"/>
    <s v="Penelope Nelson"/>
    <s v="100058152"/>
    <s v="SA"/>
    <d v="2023-08-30T00:00:00"/>
    <s v="40"/>
    <m/>
    <m/>
    <s v="P0"/>
    <m/>
    <m/>
    <s v="Orana Motor Inn Te Hiku visit 11-12 July 2023 - me"/>
    <s v="1"/>
    <s v="FM001001"/>
    <m/>
    <s v="P"/>
    <m/>
    <m/>
    <m/>
    <m/>
    <s v="D"/>
    <x v="1"/>
    <x v="5"/>
    <x v="1"/>
    <x v="12"/>
    <s v="4 x iwi"/>
    <x v="1"/>
    <x v="0"/>
    <x v="1"/>
  </r>
  <r>
    <s v="DEPT"/>
    <s v="2024"/>
    <s v="002"/>
    <s v="100000"/>
    <s v="1011915 (DG Expenses)"/>
    <s v="DG Expenses"/>
    <s v="62102"/>
    <s v="Trvl-Domestic Exp"/>
    <n v="13.57"/>
    <s v="Penelope Nelson"/>
    <s v="100058152"/>
    <s v="SA"/>
    <d v="2023-08-30T00:00:00"/>
    <s v="40"/>
    <m/>
    <m/>
    <s v="P0"/>
    <m/>
    <m/>
    <s v="The Gecko Cafe Te Hiku visit 11-12 July 2023 (Mea"/>
    <s v="1"/>
    <s v="FM001001"/>
    <m/>
    <s v="P"/>
    <m/>
    <m/>
    <m/>
    <m/>
    <s v="D"/>
    <x v="1"/>
    <x v="6"/>
    <x v="1"/>
    <x v="12"/>
    <s v="tsfr to 1011905"/>
    <x v="1"/>
    <x v="0"/>
    <x v="1"/>
  </r>
  <r>
    <s v="DEPT"/>
    <s v="2024"/>
    <s v="002"/>
    <s v="100000"/>
    <s v="1011915 (DG Expenses)"/>
    <s v="DG Expenses"/>
    <s v="62104"/>
    <s v="Taxi / Cab Services"/>
    <n v="51.3"/>
    <s v="Penelope Nelson"/>
    <s v="100058161"/>
    <s v="SA"/>
    <d v="2023-08-30T00:00:00"/>
    <s v="40"/>
    <m/>
    <m/>
    <s v="P0"/>
    <m/>
    <m/>
    <s v="Wellington Intl Parking at Wellington Airport whil"/>
    <s v="1"/>
    <s v="FM001001"/>
    <m/>
    <s v="P"/>
    <m/>
    <m/>
    <m/>
    <m/>
    <s v="D"/>
    <x v="8"/>
    <x v="2"/>
    <x v="0"/>
    <x v="31"/>
    <s v="tsfr to 1011905"/>
    <x v="1"/>
    <x v="0"/>
    <x v="1"/>
  </r>
  <r>
    <s v="DEPT"/>
    <s v="2024"/>
    <s v="003"/>
    <s v="100000"/>
    <s v="1011915 (DG Expenses)"/>
    <s v="DG Expenses"/>
    <s v="62104"/>
    <s v="Taxi / Cab Services"/>
    <n v="103.48"/>
    <s v="Penelope Nelson"/>
    <s v="100089871"/>
    <s v="SA"/>
    <d v="2023-09-28T00:00:00"/>
    <s v="40"/>
    <m/>
    <m/>
    <s v="P0"/>
    <m/>
    <m/>
    <s v="Taxi Fare Tpsl Taxi from save the kiwi board meet"/>
    <s v="1"/>
    <s v="FM001001"/>
    <m/>
    <s v="P"/>
    <m/>
    <m/>
    <m/>
    <m/>
    <s v="D"/>
    <x v="4"/>
    <x v="7"/>
    <x v="6"/>
    <x v="26"/>
    <m/>
    <x v="1"/>
    <x v="0"/>
    <x v="1"/>
  </r>
  <r>
    <s v="DEPT"/>
    <s v="2024"/>
    <s v="003"/>
    <s v="100000"/>
    <s v="1011915 (DG Expenses)"/>
    <s v="DG Expenses"/>
    <s v="62104"/>
    <s v="Taxi / Cab Services"/>
    <n v="103.48"/>
    <s v="Penelope Nelson"/>
    <s v="100089871"/>
    <s v="SA"/>
    <d v="2023-09-28T00:00:00"/>
    <s v="40"/>
    <m/>
    <m/>
    <s v="P0"/>
    <m/>
    <m/>
    <s v="Taxi Fare Tpsl Taxi from Auckland Airport to save"/>
    <s v="1"/>
    <s v="FM001001"/>
    <m/>
    <s v="P"/>
    <m/>
    <m/>
    <m/>
    <m/>
    <s v="D"/>
    <x v="4"/>
    <x v="7"/>
    <x v="6"/>
    <x v="26"/>
    <m/>
    <x v="1"/>
    <x v="0"/>
    <x v="1"/>
  </r>
  <r>
    <s v="DEPT"/>
    <s v="2024"/>
    <s v="004"/>
    <s v="100000"/>
    <s v="1011915 (DG Expenses)"/>
    <s v="DG Expenses"/>
    <s v="62102"/>
    <s v="Trvl-Domestic Exp"/>
    <n v="23.95"/>
    <s v="40/24/044 AP"/>
    <s v="100091164"/>
    <s v="SA"/>
    <d v="2023-10-03T00:00:00"/>
    <s v="40"/>
    <m/>
    <m/>
    <s v="P0"/>
    <m/>
    <m/>
    <s v="11475575 Orbit Fee Penelope Nelson 2023/06/30"/>
    <s v="1"/>
    <s v="FM001001"/>
    <m/>
    <s v="P"/>
    <m/>
    <m/>
    <m/>
    <m/>
    <s v="D"/>
    <x v="0"/>
    <x v="0"/>
    <x v="0"/>
    <x v="32"/>
    <m/>
    <x v="0"/>
    <x v="0"/>
    <x v="0"/>
  </r>
  <r>
    <s v="DEPT"/>
    <s v="2024"/>
    <s v="004"/>
    <s v="100000"/>
    <s v="1011915 (DG Expenses)"/>
    <s v="DG Expenses"/>
    <s v="62103"/>
    <s v="Trvl-Overseas Exp"/>
    <n v="28"/>
    <s v="40/24/044 AP"/>
    <s v="100091164"/>
    <s v="SA"/>
    <d v="2023-10-03T00:00:00"/>
    <s v="40"/>
    <m/>
    <m/>
    <s v="P0"/>
    <m/>
    <m/>
    <s v="11476960 Orbit Fee Penelope Nelson 2023/09/21"/>
    <s v="1"/>
    <s v="FM001001"/>
    <m/>
    <s v="P"/>
    <m/>
    <m/>
    <m/>
    <m/>
    <s v="D"/>
    <x v="0"/>
    <x v="0"/>
    <x v="0"/>
    <x v="33"/>
    <m/>
    <x v="0"/>
    <x v="0"/>
    <x v="0"/>
  </r>
  <r>
    <s v="DEPT"/>
    <s v="2024"/>
    <s v="004"/>
    <s v="100000"/>
    <s v="1011915 (DG Expenses)"/>
    <s v="DG Expenses"/>
    <s v="62103"/>
    <s v="Trvl-Overseas Exp"/>
    <n v="128.35"/>
    <s v="40/24/044 AP"/>
    <s v="100091164"/>
    <s v="SA"/>
    <d v="2023-10-03T00:00:00"/>
    <s v="40"/>
    <m/>
    <m/>
    <s v="P0"/>
    <m/>
    <m/>
    <s v="11476960 Transfer Penelope Nelson 2023/09/21"/>
    <s v="1"/>
    <s v="FM001001"/>
    <m/>
    <s v="P"/>
    <m/>
    <m/>
    <m/>
    <m/>
    <s v="D"/>
    <x v="0"/>
    <x v="0"/>
    <x v="0"/>
    <x v="33"/>
    <m/>
    <x v="0"/>
    <x v="0"/>
    <x v="0"/>
  </r>
  <r>
    <s v="DEPT"/>
    <s v="2024"/>
    <s v="004"/>
    <s v="100000"/>
    <s v="1011915 (DG Expenses)"/>
    <s v="DG Expenses"/>
    <s v="62103"/>
    <s v="Trvl-Overseas Exp"/>
    <n v="0.56000000000000005"/>
    <s v="40/24/044 AP"/>
    <s v="100091164"/>
    <s v="SA"/>
    <d v="2023-10-03T00:00:00"/>
    <s v="40"/>
    <m/>
    <m/>
    <s v="P0"/>
    <m/>
    <m/>
    <s v="11476960 Orbit Fee Penelope Nelson 2023/09/21"/>
    <s v="1"/>
    <s v="FM001001"/>
    <m/>
    <s v="P"/>
    <m/>
    <m/>
    <m/>
    <m/>
    <s v="D"/>
    <x v="0"/>
    <x v="0"/>
    <x v="0"/>
    <x v="33"/>
    <m/>
    <x v="0"/>
    <x v="0"/>
    <x v="0"/>
  </r>
  <r>
    <s v="DEPT"/>
    <s v="2024"/>
    <s v="004"/>
    <s v="100000"/>
    <s v="1011915 (DG Expenses)"/>
    <s v="DG Expenses"/>
    <s v="62101"/>
    <s v="Trvl- Domestic Flght"/>
    <n v="-556.67999999999995"/>
    <s v="40/24/044 AP"/>
    <s v="100091164"/>
    <s v="SA"/>
    <d v="2023-10-03T00:00:00"/>
    <s v="50"/>
    <m/>
    <m/>
    <s v="P0"/>
    <m/>
    <m/>
    <s v="11479871 Air Penelope Nelson 2023/06/08"/>
    <s v="1"/>
    <s v="FM001001"/>
    <m/>
    <s v="P"/>
    <m/>
    <m/>
    <m/>
    <m/>
    <s v="D"/>
    <x v="0"/>
    <x v="0"/>
    <x v="0"/>
    <x v="22"/>
    <m/>
    <x v="0"/>
    <x v="0"/>
    <x v="0"/>
  </r>
  <r>
    <s v="DEPT"/>
    <s v="2024"/>
    <s v="004"/>
    <s v="100000"/>
    <s v="1011915 (DG Expenses)"/>
    <s v="DG Expenses"/>
    <s v="62102"/>
    <s v="Trvl-Domestic Exp"/>
    <n v="-65.22"/>
    <s v="40/24/044 AP"/>
    <s v="100091164"/>
    <s v="SA"/>
    <d v="2023-10-03T00:00:00"/>
    <s v="50"/>
    <m/>
    <m/>
    <s v="P0"/>
    <m/>
    <m/>
    <s v="11498160 Other Penelope Nelson 2023/09/05"/>
    <s v="1"/>
    <s v="FM001001"/>
    <m/>
    <s v="P"/>
    <m/>
    <m/>
    <m/>
    <m/>
    <s v="D"/>
    <x v="0"/>
    <x v="0"/>
    <x v="0"/>
    <x v="34"/>
    <m/>
    <x v="0"/>
    <x v="0"/>
    <x v="0"/>
  </r>
  <r>
    <s v="DEPT"/>
    <s v="2024"/>
    <s v="004"/>
    <s v="100000"/>
    <s v="1011915 (DG Expenses)"/>
    <s v="DG Expenses"/>
    <s v="62102"/>
    <s v="Trvl-Domestic Exp"/>
    <n v="8.4"/>
    <s v="40/24/045 AP"/>
    <s v="100091168"/>
    <s v="SA"/>
    <d v="2023-10-02T00:00:00"/>
    <s v="40"/>
    <m/>
    <m/>
    <s v="P0"/>
    <m/>
    <m/>
    <s v="11511052 Orbit Fee Penelope Nelson 2023/09/08"/>
    <s v="1"/>
    <s v="FM001001"/>
    <m/>
    <s v="P"/>
    <m/>
    <m/>
    <m/>
    <m/>
    <s v="D"/>
    <x v="3"/>
    <x v="1"/>
    <x v="5"/>
    <x v="35"/>
    <m/>
    <x v="1"/>
    <x v="0"/>
    <x v="1"/>
  </r>
  <r>
    <s v="DEPT"/>
    <s v="2024"/>
    <s v="004"/>
    <s v="100000"/>
    <s v="1011915 (DG Expenses)"/>
    <s v="DG Expenses"/>
    <s v="62102"/>
    <s v="Trvl-Domestic Exp"/>
    <n v="121.74"/>
    <s v="40/24/045 AP"/>
    <s v="100091168"/>
    <s v="SA"/>
    <d v="2023-10-02T00:00:00"/>
    <s v="40"/>
    <m/>
    <m/>
    <s v="P0"/>
    <m/>
    <m/>
    <s v="11511052 Hotel Penelope Nelson 2023/09/08"/>
    <s v="1"/>
    <s v="FM001001"/>
    <m/>
    <s v="P"/>
    <m/>
    <m/>
    <m/>
    <m/>
    <s v="D"/>
    <x v="3"/>
    <x v="3"/>
    <x v="5"/>
    <x v="35"/>
    <m/>
    <x v="1"/>
    <x v="0"/>
    <x v="1"/>
  </r>
  <r>
    <s v="DEPT"/>
    <s v="2024"/>
    <s v="004"/>
    <s v="100000"/>
    <s v="1011915 (DG Expenses)"/>
    <s v="DG Expenses"/>
    <s v="62102"/>
    <s v="Trvl-Domestic Exp"/>
    <n v="0.56000000000000005"/>
    <s v="40/24/045 AP"/>
    <s v="100091168"/>
    <s v="SA"/>
    <d v="2023-10-02T00:00:00"/>
    <s v="40"/>
    <m/>
    <m/>
    <s v="P0"/>
    <m/>
    <m/>
    <s v="11511052 Orbit Fee Penelope Nelson 2023/09/08"/>
    <s v="1"/>
    <s v="FM001001"/>
    <m/>
    <s v="P"/>
    <m/>
    <m/>
    <m/>
    <m/>
    <s v="D"/>
    <x v="3"/>
    <x v="1"/>
    <x v="5"/>
    <x v="35"/>
    <m/>
    <x v="1"/>
    <x v="0"/>
    <x v="1"/>
  </r>
  <r>
    <s v="DEPT"/>
    <s v="2024"/>
    <s v="004"/>
    <s v="100000"/>
    <s v="1011915 (DG Expenses)"/>
    <s v="DG Expenses"/>
    <s v="62102"/>
    <s v="Trvl-Domestic Exp"/>
    <n v="11.2"/>
    <s v="40/24/045 AP"/>
    <s v="100091168"/>
    <s v="SA"/>
    <d v="2023-10-02T00:00:00"/>
    <s v="40"/>
    <m/>
    <m/>
    <s v="P0"/>
    <m/>
    <m/>
    <s v="11511052 Orbit Fee Penelope Nelson 2023/09/08"/>
    <s v="1"/>
    <s v="FM001001"/>
    <m/>
    <s v="P"/>
    <m/>
    <m/>
    <m/>
    <m/>
    <s v="D"/>
    <x v="3"/>
    <x v="1"/>
    <x v="5"/>
    <x v="35"/>
    <m/>
    <x v="1"/>
    <x v="0"/>
    <x v="1"/>
  </r>
  <r>
    <s v="DEPT"/>
    <s v="2024"/>
    <s v="004"/>
    <s v="100000"/>
    <s v="1011915 (DG Expenses)"/>
    <s v="DG Expenses"/>
    <s v="62102"/>
    <s v="Trvl-Domestic Exp"/>
    <n v="-104.35"/>
    <s v="40/24/045 AP"/>
    <s v="100091168"/>
    <s v="SA"/>
    <d v="2023-10-02T00:00:00"/>
    <s v="50"/>
    <m/>
    <m/>
    <s v="P0"/>
    <m/>
    <m/>
    <s v="11511052 Other Penelope Nelson 2023/09/08"/>
    <s v="1"/>
    <s v="FM001001"/>
    <m/>
    <s v="P"/>
    <m/>
    <m/>
    <m/>
    <m/>
    <s v="D"/>
    <x v="3"/>
    <x v="1"/>
    <x v="5"/>
    <x v="35"/>
    <m/>
    <x v="1"/>
    <x v="0"/>
    <x v="1"/>
  </r>
  <r>
    <s v="DEPT"/>
    <s v="2024"/>
    <s v="004"/>
    <s v="100000"/>
    <s v="1011915 (DG Expenses)"/>
    <s v="DG Expenses"/>
    <s v="62101"/>
    <s v="Trvl- Domestic Flght"/>
    <n v="54.92"/>
    <s v="40/24/045 AP"/>
    <s v="100091168"/>
    <s v="SA"/>
    <d v="2023-10-02T00:00:00"/>
    <s v="40"/>
    <m/>
    <m/>
    <s v="P0"/>
    <m/>
    <m/>
    <s v="11511052 Air Penelope Nelson 2023/09/08"/>
    <s v="1"/>
    <s v="FM001001"/>
    <m/>
    <s v="P"/>
    <m/>
    <m/>
    <m/>
    <m/>
    <s v="D"/>
    <x v="3"/>
    <x v="1"/>
    <x v="5"/>
    <x v="35"/>
    <m/>
    <x v="1"/>
    <x v="0"/>
    <x v="1"/>
  </r>
  <r>
    <s v="DEPT"/>
    <s v="2024"/>
    <s v="004"/>
    <s v="100000"/>
    <s v="1011915 (DG Expenses)"/>
    <s v="DG Expenses"/>
    <s v="62101"/>
    <s v="Trvl- Domestic Flght"/>
    <n v="314.89"/>
    <s v="40/24/045 AP"/>
    <s v="100091168"/>
    <s v="SA"/>
    <d v="2023-10-02T00:00:00"/>
    <s v="40"/>
    <m/>
    <m/>
    <s v="P0"/>
    <m/>
    <m/>
    <s v="11511052 Air Penelope Nelson 2023/09/08"/>
    <s v="1"/>
    <s v="FM001001"/>
    <m/>
    <s v="P"/>
    <m/>
    <m/>
    <m/>
    <m/>
    <s v="D"/>
    <x v="3"/>
    <x v="1"/>
    <x v="5"/>
    <x v="35"/>
    <m/>
    <x v="1"/>
    <x v="0"/>
    <x v="1"/>
  </r>
  <r>
    <s v="DEPT"/>
    <s v="2024"/>
    <s v="004"/>
    <s v="100000"/>
    <s v="1011915 (DG Expenses)"/>
    <s v="DG Expenses"/>
    <s v="62102"/>
    <s v="Trvl-Domestic Exp"/>
    <n v="0.56000000000000005"/>
    <s v="40/24/045 AP"/>
    <s v="100091168"/>
    <s v="SA"/>
    <d v="2023-10-02T00:00:00"/>
    <s v="40"/>
    <m/>
    <m/>
    <s v="P0"/>
    <m/>
    <m/>
    <s v="11511052 Orbit Fee Penelope Nelson 2023/09/08"/>
    <s v="1"/>
    <s v="FM001001"/>
    <m/>
    <s v="P"/>
    <m/>
    <m/>
    <m/>
    <m/>
    <s v="D"/>
    <x v="3"/>
    <x v="1"/>
    <x v="5"/>
    <x v="35"/>
    <m/>
    <x v="1"/>
    <x v="0"/>
    <x v="1"/>
  </r>
  <r>
    <s v="DEPT"/>
    <s v="2024"/>
    <s v="004"/>
    <s v="100000"/>
    <s v="1011915 (DG Expenses)"/>
    <s v="DG Expenses"/>
    <s v="62102"/>
    <s v="Trvl-Domestic Exp"/>
    <n v="23.48"/>
    <s v="40/24/045 AP"/>
    <s v="100091168"/>
    <s v="SA"/>
    <d v="2023-10-02T00:00:00"/>
    <s v="40"/>
    <m/>
    <m/>
    <s v="P0"/>
    <m/>
    <m/>
    <s v="11511052 Hotel Penelope Nelson 2023/09/08"/>
    <s v="1"/>
    <s v="FM001001"/>
    <m/>
    <s v="P"/>
    <m/>
    <m/>
    <m/>
    <m/>
    <s v="D"/>
    <x v="3"/>
    <x v="3"/>
    <x v="5"/>
    <x v="35"/>
    <m/>
    <x v="1"/>
    <x v="0"/>
    <x v="1"/>
  </r>
  <r>
    <s v="DEPT"/>
    <s v="2024"/>
    <s v="004"/>
    <s v="100000"/>
    <s v="1011915 (DG Expenses)"/>
    <s v="DG Expenses"/>
    <s v="62102"/>
    <s v="Trvl-Domestic Exp"/>
    <n v="69.13"/>
    <s v="40/24/045 AP"/>
    <s v="100091168"/>
    <s v="SA"/>
    <d v="2023-10-02T00:00:00"/>
    <s v="40"/>
    <m/>
    <m/>
    <s v="P0"/>
    <m/>
    <m/>
    <s v="11513535 Other Penelope Nelson 2023/08/08"/>
    <s v="1"/>
    <s v="FM001001"/>
    <m/>
    <s v="P"/>
    <m/>
    <m/>
    <m/>
    <m/>
    <s v="D"/>
    <x v="7"/>
    <x v="1"/>
    <x v="6"/>
    <x v="30"/>
    <m/>
    <x v="1"/>
    <x v="0"/>
    <x v="1"/>
  </r>
  <r>
    <s v="DEPT"/>
    <s v="2024"/>
    <s v="004"/>
    <s v="100000"/>
    <s v="1011915 (DG Expenses)"/>
    <s v="DG Expenses"/>
    <s v="62101"/>
    <s v="Trvl- Domestic Flght"/>
    <n v="103.48"/>
    <s v="40/24/047 AP"/>
    <s v="100091169"/>
    <s v="SA"/>
    <d v="2023-10-02T00:00:00"/>
    <s v="40"/>
    <m/>
    <m/>
    <s v="P0"/>
    <m/>
    <m/>
    <s v="11527554 Air Penelope Nelson 2023/10/18"/>
    <s v="1"/>
    <s v="FM001001"/>
    <m/>
    <s v="P"/>
    <m/>
    <m/>
    <m/>
    <m/>
    <s v="D"/>
    <x v="0"/>
    <x v="2"/>
    <x v="0"/>
    <x v="36"/>
    <m/>
    <x v="0"/>
    <x v="0"/>
    <x v="0"/>
  </r>
  <r>
    <s v="DEPT"/>
    <s v="2024"/>
    <s v="004"/>
    <s v="100000"/>
    <s v="1011915 (DG Expenses)"/>
    <s v="DG Expenses"/>
    <s v="62102"/>
    <s v="Trvl-Domestic Exp"/>
    <n v="18.850000000000001"/>
    <s v="40/24/047 AP"/>
    <s v="100091169"/>
    <s v="SA"/>
    <d v="2023-10-02T00:00:00"/>
    <s v="40"/>
    <m/>
    <m/>
    <s v="P0"/>
    <m/>
    <m/>
    <s v="11527554 Orbit Fee Penelope Nelson 2023/10/18"/>
    <s v="1"/>
    <s v="FM001001"/>
    <m/>
    <s v="P"/>
    <m/>
    <m/>
    <m/>
    <m/>
    <s v="D"/>
    <x v="0"/>
    <x v="2"/>
    <x v="0"/>
    <x v="36"/>
    <m/>
    <x v="0"/>
    <x v="0"/>
    <x v="0"/>
  </r>
  <r>
    <s v="DEPT"/>
    <s v="2024"/>
    <s v="004"/>
    <s v="100000"/>
    <s v="1011915 (DG Expenses)"/>
    <s v="DG Expenses"/>
    <s v="62101"/>
    <s v="Trvl- Domestic Flght"/>
    <n v="298.61"/>
    <s v="40/24/047 AP"/>
    <s v="100091169"/>
    <s v="SA"/>
    <d v="2023-10-02T00:00:00"/>
    <s v="40"/>
    <m/>
    <m/>
    <s v="P0"/>
    <m/>
    <m/>
    <s v="11527554 Air Penelope Nelson 2023/10/18"/>
    <s v="1"/>
    <s v="FM001001"/>
    <m/>
    <s v="P"/>
    <m/>
    <m/>
    <m/>
    <m/>
    <s v="D"/>
    <x v="0"/>
    <x v="2"/>
    <x v="0"/>
    <x v="36"/>
    <m/>
    <x v="0"/>
    <x v="0"/>
    <x v="0"/>
  </r>
  <r>
    <s v="DEPT"/>
    <s v="2024"/>
    <s v="004"/>
    <s v="100000"/>
    <s v="1011915 (DG Expenses)"/>
    <s v="DG Expenses"/>
    <s v="62102"/>
    <s v="Trvl-Domestic Exp"/>
    <n v="44.35"/>
    <s v="40/24/046 AP"/>
    <s v="100091172"/>
    <s v="SA"/>
    <d v="2023-10-02T00:00:00"/>
    <s v="40"/>
    <m/>
    <m/>
    <s v="P0"/>
    <m/>
    <m/>
    <s v="11516158 Other Penelope Nelson 2023/08/31"/>
    <s v="1"/>
    <s v="FM001001"/>
    <m/>
    <s v="P"/>
    <m/>
    <m/>
    <m/>
    <m/>
    <s v="D"/>
    <x v="4"/>
    <x v="7"/>
    <x v="6"/>
    <x v="26"/>
    <m/>
    <x v="1"/>
    <x v="0"/>
    <x v="1"/>
  </r>
  <r>
    <s v="DEPT"/>
    <s v="2024"/>
    <s v="004"/>
    <s v="100000"/>
    <s v="1011915 (DG Expenses)"/>
    <s v="DG Expenses"/>
    <s v="62102"/>
    <s v="Trvl-Domestic Exp"/>
    <n v="82.61"/>
    <s v="40/24/046 AP"/>
    <s v="100091172"/>
    <s v="SA"/>
    <d v="2023-10-02T00:00:00"/>
    <s v="40"/>
    <m/>
    <m/>
    <s v="P0"/>
    <m/>
    <m/>
    <s v="11518104 Other Penelope Nelson 2023/09/19"/>
    <s v="1"/>
    <s v="FM001001"/>
    <m/>
    <s v="P"/>
    <m/>
    <m/>
    <m/>
    <m/>
    <s v="D"/>
    <x v="5"/>
    <x v="1"/>
    <x v="6"/>
    <x v="27"/>
    <m/>
    <x v="1"/>
    <x v="0"/>
    <x v="1"/>
  </r>
  <r>
    <s v="DEPT"/>
    <s v="2024"/>
    <s v="004"/>
    <s v="100000"/>
    <s v="1011915 (DG Expenses)"/>
    <s v="DG Expenses"/>
    <s v="62101"/>
    <s v="Trvl- Domestic Flght"/>
    <n v="260.12"/>
    <s v="40/24/046 AP"/>
    <s v="100091172"/>
    <s v="SA"/>
    <d v="2023-10-02T00:00:00"/>
    <s v="40"/>
    <m/>
    <m/>
    <s v="P0"/>
    <m/>
    <m/>
    <s v="11518104 Air Penelope Nelson 2023/09/19"/>
    <s v="1"/>
    <s v="FM001001"/>
    <m/>
    <s v="P"/>
    <m/>
    <m/>
    <m/>
    <m/>
    <s v="D"/>
    <x v="5"/>
    <x v="1"/>
    <x v="6"/>
    <x v="27"/>
    <m/>
    <x v="1"/>
    <x v="0"/>
    <x v="1"/>
  </r>
  <r>
    <s v="DEPT"/>
    <s v="2024"/>
    <s v="004"/>
    <s v="100000"/>
    <s v="1011915 (DG Expenses)"/>
    <s v="DG Expenses"/>
    <s v="62102"/>
    <s v="Trvl-Domestic Exp"/>
    <n v="8.4"/>
    <s v="40/24/046 AP"/>
    <s v="100091172"/>
    <s v="SA"/>
    <d v="2023-10-02T00:00:00"/>
    <s v="40"/>
    <m/>
    <m/>
    <s v="P0"/>
    <m/>
    <m/>
    <s v="11518104 Orbit Fee Penelope Nelson 2023/09/19"/>
    <s v="1"/>
    <s v="FM001001"/>
    <m/>
    <s v="P"/>
    <m/>
    <m/>
    <m/>
    <m/>
    <s v="D"/>
    <x v="5"/>
    <x v="1"/>
    <x v="6"/>
    <x v="27"/>
    <m/>
    <x v="1"/>
    <x v="0"/>
    <x v="1"/>
  </r>
  <r>
    <s v="DEPT"/>
    <s v="2024"/>
    <s v="004"/>
    <s v="100000"/>
    <s v="1011915 (DG Expenses)"/>
    <s v="DG Expenses"/>
    <s v="62102"/>
    <s v="Trvl-Domestic Exp"/>
    <n v="46.96"/>
    <s v="40/24/046 AP"/>
    <s v="100091172"/>
    <s v="SA"/>
    <d v="2023-10-02T00:00:00"/>
    <s v="40"/>
    <m/>
    <m/>
    <s v="P0"/>
    <m/>
    <m/>
    <s v="11518104 Other Penelope Nelson 2023/09/19"/>
    <s v="1"/>
    <s v="FM001001"/>
    <m/>
    <s v="P"/>
    <m/>
    <m/>
    <m/>
    <m/>
    <s v="D"/>
    <x v="5"/>
    <x v="1"/>
    <x v="6"/>
    <x v="27"/>
    <m/>
    <x v="1"/>
    <x v="0"/>
    <x v="1"/>
  </r>
  <r>
    <s v="DEPT"/>
    <s v="2024"/>
    <s v="004"/>
    <s v="100000"/>
    <s v="1011915 (DG Expenses)"/>
    <s v="DG Expenses"/>
    <s v="62102"/>
    <s v="Trvl-Domestic Exp"/>
    <n v="170.43"/>
    <s v="40/24/046 AP"/>
    <s v="100091172"/>
    <s v="SA"/>
    <d v="2023-10-02T00:00:00"/>
    <s v="40"/>
    <m/>
    <m/>
    <s v="P0"/>
    <m/>
    <m/>
    <s v="11518104 Hotel Penelope Nelson 2023/09/19"/>
    <s v="1"/>
    <s v="FM001001"/>
    <m/>
    <s v="P"/>
    <m/>
    <m/>
    <m/>
    <m/>
    <s v="D"/>
    <x v="5"/>
    <x v="3"/>
    <x v="6"/>
    <x v="27"/>
    <m/>
    <x v="1"/>
    <x v="0"/>
    <x v="1"/>
  </r>
  <r>
    <s v="DEPT"/>
    <s v="2024"/>
    <s v="004"/>
    <s v="100000"/>
    <s v="1011915 (DG Expenses)"/>
    <s v="DG Expenses"/>
    <s v="62102"/>
    <s v="Trvl-Domestic Exp"/>
    <n v="0.56000000000000005"/>
    <s v="40/24/046 AP"/>
    <s v="100091172"/>
    <s v="SA"/>
    <d v="2023-10-02T00:00:00"/>
    <s v="40"/>
    <m/>
    <m/>
    <s v="P0"/>
    <m/>
    <m/>
    <s v="11518104 Orbit Fee Penelope Nelson 2023/09/19"/>
    <s v="1"/>
    <s v="FM001001"/>
    <m/>
    <s v="P"/>
    <m/>
    <m/>
    <m/>
    <m/>
    <s v="D"/>
    <x v="5"/>
    <x v="1"/>
    <x v="6"/>
    <x v="27"/>
    <m/>
    <x v="1"/>
    <x v="0"/>
    <x v="1"/>
  </r>
  <r>
    <s v="DEPT"/>
    <s v="2024"/>
    <s v="004"/>
    <s v="100000"/>
    <s v="1011915 (DG Expenses)"/>
    <s v="DG Expenses"/>
    <s v="62103"/>
    <s v="Trvl-Overseas Exp"/>
    <n v="461.33"/>
    <s v="40/24/046 AP"/>
    <s v="100091172"/>
    <s v="SA"/>
    <d v="2023-10-02T00:00:00"/>
    <s v="40"/>
    <m/>
    <m/>
    <s v="P0"/>
    <m/>
    <m/>
    <s v="11521923 Air Penelope Nelson 2023/11/15"/>
    <s v="1"/>
    <s v="FM001001"/>
    <m/>
    <s v="P"/>
    <m/>
    <m/>
    <m/>
    <m/>
    <s v="D"/>
    <x v="6"/>
    <x v="4"/>
    <x v="7"/>
    <x v="28"/>
    <m/>
    <x v="1"/>
    <x v="1"/>
    <x v="1"/>
  </r>
  <r>
    <s v="DEPT"/>
    <s v="2024"/>
    <s v="004"/>
    <s v="100000"/>
    <s v="1011915 (DG Expenses)"/>
    <s v="DG Expenses"/>
    <s v="62101"/>
    <s v="Trvl- Domestic Flght"/>
    <n v="752.95"/>
    <s v="40/24/064 AP"/>
    <s v="100113851"/>
    <s v="SA"/>
    <d v="2023-10-30T00:00:00"/>
    <s v="40"/>
    <m/>
    <m/>
    <s v="P0"/>
    <m/>
    <m/>
    <s v="11543444 Air Penelope Nelson 2023/10/04"/>
    <s v="1"/>
    <s v="FM001001"/>
    <m/>
    <s v="P"/>
    <m/>
    <m/>
    <m/>
    <m/>
    <s v="D"/>
    <x v="9"/>
    <x v="1"/>
    <x v="8"/>
    <x v="37"/>
    <m/>
    <x v="1"/>
    <x v="0"/>
    <x v="1"/>
  </r>
  <r>
    <s v="DEPT"/>
    <s v="2024"/>
    <s v="004"/>
    <s v="100000"/>
    <s v="1011915 (DG Expenses)"/>
    <s v="DG Expenses"/>
    <s v="62102"/>
    <s v="Trvl-Domestic Exp"/>
    <n v="0.56000000000000005"/>
    <s v="40/24/064 AP"/>
    <s v="100113851"/>
    <s v="SA"/>
    <d v="2023-10-30T00:00:00"/>
    <s v="40"/>
    <m/>
    <m/>
    <s v="P0"/>
    <m/>
    <m/>
    <s v="11543444 Orbit Fee Penelope Nelson 2023/10/04"/>
    <s v="1"/>
    <s v="FM001001"/>
    <m/>
    <s v="P"/>
    <m/>
    <m/>
    <m/>
    <m/>
    <s v="D"/>
    <x v="9"/>
    <x v="1"/>
    <x v="8"/>
    <x v="37"/>
    <m/>
    <x v="1"/>
    <x v="0"/>
    <x v="1"/>
  </r>
  <r>
    <s v="DEPT"/>
    <s v="2024"/>
    <s v="004"/>
    <s v="100000"/>
    <s v="1011915 (DG Expenses)"/>
    <s v="DG Expenses"/>
    <s v="62102"/>
    <s v="Trvl-Domestic Exp"/>
    <n v="11.2"/>
    <s v="40/24/064 AP"/>
    <s v="100113851"/>
    <s v="SA"/>
    <d v="2023-10-30T00:00:00"/>
    <s v="40"/>
    <m/>
    <m/>
    <s v="P0"/>
    <m/>
    <m/>
    <s v="11543444 Orbit Fee Penelope Nelson 2023/10/04"/>
    <s v="1"/>
    <s v="FM001001"/>
    <m/>
    <s v="P"/>
    <m/>
    <m/>
    <m/>
    <m/>
    <s v="D"/>
    <x v="9"/>
    <x v="1"/>
    <x v="8"/>
    <x v="37"/>
    <m/>
    <x v="1"/>
    <x v="0"/>
    <x v="1"/>
  </r>
  <r>
    <s v="DEPT"/>
    <s v="2024"/>
    <s v="004"/>
    <s v="100000"/>
    <s v="1011915 (DG Expenses)"/>
    <s v="DG Expenses"/>
    <s v="62102"/>
    <s v="Trvl-Domestic Exp"/>
    <n v="0.56000000000000005"/>
    <s v="40/24/064 AP"/>
    <s v="100113851"/>
    <s v="SA"/>
    <d v="2023-10-30T00:00:00"/>
    <s v="40"/>
    <m/>
    <m/>
    <s v="P0"/>
    <m/>
    <m/>
    <s v="11543444 Orbit Fee Penelope Nelson 2023/10/04"/>
    <s v="1"/>
    <s v="FM001001"/>
    <m/>
    <s v="P"/>
    <m/>
    <m/>
    <m/>
    <m/>
    <s v="D"/>
    <x v="9"/>
    <x v="1"/>
    <x v="8"/>
    <x v="37"/>
    <m/>
    <x v="1"/>
    <x v="0"/>
    <x v="1"/>
  </r>
  <r>
    <s v="DEPT"/>
    <s v="2024"/>
    <s v="004"/>
    <s v="100000"/>
    <s v="1011915 (DG Expenses)"/>
    <s v="DG Expenses"/>
    <s v="62102"/>
    <s v="Trvl-Domestic Exp"/>
    <n v="18.850000000000001"/>
    <s v="40/24/064 AP"/>
    <s v="100113851"/>
    <s v="SA"/>
    <d v="2023-10-30T00:00:00"/>
    <s v="40"/>
    <m/>
    <m/>
    <s v="P0"/>
    <m/>
    <m/>
    <s v="11543444 Orbit Fee Penelope Nelson 2023/10/04"/>
    <s v="1"/>
    <s v="FM001001"/>
    <m/>
    <s v="P"/>
    <m/>
    <m/>
    <m/>
    <m/>
    <s v="D"/>
    <x v="9"/>
    <x v="1"/>
    <x v="8"/>
    <x v="37"/>
    <m/>
    <x v="1"/>
    <x v="0"/>
    <x v="1"/>
  </r>
  <r>
    <s v="DEPT"/>
    <s v="2024"/>
    <s v="004"/>
    <s v="100000"/>
    <s v="1011915 (DG Expenses)"/>
    <s v="DG Expenses"/>
    <s v="62102"/>
    <s v="Trvl-Domestic Exp"/>
    <n v="8.4"/>
    <s v="40/24/064 AP"/>
    <s v="100113851"/>
    <s v="SA"/>
    <d v="2023-10-30T00:00:00"/>
    <s v="40"/>
    <m/>
    <m/>
    <s v="P0"/>
    <m/>
    <m/>
    <s v="11543444 Orbit Fee Penelope Nelson 2023/10/04"/>
    <s v="1"/>
    <s v="FM001001"/>
    <m/>
    <s v="P"/>
    <m/>
    <m/>
    <m/>
    <m/>
    <s v="D"/>
    <x v="9"/>
    <x v="1"/>
    <x v="8"/>
    <x v="37"/>
    <m/>
    <x v="1"/>
    <x v="0"/>
    <x v="1"/>
  </r>
  <r>
    <s v="DEPT"/>
    <s v="2024"/>
    <s v="004"/>
    <s v="100000"/>
    <s v="1011915 (DG Expenses)"/>
    <s v="DG Expenses"/>
    <s v="62102"/>
    <s v="Trvl-Domestic Exp"/>
    <n v="8.4"/>
    <s v="40/24/064 AP"/>
    <s v="100113851"/>
    <s v="SA"/>
    <d v="2023-10-30T00:00:00"/>
    <s v="40"/>
    <m/>
    <m/>
    <s v="P0"/>
    <m/>
    <m/>
    <s v="11543444 Orbit Fee Penelope Nelson 2023/10/04"/>
    <s v="1"/>
    <s v="FM001001"/>
    <m/>
    <s v="P"/>
    <m/>
    <m/>
    <m/>
    <m/>
    <s v="D"/>
    <x v="9"/>
    <x v="1"/>
    <x v="8"/>
    <x v="37"/>
    <m/>
    <x v="1"/>
    <x v="0"/>
    <x v="1"/>
  </r>
  <r>
    <s v="DEPT"/>
    <s v="2024"/>
    <s v="004"/>
    <s v="100000"/>
    <s v="1011915 (DG Expenses)"/>
    <s v="DG Expenses"/>
    <s v="62102"/>
    <s v="Trvl-Domestic Exp"/>
    <n v="79.569999999999993"/>
    <s v="40/24/064 AP"/>
    <s v="100113851"/>
    <s v="SA"/>
    <d v="2023-10-30T00:00:00"/>
    <s v="40"/>
    <m/>
    <m/>
    <s v="P0"/>
    <m/>
    <m/>
    <s v="11543444 Other Penelope Nelson 2023/10/04"/>
    <s v="1"/>
    <s v="FM001001"/>
    <m/>
    <s v="P"/>
    <m/>
    <m/>
    <m/>
    <m/>
    <s v="D"/>
    <x v="9"/>
    <x v="1"/>
    <x v="8"/>
    <x v="37"/>
    <m/>
    <x v="1"/>
    <x v="0"/>
    <x v="1"/>
  </r>
  <r>
    <s v="DEPT"/>
    <s v="2024"/>
    <s v="004"/>
    <s v="100000"/>
    <s v="1011915 (DG Expenses)"/>
    <s v="DG Expenses"/>
    <s v="62104"/>
    <s v="Taxi / Cab Services"/>
    <n v="22.3"/>
    <s v="40/24/064 AP"/>
    <s v="100113851"/>
    <s v="SA"/>
    <d v="2023-10-30T00:00:00"/>
    <s v="40"/>
    <m/>
    <m/>
    <s v="P0"/>
    <m/>
    <m/>
    <s v="11543444 Transfer Penelope Nelson 2023/10/04"/>
    <s v="1"/>
    <s v="FM001001"/>
    <m/>
    <s v="P"/>
    <m/>
    <m/>
    <m/>
    <m/>
    <s v="D"/>
    <x v="9"/>
    <x v="7"/>
    <x v="8"/>
    <x v="37"/>
    <m/>
    <x v="1"/>
    <x v="0"/>
    <x v="1"/>
  </r>
  <r>
    <s v="DEPT"/>
    <s v="2024"/>
    <s v="004"/>
    <s v="100000"/>
    <s v="1011915 (DG Expenses)"/>
    <s v="DG Expenses"/>
    <s v="62101"/>
    <s v="Trvl- Domestic Flght"/>
    <n v="314.69"/>
    <s v="40/24/066 AP"/>
    <s v="100113853"/>
    <s v="SA"/>
    <d v="2023-10-30T00:00:00"/>
    <s v="40"/>
    <m/>
    <m/>
    <s v="P0"/>
    <m/>
    <m/>
    <s v="11552610 Air Penelope Nelson 2023/11/02"/>
    <s v="1"/>
    <s v="FM001001"/>
    <m/>
    <s v="P"/>
    <m/>
    <m/>
    <m/>
    <m/>
    <s v="D"/>
    <x v="10"/>
    <x v="1"/>
    <x v="8"/>
    <x v="38"/>
    <m/>
    <x v="1"/>
    <x v="0"/>
    <x v="1"/>
  </r>
  <r>
    <s v="DEPT"/>
    <s v="2024"/>
    <s v="004"/>
    <s v="100000"/>
    <s v="1011915 (DG Expenses)"/>
    <s v="DG Expenses"/>
    <s v="62102"/>
    <s v="Trvl-Domestic Exp"/>
    <n v="18.850000000000001"/>
    <s v="40/24/066 AP"/>
    <s v="100113853"/>
    <s v="SA"/>
    <d v="2023-10-30T00:00:00"/>
    <s v="40"/>
    <m/>
    <m/>
    <s v="P0"/>
    <m/>
    <m/>
    <s v="11552610 Orbit Fee Penelope Nelson 2023/11/02"/>
    <s v="1"/>
    <s v="FM001001"/>
    <m/>
    <s v="P"/>
    <m/>
    <m/>
    <m/>
    <m/>
    <s v="D"/>
    <x v="10"/>
    <x v="1"/>
    <x v="8"/>
    <x v="38"/>
    <m/>
    <x v="1"/>
    <x v="0"/>
    <x v="1"/>
  </r>
  <r>
    <s v="DEPT"/>
    <s v="2024"/>
    <s v="004"/>
    <s v="100000"/>
    <s v="1011915 (DG Expenses)"/>
    <s v="DG Expenses"/>
    <s v="62102"/>
    <s v="Trvl-Domestic Exp"/>
    <n v="11.2"/>
    <s v="40/24/066 AP"/>
    <s v="100113853"/>
    <s v="SA"/>
    <d v="2023-10-30T00:00:00"/>
    <s v="40"/>
    <m/>
    <m/>
    <s v="P0"/>
    <m/>
    <m/>
    <s v="11552610 Orbit Fee Penelope Nelson 2023/11/02"/>
    <s v="1"/>
    <s v="FM001001"/>
    <m/>
    <s v="P"/>
    <m/>
    <m/>
    <m/>
    <m/>
    <s v="D"/>
    <x v="10"/>
    <x v="1"/>
    <x v="8"/>
    <x v="38"/>
    <m/>
    <x v="1"/>
    <x v="0"/>
    <x v="1"/>
  </r>
  <r>
    <s v="DEPT"/>
    <s v="2024"/>
    <s v="004"/>
    <s v="100000"/>
    <s v="1011915 (DG Expenses)"/>
    <s v="DG Expenses"/>
    <s v="62103"/>
    <s v="Trvl-Overseas Exp"/>
    <n v="533.79999999999995"/>
    <s v="40/24/061 AP"/>
    <s v="100113854"/>
    <s v="SA"/>
    <d v="2023-10-30T00:00:00"/>
    <s v="40"/>
    <m/>
    <m/>
    <s v="P0"/>
    <m/>
    <m/>
    <s v="11320214 Hotel Penelope Nelson 2023/10/24"/>
    <s v="1"/>
    <s v="FM001001"/>
    <m/>
    <s v="P"/>
    <m/>
    <m/>
    <m/>
    <m/>
    <s v="D"/>
    <x v="0"/>
    <x v="0"/>
    <x v="0"/>
    <x v="39"/>
    <m/>
    <x v="0"/>
    <x v="0"/>
    <x v="0"/>
  </r>
  <r>
    <s v="DEPT"/>
    <s v="2024"/>
    <s v="004"/>
    <s v="100000"/>
    <s v="1011915 (DG Expenses)"/>
    <s v="DG Expenses"/>
    <s v="62103"/>
    <s v="Trvl-Overseas Exp"/>
    <n v="-551.12"/>
    <s v="40/24/061 AP"/>
    <s v="100113854"/>
    <s v="SA"/>
    <d v="2023-10-30T00:00:00"/>
    <s v="50"/>
    <m/>
    <m/>
    <s v="P0"/>
    <m/>
    <m/>
    <s v="11476960 Hotel Penelope Nelson 2023/10/16"/>
    <s v="1"/>
    <s v="FM001001"/>
    <m/>
    <s v="P"/>
    <m/>
    <m/>
    <m/>
    <m/>
    <s v="D"/>
    <x v="0"/>
    <x v="0"/>
    <x v="0"/>
    <x v="40"/>
    <m/>
    <x v="0"/>
    <x v="0"/>
    <x v="0"/>
  </r>
  <r>
    <s v="DEPT"/>
    <s v="2024"/>
    <s v="004"/>
    <s v="100000"/>
    <s v="1011915 (DG Expenses)"/>
    <s v="DG Expenses"/>
    <s v="62103"/>
    <s v="Trvl-Overseas Exp"/>
    <n v="0.56000000000000005"/>
    <s v="40/24/061 AP"/>
    <s v="100113854"/>
    <s v="SA"/>
    <d v="2023-10-30T00:00:00"/>
    <s v="40"/>
    <m/>
    <m/>
    <s v="P0"/>
    <m/>
    <m/>
    <s v="11476960 Orbit Fee Penelope Nelson 2023/10/16"/>
    <s v="1"/>
    <s v="FM001001"/>
    <m/>
    <s v="P"/>
    <m/>
    <m/>
    <m/>
    <m/>
    <s v="D"/>
    <x v="0"/>
    <x v="0"/>
    <x v="0"/>
    <x v="40"/>
    <m/>
    <x v="0"/>
    <x v="0"/>
    <x v="0"/>
  </r>
  <r>
    <s v="DEPT"/>
    <s v="2024"/>
    <s v="004"/>
    <s v="100000"/>
    <s v="1011915 (DG Expenses)"/>
    <s v="DG Expenses"/>
    <s v="62103"/>
    <s v="Trvl-Overseas Exp"/>
    <n v="0.56000000000000005"/>
    <s v="40/24/061 AP"/>
    <s v="100113854"/>
    <s v="SA"/>
    <d v="2023-10-30T00:00:00"/>
    <s v="40"/>
    <m/>
    <m/>
    <s v="P0"/>
    <m/>
    <m/>
    <s v="11476960 Orbit Fee Penelope Nelson 2023/10/16"/>
    <s v="1"/>
    <s v="FM001001"/>
    <m/>
    <s v="P"/>
    <m/>
    <m/>
    <m/>
    <m/>
    <s v="D"/>
    <x v="0"/>
    <x v="0"/>
    <x v="0"/>
    <x v="40"/>
    <m/>
    <x v="0"/>
    <x v="0"/>
    <x v="0"/>
  </r>
  <r>
    <s v="DEPT"/>
    <s v="2024"/>
    <s v="004"/>
    <s v="100000"/>
    <s v="1011915 (DG Expenses)"/>
    <s v="DG Expenses"/>
    <s v="62103"/>
    <s v="Trvl-Overseas Exp"/>
    <n v="7.06"/>
    <s v="40/24/061 AP"/>
    <s v="100113854"/>
    <s v="SA"/>
    <d v="2023-10-30T00:00:00"/>
    <s v="40"/>
    <m/>
    <m/>
    <s v="P0"/>
    <m/>
    <m/>
    <s v="11476960 Transfer Penelope Nelson 2023/10/16"/>
    <s v="1"/>
    <s v="FM001001"/>
    <m/>
    <s v="P"/>
    <m/>
    <m/>
    <m/>
    <m/>
    <s v="D"/>
    <x v="0"/>
    <x v="0"/>
    <x v="0"/>
    <x v="40"/>
    <m/>
    <x v="0"/>
    <x v="0"/>
    <x v="0"/>
  </r>
  <r>
    <s v="DEPT"/>
    <s v="2024"/>
    <s v="004"/>
    <s v="100000"/>
    <s v="1011915 (DG Expenses)"/>
    <s v="DG Expenses"/>
    <s v="62102"/>
    <s v="Trvl-Domestic Exp"/>
    <n v="11.2"/>
    <s v="40/24/061 AP"/>
    <s v="100113854"/>
    <s v="SA"/>
    <d v="2023-10-30T00:00:00"/>
    <s v="40"/>
    <m/>
    <m/>
    <s v="P0"/>
    <m/>
    <m/>
    <s v="11518104 Orbit Fee Penelope Nelson 2023/09/19"/>
    <s v="1"/>
    <s v="FM001001"/>
    <m/>
    <s v="P"/>
    <m/>
    <m/>
    <m/>
    <m/>
    <s v="D"/>
    <x v="5"/>
    <x v="1"/>
    <x v="6"/>
    <x v="27"/>
    <m/>
    <x v="1"/>
    <x v="0"/>
    <x v="1"/>
  </r>
  <r>
    <s v="DEPT"/>
    <s v="2024"/>
    <s v="004"/>
    <s v="100000"/>
    <s v="1011915 (DG Expenses)"/>
    <s v="DG Expenses"/>
    <s v="62102"/>
    <s v="Trvl-Domestic Exp"/>
    <n v="0.56000000000000005"/>
    <s v="40/24/061 AP"/>
    <s v="100113854"/>
    <s v="SA"/>
    <d v="2023-10-30T00:00:00"/>
    <s v="40"/>
    <m/>
    <m/>
    <s v="P0"/>
    <m/>
    <m/>
    <s v="11518104 Orbit Fee Penelope Nelson 2023/09/19"/>
    <s v="1"/>
    <s v="FM001001"/>
    <m/>
    <s v="P"/>
    <m/>
    <m/>
    <m/>
    <m/>
    <s v="D"/>
    <x v="5"/>
    <x v="1"/>
    <x v="6"/>
    <x v="27"/>
    <m/>
    <x v="1"/>
    <x v="0"/>
    <x v="1"/>
  </r>
  <r>
    <s v="DEPT"/>
    <s v="2024"/>
    <s v="004"/>
    <s v="100000"/>
    <s v="1011915 (DG Expenses)"/>
    <s v="DG Expenses"/>
    <s v="62102"/>
    <s v="Trvl-Domestic Exp"/>
    <n v="8.4"/>
    <s v="40/24/061 AP"/>
    <s v="100113854"/>
    <s v="SA"/>
    <d v="2023-10-30T00:00:00"/>
    <s v="40"/>
    <m/>
    <m/>
    <s v="P0"/>
    <m/>
    <m/>
    <s v="11518104 Orbit Fee Penelope Nelson 2023/09/19"/>
    <s v="1"/>
    <s v="FM001001"/>
    <m/>
    <s v="P"/>
    <m/>
    <m/>
    <m/>
    <m/>
    <s v="D"/>
    <x v="5"/>
    <x v="1"/>
    <x v="6"/>
    <x v="27"/>
    <m/>
    <x v="1"/>
    <x v="0"/>
    <x v="1"/>
  </r>
  <r>
    <s v="DEPT"/>
    <s v="2024"/>
    <s v="004"/>
    <s v="100000"/>
    <s v="1011915 (DG Expenses)"/>
    <s v="DG Expenses"/>
    <s v="62102"/>
    <s v="Trvl-Domestic Exp"/>
    <n v="0.56000000000000005"/>
    <s v="40/24/061 AP"/>
    <s v="100113854"/>
    <s v="SA"/>
    <d v="2023-10-30T00:00:00"/>
    <s v="40"/>
    <m/>
    <m/>
    <s v="P0"/>
    <m/>
    <m/>
    <s v="11518104 Orbit Fee Penelope Nelson 2023/09/19"/>
    <s v="1"/>
    <s v="FM001001"/>
    <m/>
    <s v="P"/>
    <m/>
    <m/>
    <m/>
    <m/>
    <s v="D"/>
    <x v="5"/>
    <x v="1"/>
    <x v="6"/>
    <x v="27"/>
    <m/>
    <x v="1"/>
    <x v="0"/>
    <x v="1"/>
  </r>
  <r>
    <s v="DEPT"/>
    <s v="2024"/>
    <s v="004"/>
    <s v="100000"/>
    <s v="1011915 (DG Expenses)"/>
    <s v="DG Expenses"/>
    <s v="62102"/>
    <s v="Trvl-Domestic Exp"/>
    <n v="11.2"/>
    <s v="40/24/061 AP"/>
    <s v="100113854"/>
    <s v="SA"/>
    <d v="2023-10-30T00:00:00"/>
    <s v="40"/>
    <m/>
    <m/>
    <s v="P0"/>
    <m/>
    <m/>
    <s v="11518104 Orbit Fee Penelope Nelson 2023/09/19"/>
    <s v="1"/>
    <s v="FM001001"/>
    <m/>
    <s v="P"/>
    <m/>
    <m/>
    <m/>
    <m/>
    <s v="D"/>
    <x v="5"/>
    <x v="1"/>
    <x v="6"/>
    <x v="27"/>
    <m/>
    <x v="1"/>
    <x v="0"/>
    <x v="1"/>
  </r>
  <r>
    <s v="DEPT"/>
    <s v="2024"/>
    <s v="004"/>
    <s v="100000"/>
    <s v="1011915 (DG Expenses)"/>
    <s v="DG Expenses"/>
    <s v="62102"/>
    <s v="Trvl-Domestic Exp"/>
    <n v="8.4"/>
    <s v="40/24/061 AP"/>
    <s v="100113854"/>
    <s v="SA"/>
    <d v="2023-10-30T00:00:00"/>
    <s v="40"/>
    <m/>
    <m/>
    <s v="P0"/>
    <m/>
    <m/>
    <s v="11518104 Orbit Fee Penelope Nelson 2023/09/19"/>
    <s v="1"/>
    <s v="FM001001"/>
    <m/>
    <s v="P"/>
    <m/>
    <m/>
    <m/>
    <m/>
    <s v="D"/>
    <x v="5"/>
    <x v="1"/>
    <x v="6"/>
    <x v="27"/>
    <m/>
    <x v="1"/>
    <x v="0"/>
    <x v="1"/>
  </r>
  <r>
    <s v="DEPT"/>
    <s v="2024"/>
    <s v="004"/>
    <s v="100000"/>
    <s v="1011915 (DG Expenses)"/>
    <s v="DG Expenses"/>
    <s v="62102"/>
    <s v="Trvl-Domestic Exp"/>
    <n v="-46.96"/>
    <s v="40/24/061 AP"/>
    <s v="100113854"/>
    <s v="SA"/>
    <d v="2023-10-30T00:00:00"/>
    <s v="50"/>
    <m/>
    <m/>
    <s v="P0"/>
    <m/>
    <m/>
    <s v="11518104 Other Penelope Nelson 2023/09/19"/>
    <s v="1"/>
    <s v="FM001001"/>
    <m/>
    <s v="P"/>
    <m/>
    <m/>
    <m/>
    <m/>
    <s v="D"/>
    <x v="5"/>
    <x v="1"/>
    <x v="6"/>
    <x v="27"/>
    <m/>
    <x v="1"/>
    <x v="0"/>
    <x v="1"/>
  </r>
  <r>
    <s v="DEPT"/>
    <s v="2024"/>
    <s v="004"/>
    <s v="100000"/>
    <s v="1011915 (DG Expenses)"/>
    <s v="DG Expenses"/>
    <s v="62104"/>
    <s v="Taxi / Cab Services"/>
    <n v="77.87"/>
    <s v="40/24/061 AP"/>
    <s v="100113854"/>
    <s v="SA"/>
    <d v="2023-10-30T00:00:00"/>
    <s v="40"/>
    <m/>
    <m/>
    <s v="P0"/>
    <m/>
    <m/>
    <s v="11518104 Transfer Penelope Nelson 2023/09/19"/>
    <s v="1"/>
    <s v="FM001001"/>
    <m/>
    <s v="P"/>
    <m/>
    <m/>
    <m/>
    <m/>
    <s v="D"/>
    <x v="5"/>
    <x v="7"/>
    <x v="6"/>
    <x v="27"/>
    <m/>
    <x v="1"/>
    <x v="0"/>
    <x v="1"/>
  </r>
  <r>
    <s v="DEPT"/>
    <s v="2024"/>
    <s v="004"/>
    <s v="100000"/>
    <s v="1011915 (DG Expenses)"/>
    <s v="DG Expenses"/>
    <s v="62104"/>
    <s v="Taxi / Cab Services"/>
    <n v="86.4"/>
    <s v="40/24/061 AP"/>
    <s v="100113854"/>
    <s v="SA"/>
    <d v="2023-10-30T00:00:00"/>
    <s v="40"/>
    <m/>
    <m/>
    <s v="P0"/>
    <m/>
    <m/>
    <s v="11518104 Transfer Penelope Nelson 2023/09/19"/>
    <s v="1"/>
    <s v="FM001001"/>
    <m/>
    <s v="P"/>
    <m/>
    <m/>
    <m/>
    <m/>
    <s v="D"/>
    <x v="5"/>
    <x v="7"/>
    <x v="6"/>
    <x v="27"/>
    <m/>
    <x v="1"/>
    <x v="0"/>
    <x v="1"/>
  </r>
  <r>
    <s v="DEPT"/>
    <s v="2024"/>
    <s v="004"/>
    <s v="100000"/>
    <s v="1011915 (DG Expenses)"/>
    <s v="DG Expenses"/>
    <s v="62104"/>
    <s v="Taxi / Cab Services"/>
    <n v="90.2"/>
    <s v="Penelope Nelson"/>
    <s v="100113904"/>
    <s v="SA"/>
    <d v="2023-10-30T00:00:00"/>
    <s v="40"/>
    <m/>
    <m/>
    <s v="P0"/>
    <m/>
    <m/>
    <s v="Corporate Cabs  19 September. Auckland visit: Clim"/>
    <s v="1"/>
    <s v="FM001001"/>
    <m/>
    <s v="P"/>
    <m/>
    <m/>
    <m/>
    <m/>
    <s v="D"/>
    <x v="5"/>
    <x v="7"/>
    <x v="6"/>
    <x v="27"/>
    <m/>
    <x v="1"/>
    <x v="0"/>
    <x v="1"/>
  </r>
  <r>
    <s v="DEPT"/>
    <s v="2024"/>
    <s v="004"/>
    <s v="100000"/>
    <s v="1011915 (DG Expenses)"/>
    <s v="DG Expenses"/>
    <s v="62102"/>
    <s v="Trvl-Domestic Exp"/>
    <n v="51.3"/>
    <s v="Penelope Nelson"/>
    <s v="100113910"/>
    <s v="SA"/>
    <d v="2023-10-30T00:00:00"/>
    <s v="40"/>
    <m/>
    <m/>
    <s v="P0"/>
    <m/>
    <m/>
    <s v="Wellington Intl Wellington Airport parking.  Overn"/>
    <s v="1"/>
    <s v="FM001001"/>
    <m/>
    <s v="P"/>
    <m/>
    <m/>
    <m/>
    <m/>
    <s v="D"/>
    <x v="7"/>
    <x v="8"/>
    <x v="6"/>
    <x v="30"/>
    <m/>
    <x v="1"/>
    <x v="0"/>
    <x v="1"/>
  </r>
  <r>
    <s v="DEPT"/>
    <s v="2024"/>
    <s v="005"/>
    <s v="100000"/>
    <s v="1011915 (DG Expenses)"/>
    <s v="DG Expenses"/>
    <s v="62511"/>
    <s v="Hospitality/events"/>
    <n v="89.78"/>
    <s v="REIMB 13NOV23"/>
    <s v="100142612"/>
    <s v="SA"/>
    <d v="2023-11-13T00:00:00"/>
    <s v="40"/>
    <m/>
    <m/>
    <s v="P0"/>
    <m/>
    <m/>
    <s v="James Palmer CE MfE (meal P Nelson and J Palmer)"/>
    <s v="1"/>
    <s v="FM001001"/>
    <m/>
    <s v="P"/>
    <m/>
    <m/>
    <m/>
    <m/>
    <s v="D"/>
    <x v="11"/>
    <x v="2"/>
    <x v="0"/>
    <x v="31"/>
    <s v="tsfr to 1011905"/>
    <x v="1"/>
    <x v="0"/>
    <x v="2"/>
  </r>
  <r>
    <s v="DEPT"/>
    <s v="2024"/>
    <s v="005"/>
    <s v="100000"/>
    <s v="1011915 (DG Expenses)"/>
    <s v="DG Expenses"/>
    <s v="62102"/>
    <s v="Trvl-Domestic Exp"/>
    <n v="73.91"/>
    <s v="40/24/079 AP"/>
    <s v="100145771"/>
    <s v="SA"/>
    <d v="2023-11-28T00:00:00"/>
    <s v="40"/>
    <m/>
    <m/>
    <s v="P0"/>
    <m/>
    <m/>
    <s v="11552610 Other Penelope Nelson 2023/11/02"/>
    <s v="1"/>
    <s v="FM001001"/>
    <m/>
    <s v="P"/>
    <m/>
    <m/>
    <m/>
    <m/>
    <s v="D"/>
    <x v="10"/>
    <x v="1"/>
    <x v="8"/>
    <x v="38"/>
    <m/>
    <x v="1"/>
    <x v="0"/>
    <x v="1"/>
  </r>
  <r>
    <s v="DEPT"/>
    <s v="2024"/>
    <s v="005"/>
    <s v="100000"/>
    <s v="1011915 (DG Expenses)"/>
    <s v="DG Expenses"/>
    <s v="62101"/>
    <s v="Trvl- Domestic Flght"/>
    <n v="308.86"/>
    <s v="40/24/080 AP"/>
    <s v="100145772"/>
    <s v="SA"/>
    <d v="2023-11-28T00:00:00"/>
    <s v="40"/>
    <m/>
    <m/>
    <s v="P0"/>
    <m/>
    <m/>
    <s v="11562777 Air Penelope Nelson 2023/12/20"/>
    <s v="1"/>
    <s v="FM001001"/>
    <m/>
    <s v="P"/>
    <m/>
    <m/>
    <m/>
    <m/>
    <s v="D"/>
    <x v="0"/>
    <x v="0"/>
    <x v="0"/>
    <x v="41"/>
    <m/>
    <x v="0"/>
    <x v="0"/>
    <x v="0"/>
  </r>
  <r>
    <s v="DEPT"/>
    <s v="2024"/>
    <s v="005"/>
    <s v="100000"/>
    <s v="1011915 (DG Expenses)"/>
    <s v="DG Expenses"/>
    <s v="62102"/>
    <s v="Trvl-Domestic Exp"/>
    <n v="8.4"/>
    <s v="40/24/080 AP"/>
    <s v="100145772"/>
    <s v="SA"/>
    <d v="2023-11-28T00:00:00"/>
    <s v="40"/>
    <m/>
    <m/>
    <s v="P0"/>
    <m/>
    <m/>
    <s v="11561152 Orbit Fee Penelope Nelson 2023/11/09"/>
    <s v="1"/>
    <s v="FM001001"/>
    <m/>
    <s v="P"/>
    <m/>
    <m/>
    <m/>
    <m/>
    <s v="D"/>
    <x v="12"/>
    <x v="1"/>
    <x v="8"/>
    <x v="42"/>
    <m/>
    <x v="1"/>
    <x v="0"/>
    <x v="1"/>
  </r>
  <r>
    <s v="DEPT"/>
    <s v="2024"/>
    <s v="005"/>
    <s v="100000"/>
    <s v="1011915 (DG Expenses)"/>
    <s v="DG Expenses"/>
    <s v="62102"/>
    <s v="Trvl-Domestic Exp"/>
    <n v="44.78"/>
    <s v="40/24/082 AP"/>
    <s v="100145773"/>
    <s v="SA"/>
    <d v="2023-11-28T00:00:00"/>
    <s v="40"/>
    <m/>
    <m/>
    <s v="P0"/>
    <m/>
    <m/>
    <s v="11561152 Other Penelope Nelson 2023/11/09"/>
    <s v="1"/>
    <s v="FM001001"/>
    <m/>
    <s v="P"/>
    <m/>
    <m/>
    <m/>
    <m/>
    <s v="D"/>
    <x v="12"/>
    <x v="1"/>
    <x v="8"/>
    <x v="42"/>
    <m/>
    <x v="1"/>
    <x v="0"/>
    <x v="1"/>
  </r>
  <r>
    <s v="DEPT"/>
    <s v="2024"/>
    <s v="005"/>
    <s v="100000"/>
    <s v="1011915 (DG Expenses)"/>
    <s v="DG Expenses"/>
    <s v="62102"/>
    <s v="Trvl-Domestic Exp"/>
    <n v="18.850000000000001"/>
    <s v="40/24/082 AP"/>
    <s v="100145773"/>
    <s v="SA"/>
    <d v="2023-11-28T00:00:00"/>
    <s v="40"/>
    <m/>
    <m/>
    <s v="P0"/>
    <m/>
    <m/>
    <s v="11561152 Orbit Fee Penelope Nelson 2023/11/09"/>
    <s v="1"/>
    <s v="FM001001"/>
    <m/>
    <s v="P"/>
    <m/>
    <m/>
    <m/>
    <m/>
    <s v="D"/>
    <x v="12"/>
    <x v="1"/>
    <x v="8"/>
    <x v="42"/>
    <m/>
    <x v="1"/>
    <x v="0"/>
    <x v="1"/>
  </r>
  <r>
    <s v="DEPT"/>
    <s v="2024"/>
    <s v="005"/>
    <s v="100000"/>
    <s v="1011915 (DG Expenses)"/>
    <s v="DG Expenses"/>
    <s v="62102"/>
    <s v="Trvl-Domestic Exp"/>
    <n v="43.91"/>
    <s v="40/24/082 AP"/>
    <s v="100145773"/>
    <s v="SA"/>
    <d v="2023-11-28T00:00:00"/>
    <s v="40"/>
    <m/>
    <m/>
    <s v="P0"/>
    <m/>
    <m/>
    <s v="11562777 Other Penelope Nelson 2023/12/20"/>
    <s v="1"/>
    <s v="FM001001"/>
    <m/>
    <s v="P"/>
    <m/>
    <m/>
    <m/>
    <m/>
    <s v="D"/>
    <x v="0"/>
    <x v="0"/>
    <x v="0"/>
    <x v="43"/>
    <m/>
    <x v="0"/>
    <x v="0"/>
    <x v="0"/>
  </r>
  <r>
    <s v="DEPT"/>
    <s v="2024"/>
    <s v="005"/>
    <s v="100000"/>
    <s v="1011915 (DG Expenses)"/>
    <s v="DG Expenses"/>
    <s v="62102"/>
    <s v="Trvl-Domestic Exp"/>
    <n v="18.850000000000001"/>
    <s v="40/24/082 AP"/>
    <s v="100145773"/>
    <s v="SA"/>
    <d v="2023-11-28T00:00:00"/>
    <s v="40"/>
    <m/>
    <m/>
    <s v="P0"/>
    <m/>
    <m/>
    <s v="11562777 Orbit Fee Penelope Nelson 2023/12/20"/>
    <s v="1"/>
    <s v="FM001001"/>
    <m/>
    <s v="P"/>
    <m/>
    <m/>
    <m/>
    <m/>
    <s v="D"/>
    <x v="0"/>
    <x v="0"/>
    <x v="0"/>
    <x v="41"/>
    <m/>
    <x v="0"/>
    <x v="0"/>
    <x v="0"/>
  </r>
  <r>
    <s v="DEPT"/>
    <s v="2024"/>
    <s v="005"/>
    <s v="100000"/>
    <s v="1011915 (DG Expenses)"/>
    <s v="DG Expenses"/>
    <s v="62102"/>
    <s v="Trvl-Domestic Exp"/>
    <n v="0.56000000000000005"/>
    <s v="40/24/082 AP"/>
    <s v="100145773"/>
    <s v="SA"/>
    <d v="2023-11-28T00:00:00"/>
    <s v="40"/>
    <m/>
    <m/>
    <s v="P0"/>
    <m/>
    <m/>
    <s v="11552610 Orbit Fee Penelope Nelson 2023/11/02"/>
    <s v="1"/>
    <s v="FM001001"/>
    <m/>
    <s v="P"/>
    <m/>
    <m/>
    <m/>
    <m/>
    <s v="D"/>
    <x v="10"/>
    <x v="1"/>
    <x v="8"/>
    <x v="38"/>
    <m/>
    <x v="1"/>
    <x v="0"/>
    <x v="1"/>
  </r>
  <r>
    <s v="DEPT"/>
    <s v="2024"/>
    <s v="005"/>
    <s v="100000"/>
    <s v="1011915 (DG Expenses)"/>
    <s v="DG Expenses"/>
    <s v="62101"/>
    <s v="Trvl- Domestic Flght"/>
    <n v="599.36"/>
    <s v="40/24/082 AP"/>
    <s v="100145773"/>
    <s v="SA"/>
    <d v="2023-11-28T00:00:00"/>
    <s v="40"/>
    <m/>
    <m/>
    <s v="P0"/>
    <m/>
    <m/>
    <s v="11561152 Air Penelope Nelson 2023/11/09"/>
    <s v="1"/>
    <s v="FM001001"/>
    <m/>
    <s v="P"/>
    <m/>
    <m/>
    <m/>
    <m/>
    <s v="D"/>
    <x v="12"/>
    <x v="1"/>
    <x v="8"/>
    <x v="42"/>
    <m/>
    <x v="1"/>
    <x v="0"/>
    <x v="1"/>
  </r>
  <r>
    <s v="DEPT"/>
    <s v="2024"/>
    <s v="005"/>
    <s v="100000"/>
    <s v="1011915 (DG Expenses)"/>
    <s v="DG Expenses"/>
    <s v="62102"/>
    <s v="Trvl-Domestic Exp"/>
    <n v="11.2"/>
    <s v="40/24/083 AP"/>
    <s v="100145774"/>
    <s v="SA"/>
    <d v="2023-11-28T00:00:00"/>
    <s v="40"/>
    <m/>
    <m/>
    <s v="P0"/>
    <m/>
    <m/>
    <s v="11561152 Orbit Fee Penelope Nelson 2023/11/09"/>
    <s v="1"/>
    <s v="FM001001"/>
    <m/>
    <s v="P"/>
    <m/>
    <m/>
    <m/>
    <m/>
    <s v="D"/>
    <x v="12"/>
    <x v="1"/>
    <x v="8"/>
    <x v="42"/>
    <m/>
    <x v="1"/>
    <x v="0"/>
    <x v="1"/>
  </r>
  <r>
    <s v="DEPT"/>
    <s v="2024"/>
    <s v="005"/>
    <s v="100000"/>
    <s v="1011915 (DG Expenses)"/>
    <s v="DG Expenses"/>
    <s v="62102"/>
    <s v="Trvl-Domestic Exp"/>
    <n v="156.52000000000001"/>
    <s v="40/24/083 AP"/>
    <s v="100145774"/>
    <s v="SA"/>
    <d v="2023-11-28T00:00:00"/>
    <s v="40"/>
    <m/>
    <m/>
    <s v="P0"/>
    <m/>
    <m/>
    <s v="11543444 Hotel Penelope Nelson 2023/10/04"/>
    <s v="1"/>
    <s v="FM001001"/>
    <m/>
    <s v="P"/>
    <m/>
    <m/>
    <m/>
    <m/>
    <s v="D"/>
    <x v="9"/>
    <x v="3"/>
    <x v="8"/>
    <x v="37"/>
    <s v="Min Prime"/>
    <x v="1"/>
    <x v="0"/>
    <x v="1"/>
  </r>
  <r>
    <s v="DEPT"/>
    <s v="2024"/>
    <s v="005"/>
    <s v="100000"/>
    <s v="1011915 (DG Expenses)"/>
    <s v="DG Expenses"/>
    <s v="62103"/>
    <s v="Trvl-Overseas Exp"/>
    <n v="0.56000000000000005"/>
    <s v="40/24/083 AP"/>
    <s v="100145774"/>
    <s v="SA"/>
    <d v="2023-11-28T00:00:00"/>
    <s v="40"/>
    <m/>
    <m/>
    <s v="P0"/>
    <m/>
    <m/>
    <s v="11416179 Orbit Fee Penelope Nelson 2023/05/17"/>
    <s v="1"/>
    <s v="FM001001"/>
    <m/>
    <s v="P"/>
    <m/>
    <m/>
    <m/>
    <m/>
    <s v="D"/>
    <x v="13"/>
    <x v="1"/>
    <x v="9"/>
    <x v="44"/>
    <m/>
    <x v="1"/>
    <x v="1"/>
    <x v="1"/>
  </r>
  <r>
    <s v="DEPT"/>
    <s v="2024"/>
    <s v="005"/>
    <s v="100000"/>
    <s v="1011915 (DG Expenses)"/>
    <s v="DG Expenses"/>
    <s v="62102"/>
    <s v="Trvl-Domestic Exp"/>
    <n v="194.09"/>
    <s v="40/24/083 AP"/>
    <s v="100145774"/>
    <s v="SA"/>
    <d v="2023-11-28T00:00:00"/>
    <s v="40"/>
    <m/>
    <m/>
    <s v="P0"/>
    <m/>
    <m/>
    <s v="11552610 Hotel Penelope Nelson 2023/11/02"/>
    <s v="1"/>
    <s v="FM001001"/>
    <m/>
    <s v="P"/>
    <m/>
    <m/>
    <m/>
    <m/>
    <s v="D"/>
    <x v="10"/>
    <x v="3"/>
    <x v="8"/>
    <x v="38"/>
    <m/>
    <x v="1"/>
    <x v="0"/>
    <x v="1"/>
  </r>
  <r>
    <s v="DEPT"/>
    <s v="2024"/>
    <s v="005"/>
    <s v="100000"/>
    <s v="1011915 (DG Expenses)"/>
    <s v="DG Expenses"/>
    <s v="62103"/>
    <s v="Trvl-Overseas Exp"/>
    <n v="622.85"/>
    <s v="40/24/083 AP"/>
    <s v="100145774"/>
    <s v="SA"/>
    <d v="2023-11-28T00:00:00"/>
    <s v="40"/>
    <m/>
    <m/>
    <s v="P0"/>
    <m/>
    <m/>
    <s v="11416179 Hotel Penelope Nelson 2023/05/17"/>
    <s v="1"/>
    <s v="FM001001"/>
    <m/>
    <s v="P"/>
    <m/>
    <m/>
    <m/>
    <m/>
    <s v="D"/>
    <x v="13"/>
    <x v="3"/>
    <x v="9"/>
    <x v="44"/>
    <m/>
    <x v="1"/>
    <x v="1"/>
    <x v="1"/>
  </r>
  <r>
    <s v="DEPT"/>
    <s v="2024"/>
    <s v="005"/>
    <s v="100000"/>
    <s v="1011915 (DG Expenses)"/>
    <s v="DG Expenses"/>
    <s v="62102"/>
    <s v="Trvl-Domestic Exp"/>
    <n v="8.4"/>
    <s v="40/24/083 AP"/>
    <s v="100145774"/>
    <s v="SA"/>
    <d v="2023-11-28T00:00:00"/>
    <s v="40"/>
    <m/>
    <m/>
    <s v="P0"/>
    <m/>
    <m/>
    <s v="11552610 Orbit Fee Penelope Nelson 2023/11/02"/>
    <s v="1"/>
    <s v="FM001001"/>
    <m/>
    <s v="P"/>
    <m/>
    <m/>
    <m/>
    <m/>
    <s v="D"/>
    <x v="10"/>
    <x v="1"/>
    <x v="8"/>
    <x v="38"/>
    <m/>
    <x v="1"/>
    <x v="0"/>
    <x v="1"/>
  </r>
  <r>
    <s v="DEPT"/>
    <s v="2024"/>
    <s v="005"/>
    <s v="100000"/>
    <s v="1011915 (DG Expenses)"/>
    <s v="DG Expenses"/>
    <s v="62102"/>
    <s v="Trvl-Domestic Exp"/>
    <n v="0.56000000000000005"/>
    <s v="40/24/084 AP"/>
    <s v="100145775"/>
    <s v="SA"/>
    <d v="2023-11-28T00:00:00"/>
    <s v="40"/>
    <m/>
    <m/>
    <s v="P0"/>
    <m/>
    <m/>
    <s v="11561152 Orbit Fee Penelope Nelson 2023/11/09"/>
    <s v="1"/>
    <s v="FM001001"/>
    <m/>
    <s v="P"/>
    <m/>
    <m/>
    <m/>
    <m/>
    <s v="D"/>
    <x v="12"/>
    <x v="1"/>
    <x v="8"/>
    <x v="42"/>
    <m/>
    <x v="1"/>
    <x v="0"/>
    <x v="1"/>
  </r>
  <r>
    <s v="DEPT"/>
    <s v="2024"/>
    <s v="005"/>
    <s v="100000"/>
    <s v="1011915 (DG Expenses)"/>
    <s v="DG Expenses"/>
    <s v="62102"/>
    <s v="Trvl-Domestic Exp"/>
    <n v="206.22"/>
    <s v="40/24/081 AP"/>
    <s v="100145776"/>
    <s v="SA"/>
    <d v="2023-11-28T00:00:00"/>
    <s v="40"/>
    <m/>
    <m/>
    <s v="P0"/>
    <m/>
    <m/>
    <s v="11561152 Hotel Penelope Nelson 2023/11/09"/>
    <s v="1"/>
    <s v="FM001001"/>
    <m/>
    <s v="P"/>
    <m/>
    <m/>
    <m/>
    <m/>
    <s v="D"/>
    <x v="12"/>
    <x v="3"/>
    <x v="8"/>
    <x v="42"/>
    <m/>
    <x v="1"/>
    <x v="0"/>
    <x v="1"/>
  </r>
  <r>
    <s v="DEPT"/>
    <s v="2024"/>
    <s v="005"/>
    <s v="100000"/>
    <s v="1011915 (DG Expenses)"/>
    <s v="DG Expenses"/>
    <s v="62102"/>
    <s v="Trvl-Domestic Exp"/>
    <n v="96.52"/>
    <s v="40/24/081 AP"/>
    <s v="100145776"/>
    <s v="SA"/>
    <d v="2023-11-28T00:00:00"/>
    <s v="40"/>
    <m/>
    <m/>
    <s v="P0"/>
    <m/>
    <m/>
    <s v="11521923 Other Penelope Nelson 2023/11/15"/>
    <s v="1"/>
    <s v="FM001001"/>
    <m/>
    <s v="P"/>
    <m/>
    <m/>
    <m/>
    <m/>
    <s v="D"/>
    <x v="6"/>
    <x v="4"/>
    <x v="7"/>
    <x v="28"/>
    <s v=" "/>
    <x v="1"/>
    <x v="1"/>
    <x v="1"/>
  </r>
  <r>
    <s v="DEPT"/>
    <s v="2024"/>
    <s v="005"/>
    <s v="100000"/>
    <s v="1011915 (DG Expenses)"/>
    <s v="DG Expenses"/>
    <s v="62103"/>
    <s v="Trvl-Overseas Exp"/>
    <n v="1056.1400000000001"/>
    <s v="Penelope Nelson"/>
    <s v="100146087"/>
    <s v="SA"/>
    <d v="2023-11-29T00:00:00"/>
    <s v="40"/>
    <m/>
    <m/>
    <s v="P0"/>
    <m/>
    <m/>
    <s v="Stamford Hotels PN - accommodation Palm Executive"/>
    <s v="1"/>
    <s v="FM001001"/>
    <m/>
    <s v="P"/>
    <m/>
    <m/>
    <m/>
    <m/>
    <s v="D"/>
    <x v="6"/>
    <x v="3"/>
    <x v="7"/>
    <x v="45"/>
    <m/>
    <x v="1"/>
    <x v="1"/>
    <x v="1"/>
  </r>
  <r>
    <s v="DEPT"/>
    <s v="2024"/>
    <s v="005"/>
    <s v="100000"/>
    <s v="1011915 (DG Expenses)"/>
    <s v="DG Expenses"/>
    <s v="62102"/>
    <s v="Trvl-Domestic Exp"/>
    <n v="153.91"/>
    <s v="Penelope Nelson"/>
    <s v="100146087"/>
    <s v="SA"/>
    <d v="2023-11-29T00:00:00"/>
    <s v="40"/>
    <m/>
    <m/>
    <s v="P0"/>
    <m/>
    <m/>
    <s v="Wellington Intl PN - airport parking Palm Executiv"/>
    <s v="1"/>
    <s v="FM001001"/>
    <m/>
    <s v="P"/>
    <m/>
    <m/>
    <m/>
    <m/>
    <s v="D"/>
    <x v="6"/>
    <x v="8"/>
    <x v="7"/>
    <x v="45"/>
    <m/>
    <x v="1"/>
    <x v="1"/>
    <x v="1"/>
  </r>
  <r>
    <s v="DEPT"/>
    <s v="2024"/>
    <s v="006"/>
    <s v="100000"/>
    <s v="1011915 (DG Expenses)"/>
    <s v="DG Expenses"/>
    <s v="62101"/>
    <s v="Trvl- Domestic Flght"/>
    <n v="325.58"/>
    <s v="40/24/092 AP"/>
    <s v="100191784"/>
    <s v="SA"/>
    <d v="2023-12-15T00:00:00"/>
    <s v="40"/>
    <m/>
    <m/>
    <s v="P0"/>
    <m/>
    <m/>
    <s v="11568868 Air Penelope Nelson 2024/02/04"/>
    <s v="1"/>
    <s v="FM001001"/>
    <m/>
    <s v="P"/>
    <m/>
    <m/>
    <m/>
    <m/>
    <s v="D"/>
    <x v="14"/>
    <x v="1"/>
    <x v="5"/>
    <x v="46"/>
    <m/>
    <x v="1"/>
    <x v="0"/>
    <x v="1"/>
  </r>
  <r>
    <s v="DEPT"/>
    <s v="2024"/>
    <s v="006"/>
    <s v="100000"/>
    <s v="1011915 (DG Expenses)"/>
    <s v="DG Expenses"/>
    <s v="62102"/>
    <s v="Trvl-Domestic Exp"/>
    <n v="11.2"/>
    <s v="40/24/092 AP"/>
    <s v="100191784"/>
    <s v="SA"/>
    <d v="2023-12-15T00:00:00"/>
    <s v="40"/>
    <m/>
    <m/>
    <s v="P0"/>
    <m/>
    <m/>
    <s v="11562777 Orbit Fee Penelope Nelson 2023/12/20"/>
    <s v="1"/>
    <s v="FM001001"/>
    <m/>
    <s v="P"/>
    <m/>
    <m/>
    <m/>
    <m/>
    <s v="D"/>
    <x v="0"/>
    <x v="0"/>
    <x v="0"/>
    <x v="41"/>
    <m/>
    <x v="0"/>
    <x v="0"/>
    <x v="0"/>
  </r>
  <r>
    <s v="DEPT"/>
    <s v="2024"/>
    <s v="006"/>
    <s v="100000"/>
    <s v="1011915 (DG Expenses)"/>
    <s v="DG Expenses"/>
    <s v="62102"/>
    <s v="Trvl-Domestic Exp"/>
    <n v="11.2"/>
    <s v="40/24/093 AP"/>
    <s v="100191785"/>
    <s v="SA"/>
    <d v="2023-12-15T00:00:00"/>
    <s v="40"/>
    <m/>
    <m/>
    <s v="P0"/>
    <m/>
    <m/>
    <s v="11562777 Orbit Fee Penelope Nelson 2023/12/20"/>
    <s v="1"/>
    <s v="FM001001"/>
    <m/>
    <s v="P"/>
    <m/>
    <m/>
    <m/>
    <m/>
    <s v="D"/>
    <x v="0"/>
    <x v="0"/>
    <x v="0"/>
    <x v="41"/>
    <m/>
    <x v="0"/>
    <x v="0"/>
    <x v="0"/>
  </r>
  <r>
    <s v="DEPT"/>
    <s v="2024"/>
    <s v="006"/>
    <s v="100000"/>
    <s v="1011915 (DG Expenses)"/>
    <s v="DG Expenses"/>
    <s v="62101"/>
    <s v="Trvl- Domestic Flght"/>
    <n v="416.66"/>
    <s v="40/24/093 AP"/>
    <s v="100191785"/>
    <s v="SA"/>
    <d v="2023-12-15T00:00:00"/>
    <s v="40"/>
    <m/>
    <m/>
    <s v="P0"/>
    <m/>
    <m/>
    <s v="11568868 Air Penelope Nelson 2024/02/04"/>
    <s v="1"/>
    <s v="FM001001"/>
    <m/>
    <s v="P"/>
    <m/>
    <m/>
    <m/>
    <m/>
    <s v="D"/>
    <x v="14"/>
    <x v="1"/>
    <x v="5"/>
    <x v="46"/>
    <m/>
    <x v="1"/>
    <x v="0"/>
    <x v="1"/>
  </r>
  <r>
    <s v="DEPT"/>
    <s v="2024"/>
    <s v="006"/>
    <s v="100000"/>
    <s v="1011915 (DG Expenses)"/>
    <s v="DG Expenses"/>
    <s v="62102"/>
    <s v="Trvl-Domestic Exp"/>
    <n v="18.850000000000001"/>
    <s v="40/24/093 AP"/>
    <s v="100191785"/>
    <s v="SA"/>
    <d v="2023-12-15T00:00:00"/>
    <s v="40"/>
    <m/>
    <m/>
    <s v="P0"/>
    <m/>
    <m/>
    <s v="11568868 Orbit Fee Penelope Nelson 2024/02/04"/>
    <s v="1"/>
    <s v="FM001001"/>
    <m/>
    <s v="P"/>
    <m/>
    <m/>
    <m/>
    <m/>
    <s v="D"/>
    <x v="14"/>
    <x v="9"/>
    <x v="5"/>
    <x v="46"/>
    <m/>
    <x v="1"/>
    <x v="0"/>
    <x v="1"/>
  </r>
  <r>
    <s v="DEPT"/>
    <s v="2024"/>
    <s v="006"/>
    <s v="100000"/>
    <s v="1011915 (DG Expenses)"/>
    <s v="DG Expenses"/>
    <s v="62102"/>
    <s v="Trvl-Domestic Exp"/>
    <n v="6.55"/>
    <s v="40/24/094 AP"/>
    <s v="100191786"/>
    <s v="SA"/>
    <d v="2023-12-15T00:00:00"/>
    <s v="40"/>
    <m/>
    <m/>
    <s v="P0"/>
    <m/>
    <m/>
    <s v="11573856 Orbit Fee Penelope Nelson 2024/05/14"/>
    <s v="1"/>
    <s v="FM001001"/>
    <m/>
    <s v="P"/>
    <m/>
    <m/>
    <m/>
    <m/>
    <s v="D"/>
    <x v="15"/>
    <x v="4"/>
    <x v="10"/>
    <x v="47"/>
    <s v="w Henry Weston"/>
    <x v="1"/>
    <x v="0"/>
    <x v="3"/>
  </r>
  <r>
    <s v="DEPT"/>
    <s v="2024"/>
    <s v="006"/>
    <s v="100000"/>
    <s v="1011915 (DG Expenses)"/>
    <s v="DG Expenses"/>
    <s v="62101"/>
    <s v="Trvl- Domestic Flght"/>
    <n v="126.05"/>
    <s v="40/24/094 AP"/>
    <s v="100191786"/>
    <s v="SA"/>
    <d v="2023-12-15T00:00:00"/>
    <s v="40"/>
    <m/>
    <m/>
    <s v="P0"/>
    <m/>
    <m/>
    <s v="11573856 Air Penelope Nelson 2024/05/14"/>
    <s v="1"/>
    <s v="FM001001"/>
    <m/>
    <s v="P"/>
    <m/>
    <m/>
    <m/>
    <m/>
    <s v="D"/>
    <x v="15"/>
    <x v="4"/>
    <x v="10"/>
    <x v="47"/>
    <s v="w Henry Weston"/>
    <x v="0"/>
    <x v="0"/>
    <x v="0"/>
  </r>
  <r>
    <s v="DEPT"/>
    <s v="2024"/>
    <s v="007"/>
    <s v="100000"/>
    <s v="1011915 (DG Expenses)"/>
    <s v="DG Expenses"/>
    <s v="62102"/>
    <s v="Trvl-Domestic Exp"/>
    <n v="97.39"/>
    <s v="40/24/100 AP"/>
    <s v="100253937"/>
    <s v="SA"/>
    <d v="2024-01-08T00:00:00"/>
    <s v="40"/>
    <m/>
    <m/>
    <s v="P0"/>
    <m/>
    <m/>
    <s v="11568868 Other Penelope Nelson 2024/02/04"/>
    <s v="1"/>
    <s v="FM001001"/>
    <m/>
    <s v="P"/>
    <m/>
    <m/>
    <m/>
    <m/>
    <s v="D"/>
    <x v="14"/>
    <x v="9"/>
    <x v="5"/>
    <x v="46"/>
    <m/>
    <x v="1"/>
    <x v="0"/>
    <x v="1"/>
  </r>
  <r>
    <s v="DEPT"/>
    <s v="2024"/>
    <s v="007"/>
    <s v="100000"/>
    <s v="1011915 (DG Expenses)"/>
    <s v="DG Expenses"/>
    <s v="62102"/>
    <s v="Trvl-Domestic Exp"/>
    <n v="11.2"/>
    <s v="40/24/100 AP"/>
    <s v="100253937"/>
    <s v="SA"/>
    <d v="2024-01-08T00:00:00"/>
    <s v="40"/>
    <m/>
    <m/>
    <s v="P0"/>
    <m/>
    <m/>
    <s v="11568868 Orbit Fee Penelope Nelson 2024/02/04"/>
    <s v="1"/>
    <s v="FM001001"/>
    <m/>
    <s v="P"/>
    <m/>
    <m/>
    <m/>
    <m/>
    <s v="D"/>
    <x v="14"/>
    <x v="9"/>
    <x v="5"/>
    <x v="46"/>
    <m/>
    <x v="1"/>
    <x v="0"/>
    <x v="1"/>
  </r>
  <r>
    <s v="DEPT"/>
    <s v="2024"/>
    <s v="007"/>
    <s v="100000"/>
    <s v="1011915 (DG Expenses)"/>
    <s v="DG Expenses"/>
    <s v="62102"/>
    <s v="Trvl-Domestic Exp"/>
    <n v="11.2"/>
    <s v="40/24/100 AP"/>
    <s v="100253937"/>
    <s v="SA"/>
    <d v="2024-01-08T00:00:00"/>
    <s v="40"/>
    <m/>
    <m/>
    <s v="P0"/>
    <m/>
    <m/>
    <s v="11562777 Orbit Fee Penelope Nelson 2023/12/20"/>
    <s v="1"/>
    <s v="FM001001"/>
    <m/>
    <s v="P"/>
    <m/>
    <m/>
    <m/>
    <m/>
    <s v="D"/>
    <x v="0"/>
    <x v="0"/>
    <x v="0"/>
    <x v="41"/>
    <m/>
    <x v="0"/>
    <x v="0"/>
    <x v="0"/>
  </r>
  <r>
    <s v="DEPT"/>
    <s v="2024"/>
    <s v="007"/>
    <s v="100000"/>
    <s v="1011915 (DG Expenses)"/>
    <s v="DG Expenses"/>
    <s v="62103"/>
    <s v="Trvl-Overseas Exp"/>
    <n v="-340.43"/>
    <s v="40/24/115/AP"/>
    <s v="100259638"/>
    <s v="SA"/>
    <d v="2024-01-29T00:00:00"/>
    <s v="50"/>
    <m/>
    <m/>
    <s v="P0"/>
    <m/>
    <m/>
    <s v="11416179 Air Penelope Nelson 2023/05/17"/>
    <s v="1"/>
    <s v="FM001001"/>
    <m/>
    <s v="P"/>
    <m/>
    <m/>
    <m/>
    <m/>
    <s v="D"/>
    <x v="13"/>
    <x v="1"/>
    <x v="9"/>
    <x v="44"/>
    <m/>
    <x v="1"/>
    <x v="1"/>
    <x v="1"/>
  </r>
  <r>
    <s v="DEPT"/>
    <s v="2024"/>
    <s v="007"/>
    <s v="100000"/>
    <s v="1011915 (DG Expenses)"/>
    <s v="DG Expenses"/>
    <s v="62102"/>
    <s v="Trvl-Domestic Exp"/>
    <n v="-43.91"/>
    <s v="40/24/115/AP"/>
    <s v="100259638"/>
    <s v="SA"/>
    <d v="2024-01-29T00:00:00"/>
    <s v="50"/>
    <m/>
    <m/>
    <s v="P0"/>
    <m/>
    <m/>
    <s v="11562777 Other Penelope Nelson 2023/12/20"/>
    <s v="1"/>
    <s v="FM001001"/>
    <m/>
    <s v="P"/>
    <m/>
    <m/>
    <m/>
    <m/>
    <s v="D"/>
    <x v="0"/>
    <x v="0"/>
    <x v="0"/>
    <x v="41"/>
    <m/>
    <x v="0"/>
    <x v="0"/>
    <x v="0"/>
  </r>
  <r>
    <s v="DEPT"/>
    <s v="2024"/>
    <s v="007"/>
    <s v="100000"/>
    <s v="1011915 (DG Expenses)"/>
    <s v="DG Expenses"/>
    <s v="62102"/>
    <s v="Trvl-Domestic Exp"/>
    <n v="-97.39"/>
    <s v="40/24/115/AP"/>
    <s v="100259638"/>
    <s v="SA"/>
    <d v="2024-01-29T00:00:00"/>
    <s v="50"/>
    <m/>
    <m/>
    <s v="P0"/>
    <m/>
    <m/>
    <s v="11568868 Other Penelope Nelson 2024/02/04"/>
    <s v="1"/>
    <s v="FM001001"/>
    <m/>
    <s v="P"/>
    <m/>
    <m/>
    <m/>
    <m/>
    <s v="D"/>
    <x v="14"/>
    <x v="9"/>
    <x v="5"/>
    <x v="46"/>
    <m/>
    <x v="1"/>
    <x v="0"/>
    <x v="1"/>
  </r>
  <r>
    <s v="DEPT"/>
    <s v="2024"/>
    <s v="007"/>
    <s v="100000"/>
    <s v="1011915 (DG Expenses)"/>
    <s v="DG Expenses"/>
    <s v="62102"/>
    <s v="Trvl-Domestic Exp"/>
    <n v="90.87"/>
    <s v="40/24/115/AP"/>
    <s v="100259638"/>
    <s v="SA"/>
    <d v="2024-01-29T00:00:00"/>
    <s v="40"/>
    <m/>
    <m/>
    <s v="P0"/>
    <m/>
    <m/>
    <s v="11568868 Other Penelope Nelson 2024/02/04"/>
    <s v="1"/>
    <s v="FM001001"/>
    <m/>
    <s v="P"/>
    <m/>
    <m/>
    <m/>
    <m/>
    <s v="D"/>
    <x v="14"/>
    <x v="9"/>
    <x v="5"/>
    <x v="46"/>
    <m/>
    <x v="1"/>
    <x v="0"/>
    <x v="1"/>
  </r>
  <r>
    <s v="DEPT"/>
    <s v="2024"/>
    <s v="007"/>
    <s v="100000"/>
    <s v="1011915 (DG Expenses)"/>
    <s v="DG Expenses"/>
    <s v="62102"/>
    <s v="Trvl-Domestic Exp"/>
    <n v="74.78"/>
    <s v="40/24/116/AP"/>
    <s v="100259639"/>
    <s v="SA"/>
    <d v="2024-01-29T00:00:00"/>
    <s v="40"/>
    <m/>
    <m/>
    <s v="P0"/>
    <m/>
    <m/>
    <s v="11578964 Other Penelope Nelson 2024/02/09"/>
    <s v="1"/>
    <s v="FM001001"/>
    <m/>
    <s v="P"/>
    <m/>
    <m/>
    <m/>
    <m/>
    <s v="D"/>
    <x v="16"/>
    <x v="1"/>
    <x v="11"/>
    <x v="48"/>
    <m/>
    <x v="1"/>
    <x v="0"/>
    <x v="1"/>
  </r>
  <r>
    <s v="DEPT"/>
    <s v="2024"/>
    <s v="007"/>
    <s v="100000"/>
    <s v="1011915 (DG Expenses)"/>
    <s v="DG Expenses"/>
    <s v="62102"/>
    <s v="Trvl-Domestic Exp"/>
    <n v="18.850000000000001"/>
    <s v="40/24/116/AP"/>
    <s v="100259639"/>
    <s v="SA"/>
    <d v="2024-01-29T00:00:00"/>
    <s v="40"/>
    <m/>
    <m/>
    <s v="P0"/>
    <m/>
    <m/>
    <s v="11578964 Orbit Fee Penelope Nelson 2024/02/09"/>
    <s v="1"/>
    <s v="FM001001"/>
    <m/>
    <s v="P"/>
    <m/>
    <m/>
    <m/>
    <m/>
    <s v="D"/>
    <x v="16"/>
    <x v="1"/>
    <x v="11"/>
    <x v="48"/>
    <m/>
    <x v="1"/>
    <x v="0"/>
    <x v="1"/>
  </r>
  <r>
    <s v="DEPT"/>
    <s v="2024"/>
    <s v="007"/>
    <s v="100000"/>
    <s v="1011915 (DG Expenses)"/>
    <s v="DG Expenses"/>
    <s v="62101"/>
    <s v="Trvl- Domestic Flght"/>
    <n v="483.32"/>
    <s v="40/24/116/AP"/>
    <s v="100259639"/>
    <s v="SA"/>
    <d v="2024-01-29T00:00:00"/>
    <s v="40"/>
    <m/>
    <m/>
    <s v="P0"/>
    <m/>
    <m/>
    <s v="11578964 Air Penelope Nelson 2024/02/09"/>
    <s v="1"/>
    <s v="FM001001"/>
    <m/>
    <s v="P"/>
    <m/>
    <m/>
    <m/>
    <m/>
    <s v="D"/>
    <x v="16"/>
    <x v="1"/>
    <x v="11"/>
    <x v="48"/>
    <m/>
    <x v="1"/>
    <x v="0"/>
    <x v="1"/>
  </r>
  <r>
    <s v="DEPT"/>
    <s v="2024"/>
    <s v="007"/>
    <s v="100000"/>
    <s v="1011915 (DG Expenses)"/>
    <s v="DG Expenses"/>
    <s v="62102"/>
    <s v="Trvl-Domestic Exp"/>
    <n v="18.850000000000001"/>
    <s v="40/24/116/AP"/>
    <s v="100259639"/>
    <s v="SA"/>
    <d v="2024-01-29T00:00:00"/>
    <s v="40"/>
    <m/>
    <m/>
    <s v="P0"/>
    <m/>
    <m/>
    <s v="11581813 Orbit Fee Penelope Nelson 2024/01/25"/>
    <s v="1"/>
    <s v="FM001001"/>
    <m/>
    <s v="P"/>
    <m/>
    <m/>
    <m/>
    <m/>
    <s v="D"/>
    <x v="17"/>
    <x v="1"/>
    <x v="12"/>
    <x v="49"/>
    <m/>
    <x v="1"/>
    <x v="0"/>
    <x v="1"/>
  </r>
  <r>
    <s v="DEPT"/>
    <s v="2024"/>
    <s v="007"/>
    <s v="100000"/>
    <s v="1011915 (DG Expenses)"/>
    <s v="DG Expenses"/>
    <s v="62101"/>
    <s v="Trvl- Domestic Flght"/>
    <n v="522.94000000000005"/>
    <s v="40/24/116/AP"/>
    <s v="100259639"/>
    <s v="SA"/>
    <d v="2024-01-29T00:00:00"/>
    <s v="40"/>
    <m/>
    <m/>
    <s v="P0"/>
    <m/>
    <m/>
    <s v="11581813 Air Penelope Nelson 2024/01/25"/>
    <s v="1"/>
    <s v="FM001001"/>
    <m/>
    <s v="P"/>
    <m/>
    <m/>
    <m/>
    <m/>
    <s v="D"/>
    <x v="17"/>
    <x v="1"/>
    <x v="12"/>
    <x v="49"/>
    <m/>
    <x v="1"/>
    <x v="0"/>
    <x v="1"/>
  </r>
  <r>
    <s v="DEPT"/>
    <s v="2024"/>
    <s v="008"/>
    <s v="100000"/>
    <s v="1011915 (DG Expenses)"/>
    <s v="DG Expenses"/>
    <s v="62102"/>
    <s v="Trvl-Domestic Exp"/>
    <n v="18.850000000000001"/>
    <s v="40/24/119AP"/>
    <s v="100334273"/>
    <s v="SA"/>
    <d v="2024-02-26T00:00:00"/>
    <s v="40"/>
    <m/>
    <m/>
    <s v="P0"/>
    <m/>
    <m/>
    <s v="11595546 Orbit Fee Penelope Nelson 2024/06/11"/>
    <s v="1"/>
    <s v="FM001001"/>
    <m/>
    <s v="P"/>
    <m/>
    <m/>
    <m/>
    <m/>
    <s v="D"/>
    <x v="18"/>
    <x v="1"/>
    <x v="8"/>
    <x v="50"/>
    <m/>
    <x v="1"/>
    <x v="0"/>
    <x v="1"/>
  </r>
  <r>
    <s v="DEPT"/>
    <s v="2024"/>
    <s v="008"/>
    <s v="100000"/>
    <s v="1011915 (DG Expenses)"/>
    <s v="DG Expenses"/>
    <s v="62102"/>
    <s v="Trvl-Domestic Exp"/>
    <n v="18.850000000000001"/>
    <s v="40/24/119AP"/>
    <s v="100334273"/>
    <s v="SA"/>
    <d v="2024-02-26T00:00:00"/>
    <s v="40"/>
    <m/>
    <m/>
    <s v="P0"/>
    <m/>
    <m/>
    <s v="11587573 Orbit Fee Penelope Nelson 2024/04/05"/>
    <s v="1"/>
    <s v="FM001001"/>
    <m/>
    <s v="P"/>
    <m/>
    <m/>
    <m/>
    <m/>
    <s v="D"/>
    <x v="19"/>
    <x v="1"/>
    <x v="13"/>
    <x v="51"/>
    <s v="Roy Grose"/>
    <x v="1"/>
    <x v="0"/>
    <x v="1"/>
  </r>
  <r>
    <s v="DEPT"/>
    <s v="2024"/>
    <s v="008"/>
    <s v="100000"/>
    <s v="1011915 (DG Expenses)"/>
    <s v="DG Expenses"/>
    <s v="62102"/>
    <s v="Trvl-Domestic Exp"/>
    <n v="-73.91"/>
    <s v="40/24/119AP"/>
    <s v="100334273"/>
    <s v="SA"/>
    <d v="2024-02-26T00:00:00"/>
    <s v="50"/>
    <m/>
    <m/>
    <s v="P0"/>
    <m/>
    <m/>
    <s v="11583274 Other Penelope Nelson 2024/02/15"/>
    <s v="1"/>
    <s v="FM001001"/>
    <m/>
    <s v="P"/>
    <m/>
    <m/>
    <m/>
    <m/>
    <s v="D"/>
    <x v="0"/>
    <x v="0"/>
    <x v="0"/>
    <x v="52"/>
    <m/>
    <x v="0"/>
    <x v="0"/>
    <x v="0"/>
  </r>
  <r>
    <s v="DEPT"/>
    <s v="2024"/>
    <s v="008"/>
    <s v="100000"/>
    <s v="1011915 (DG Expenses)"/>
    <s v="DG Expenses"/>
    <s v="62102"/>
    <s v="Trvl-Domestic Exp"/>
    <n v="8.4"/>
    <s v="40/24/119AP"/>
    <s v="100334273"/>
    <s v="SA"/>
    <d v="2024-02-26T00:00:00"/>
    <s v="40"/>
    <m/>
    <m/>
    <s v="P0"/>
    <m/>
    <m/>
    <s v="11581813 Orbit Fee Penelope Nelson 2024/01/25"/>
    <s v="1"/>
    <s v="FM001001"/>
    <m/>
    <s v="P"/>
    <m/>
    <m/>
    <m/>
    <m/>
    <s v="D"/>
    <x v="17"/>
    <x v="1"/>
    <x v="12"/>
    <x v="49"/>
    <m/>
    <x v="1"/>
    <x v="0"/>
    <x v="1"/>
  </r>
  <r>
    <s v="DEPT"/>
    <s v="2024"/>
    <s v="008"/>
    <s v="100000"/>
    <s v="1011915 (DG Expenses)"/>
    <s v="DG Expenses"/>
    <s v="62101"/>
    <s v="Trvl- Domestic Flght"/>
    <n v="495"/>
    <s v="40/24/119AP"/>
    <s v="100334273"/>
    <s v="SA"/>
    <d v="2024-02-26T00:00:00"/>
    <s v="40"/>
    <m/>
    <m/>
    <s v="P0"/>
    <m/>
    <m/>
    <s v="11592721 Air Penelope Nelson 2024/03/08"/>
    <s v="1"/>
    <s v="FM001001"/>
    <m/>
    <s v="P"/>
    <m/>
    <m/>
    <m/>
    <m/>
    <s v="D"/>
    <x v="20"/>
    <x v="0"/>
    <x v="0"/>
    <x v="53"/>
    <m/>
    <x v="0"/>
    <x v="0"/>
    <x v="0"/>
  </r>
  <r>
    <s v="DEPT"/>
    <s v="2024"/>
    <s v="008"/>
    <s v="100000"/>
    <s v="1011915 (DG Expenses)"/>
    <s v="DG Expenses"/>
    <s v="62102"/>
    <s v="Trvl-Domestic Exp"/>
    <n v="73.91"/>
    <s v="40/24/119AP"/>
    <s v="100334273"/>
    <s v="SA"/>
    <d v="2024-02-26T00:00:00"/>
    <s v="40"/>
    <m/>
    <m/>
    <s v="P0"/>
    <m/>
    <m/>
    <s v="11583274 Other Penelope Nelson 2024/02/15"/>
    <s v="1"/>
    <s v="FM001001"/>
    <m/>
    <s v="P"/>
    <m/>
    <m/>
    <m/>
    <m/>
    <s v="D"/>
    <x v="0"/>
    <x v="0"/>
    <x v="0"/>
    <x v="52"/>
    <m/>
    <x v="0"/>
    <x v="0"/>
    <x v="0"/>
  </r>
  <r>
    <s v="DEPT"/>
    <s v="2024"/>
    <s v="008"/>
    <s v="100000"/>
    <s v="1011915 (DG Expenses)"/>
    <s v="DG Expenses"/>
    <s v="62101"/>
    <s v="Trvl- Domestic Flght"/>
    <n v="741.4"/>
    <s v="40/24/119AP"/>
    <s v="100334273"/>
    <s v="SA"/>
    <d v="2024-02-26T00:00:00"/>
    <s v="40"/>
    <m/>
    <m/>
    <s v="P0"/>
    <m/>
    <m/>
    <s v="11583274 Air Penelope Nelson 2024/02/15"/>
    <s v="1"/>
    <s v="FM001001"/>
    <m/>
    <s v="P"/>
    <m/>
    <m/>
    <m/>
    <m/>
    <s v="D"/>
    <x v="0"/>
    <x v="0"/>
    <x v="0"/>
    <x v="52"/>
    <m/>
    <x v="0"/>
    <x v="0"/>
    <x v="0"/>
  </r>
  <r>
    <s v="DEPT"/>
    <s v="2024"/>
    <s v="008"/>
    <s v="100000"/>
    <s v="1011915 (DG Expenses)"/>
    <s v="DG Expenses"/>
    <s v="62102"/>
    <s v="Trvl-Domestic Exp"/>
    <n v="11.2"/>
    <s v="40/24/119AP"/>
    <s v="100334273"/>
    <s v="SA"/>
    <d v="2024-02-26T00:00:00"/>
    <s v="40"/>
    <m/>
    <m/>
    <s v="P0"/>
    <m/>
    <m/>
    <s v="11595571 Orbit Fee Penelope Nelson 2024/05/03"/>
    <s v="1"/>
    <s v="FM001001"/>
    <m/>
    <s v="P"/>
    <m/>
    <m/>
    <m/>
    <m/>
    <s v="D"/>
    <x v="21"/>
    <x v="1"/>
    <x v="14"/>
    <x v="54"/>
    <s v="Mark Davies"/>
    <x v="1"/>
    <x v="0"/>
    <x v="3"/>
  </r>
  <r>
    <s v="DEPT"/>
    <s v="2024"/>
    <s v="008"/>
    <s v="100000"/>
    <s v="1011915 (DG Expenses)"/>
    <s v="DG Expenses"/>
    <s v="62102"/>
    <s v="Trvl-Domestic Exp"/>
    <n v="18.850000000000001"/>
    <s v="40/24/119AP"/>
    <s v="100334273"/>
    <s v="SA"/>
    <d v="2024-02-26T00:00:00"/>
    <s v="40"/>
    <m/>
    <m/>
    <s v="P0"/>
    <m/>
    <m/>
    <s v="11587281 Orbit Fee Penelope Nelson 2024/03/01"/>
    <s v="1"/>
    <s v="FM001001"/>
    <m/>
    <s v="P"/>
    <m/>
    <m/>
    <m/>
    <m/>
    <s v="D"/>
    <x v="22"/>
    <x v="1"/>
    <x v="8"/>
    <x v="55"/>
    <m/>
    <x v="1"/>
    <x v="0"/>
    <x v="1"/>
  </r>
  <r>
    <s v="DEPT"/>
    <s v="2024"/>
    <s v="008"/>
    <s v="100000"/>
    <s v="1011915 (DG Expenses)"/>
    <s v="DG Expenses"/>
    <s v="62101"/>
    <s v="Trvl- Domestic Flght"/>
    <n v="452.09"/>
    <s v="40/24/119AP"/>
    <s v="100334273"/>
    <s v="SA"/>
    <d v="2024-02-26T00:00:00"/>
    <s v="40"/>
    <m/>
    <m/>
    <s v="P0"/>
    <m/>
    <m/>
    <s v="11595571 Air Penelope Nelson 2024/05/03"/>
    <s v="1"/>
    <s v="FM001001"/>
    <m/>
    <s v="P"/>
    <m/>
    <m/>
    <m/>
    <m/>
    <s v="D"/>
    <x v="21"/>
    <x v="1"/>
    <x v="14"/>
    <x v="54"/>
    <s v="Mark Davies"/>
    <x v="1"/>
    <x v="0"/>
    <x v="3"/>
  </r>
  <r>
    <s v="DEPT"/>
    <s v="2024"/>
    <s v="008"/>
    <s v="100000"/>
    <s v="1011915 (DG Expenses)"/>
    <s v="DG Expenses"/>
    <s v="62102"/>
    <s v="Trvl-Domestic Exp"/>
    <n v="18.850000000000001"/>
    <s v="40/24/119AP"/>
    <s v="100334273"/>
    <s v="SA"/>
    <d v="2024-02-26T00:00:00"/>
    <s v="40"/>
    <m/>
    <m/>
    <s v="P0"/>
    <m/>
    <m/>
    <s v="11592721 Orbit Fee Penelope Nelson 2024/03/08"/>
    <s v="1"/>
    <s v="FM001001"/>
    <m/>
    <s v="P"/>
    <m/>
    <m/>
    <m/>
    <m/>
    <s v="D"/>
    <x v="20"/>
    <x v="0"/>
    <x v="0"/>
    <x v="53"/>
    <m/>
    <x v="0"/>
    <x v="0"/>
    <x v="0"/>
  </r>
  <r>
    <s v="DEPT"/>
    <s v="2024"/>
    <s v="008"/>
    <s v="100000"/>
    <s v="1011915 (DG Expenses)"/>
    <s v="DG Expenses"/>
    <s v="62102"/>
    <s v="Trvl-Domestic Exp"/>
    <n v="18.850000000000001"/>
    <s v="40/24/119AP"/>
    <s v="100334273"/>
    <s v="SA"/>
    <d v="2024-02-26T00:00:00"/>
    <s v="40"/>
    <m/>
    <m/>
    <s v="P0"/>
    <m/>
    <m/>
    <s v="11592963 Orbit Fee Penelope Nelson 2024/04/23"/>
    <s v="1"/>
    <s v="FM001001"/>
    <m/>
    <s v="P"/>
    <m/>
    <m/>
    <m/>
    <m/>
    <s v="D"/>
    <x v="23"/>
    <x v="1"/>
    <x v="6"/>
    <x v="56"/>
    <s v="Andrew Baucke"/>
    <x v="1"/>
    <x v="0"/>
    <x v="1"/>
  </r>
  <r>
    <s v="DEPT"/>
    <s v="2024"/>
    <s v="008"/>
    <s v="100000"/>
    <s v="1011915 (DG Expenses)"/>
    <s v="DG Expenses"/>
    <s v="62102"/>
    <s v="Trvl-Domestic Exp"/>
    <n v="11.2"/>
    <s v="40/24/120AP"/>
    <s v="100334274"/>
    <s v="SA"/>
    <d v="2024-02-26T00:00:00"/>
    <s v="40"/>
    <m/>
    <m/>
    <s v="P0"/>
    <m/>
    <m/>
    <s v="11595546 Orbit Fee Penelope Nelson 2024/06/11"/>
    <s v="1"/>
    <s v="FM001001"/>
    <m/>
    <s v="P"/>
    <m/>
    <m/>
    <m/>
    <m/>
    <s v="D"/>
    <x v="18"/>
    <x v="1"/>
    <x v="8"/>
    <x v="50"/>
    <m/>
    <x v="1"/>
    <x v="0"/>
    <x v="1"/>
  </r>
  <r>
    <s v="DEPT"/>
    <s v="2024"/>
    <s v="008"/>
    <s v="100000"/>
    <s v="1011915 (DG Expenses)"/>
    <s v="DG Expenses"/>
    <s v="62101"/>
    <s v="Trvl- Domestic Flght"/>
    <n v="403.19"/>
    <s v="40/24/120AP"/>
    <s v="100334274"/>
    <s v="SA"/>
    <d v="2024-02-26T00:00:00"/>
    <s v="40"/>
    <m/>
    <m/>
    <s v="P0"/>
    <m/>
    <m/>
    <s v="11585254 Air Penelope Nelson 2024/02/01"/>
    <s v="1"/>
    <s v="FM001001"/>
    <m/>
    <s v="P"/>
    <m/>
    <m/>
    <m/>
    <m/>
    <s v="D"/>
    <x v="14"/>
    <x v="1"/>
    <x v="5"/>
    <x v="46"/>
    <s v="Cancelled"/>
    <x v="1"/>
    <x v="0"/>
    <x v="1"/>
  </r>
  <r>
    <s v="DEPT"/>
    <s v="2024"/>
    <s v="008"/>
    <s v="100000"/>
    <s v="1011915 (DG Expenses)"/>
    <s v="DG Expenses"/>
    <s v="62102"/>
    <s v="Trvl-Domestic Exp"/>
    <n v="38.26"/>
    <s v="40/24/120AP"/>
    <s v="100334274"/>
    <s v="SA"/>
    <d v="2024-02-26T00:00:00"/>
    <s v="40"/>
    <m/>
    <m/>
    <s v="P0"/>
    <m/>
    <m/>
    <s v="11587281 Other Penelope Nelson 2024/03/01"/>
    <s v="1"/>
    <s v="FM001001"/>
    <m/>
    <s v="P"/>
    <m/>
    <m/>
    <m/>
    <m/>
    <s v="D"/>
    <x v="22"/>
    <x v="1"/>
    <x v="8"/>
    <x v="55"/>
    <m/>
    <x v="1"/>
    <x v="0"/>
    <x v="1"/>
  </r>
  <r>
    <s v="DEPT"/>
    <s v="2024"/>
    <s v="008"/>
    <s v="100000"/>
    <s v="1011915 (DG Expenses)"/>
    <s v="DG Expenses"/>
    <s v="62102"/>
    <s v="Trvl-Domestic Exp"/>
    <n v="34.78"/>
    <s v="40/24/120AP"/>
    <s v="100334274"/>
    <s v="SA"/>
    <d v="2024-02-26T00:00:00"/>
    <s v="40"/>
    <m/>
    <m/>
    <s v="P0"/>
    <m/>
    <m/>
    <s v="11587573 Other Penelope Nelson 2024/04/05"/>
    <s v="1"/>
    <s v="FM001001"/>
    <m/>
    <s v="P"/>
    <m/>
    <m/>
    <m/>
    <m/>
    <s v="D"/>
    <x v="19"/>
    <x v="1"/>
    <x v="13"/>
    <x v="51"/>
    <s v="Roy Grose"/>
    <x v="1"/>
    <x v="0"/>
    <x v="1"/>
  </r>
  <r>
    <s v="DEPT"/>
    <s v="2024"/>
    <s v="008"/>
    <s v="100000"/>
    <s v="1011915 (DG Expenses)"/>
    <s v="DG Expenses"/>
    <s v="62102"/>
    <s v="Trvl-Domestic Exp"/>
    <n v="43.91"/>
    <s v="40/24/120AP"/>
    <s v="100334274"/>
    <s v="SA"/>
    <d v="2024-02-26T00:00:00"/>
    <s v="40"/>
    <m/>
    <m/>
    <s v="P0"/>
    <m/>
    <m/>
    <s v="11585612 Other Penelope Nelson 2024/03/20"/>
    <s v="1"/>
    <s v="FM001001"/>
    <m/>
    <s v="P"/>
    <m/>
    <m/>
    <m/>
    <m/>
    <s v="D"/>
    <x v="24"/>
    <x v="1"/>
    <x v="6"/>
    <x v="57"/>
    <m/>
    <x v="1"/>
    <x v="0"/>
    <x v="1"/>
  </r>
  <r>
    <s v="DEPT"/>
    <s v="2024"/>
    <s v="008"/>
    <s v="100000"/>
    <s v="1011915 (DG Expenses)"/>
    <s v="DG Expenses"/>
    <s v="62101"/>
    <s v="Trvl- Domestic Flght"/>
    <n v="380.66"/>
    <s v="40/24/120AP"/>
    <s v="100334274"/>
    <s v="SA"/>
    <d v="2024-02-26T00:00:00"/>
    <s v="40"/>
    <m/>
    <m/>
    <s v="P0"/>
    <m/>
    <m/>
    <s v="11585612 Air Penelope Nelson 2024/03/20"/>
    <s v="1"/>
    <s v="FM001001"/>
    <m/>
    <s v="P"/>
    <m/>
    <m/>
    <m/>
    <m/>
    <s v="D"/>
    <x v="24"/>
    <x v="1"/>
    <x v="6"/>
    <x v="57"/>
    <m/>
    <x v="1"/>
    <x v="0"/>
    <x v="1"/>
  </r>
  <r>
    <s v="DEPT"/>
    <s v="2024"/>
    <s v="008"/>
    <s v="100000"/>
    <s v="1011915 (DG Expenses)"/>
    <s v="DG Expenses"/>
    <s v="62101"/>
    <s v="Trvl- Domestic Flght"/>
    <n v="347.5"/>
    <s v="40/24/120AP"/>
    <s v="100334274"/>
    <s v="SA"/>
    <d v="2024-02-26T00:00:00"/>
    <s v="40"/>
    <m/>
    <m/>
    <s v="P0"/>
    <m/>
    <m/>
    <s v="11582620 Air Penelope Nelson 2024/04/11"/>
    <s v="1"/>
    <s v="FM001001"/>
    <m/>
    <s v="P"/>
    <m/>
    <m/>
    <m/>
    <m/>
    <s v="D"/>
    <x v="25"/>
    <x v="1"/>
    <x v="15"/>
    <x v="58"/>
    <s v="with Jade/Henry"/>
    <x v="1"/>
    <x v="0"/>
    <x v="3"/>
  </r>
  <r>
    <s v="DEPT"/>
    <s v="2024"/>
    <s v="008"/>
    <s v="100000"/>
    <s v="1011915 (DG Expenses)"/>
    <s v="DG Expenses"/>
    <s v="62102"/>
    <s v="Trvl-Domestic Exp"/>
    <n v="18.850000000000001"/>
    <s v="40/24/121AP"/>
    <s v="100334275"/>
    <s v="SA"/>
    <d v="2024-02-26T00:00:00"/>
    <s v="40"/>
    <m/>
    <m/>
    <s v="P0"/>
    <m/>
    <m/>
    <s v="11595571 Orbit Fee Penelope Nelson 2024/05/03"/>
    <s v="1"/>
    <s v="FM001001"/>
    <m/>
    <s v="P"/>
    <m/>
    <m/>
    <m/>
    <m/>
    <s v="D"/>
    <x v="21"/>
    <x v="1"/>
    <x v="14"/>
    <x v="54"/>
    <s v="Mark Davies"/>
    <x v="1"/>
    <x v="0"/>
    <x v="3"/>
  </r>
  <r>
    <s v="DEPT"/>
    <s v="2024"/>
    <s v="008"/>
    <s v="100000"/>
    <s v="1011915 (DG Expenses)"/>
    <s v="DG Expenses"/>
    <s v="62102"/>
    <s v="Trvl-Domestic Exp"/>
    <n v="18.850000000000001"/>
    <s v="40/24/121AP"/>
    <s v="100334275"/>
    <s v="SA"/>
    <d v="2024-02-26T00:00:00"/>
    <s v="40"/>
    <m/>
    <m/>
    <s v="P0"/>
    <m/>
    <m/>
    <s v="11585612 Orbit Fee Penelope Nelson 2024/03/20"/>
    <s v="1"/>
    <s v="FM001001"/>
    <m/>
    <s v="P"/>
    <m/>
    <m/>
    <m/>
    <m/>
    <s v="D"/>
    <x v="24"/>
    <x v="1"/>
    <x v="6"/>
    <x v="57"/>
    <m/>
    <x v="1"/>
    <x v="0"/>
    <x v="1"/>
  </r>
  <r>
    <s v="DEPT"/>
    <s v="2024"/>
    <s v="008"/>
    <s v="100000"/>
    <s v="1011915 (DG Expenses)"/>
    <s v="DG Expenses"/>
    <s v="62102"/>
    <s v="Trvl-Domestic Exp"/>
    <n v="18.850000000000001"/>
    <s v="40/24/121AP"/>
    <s v="100334275"/>
    <s v="SA"/>
    <d v="2024-02-26T00:00:00"/>
    <s v="40"/>
    <m/>
    <m/>
    <s v="P0"/>
    <m/>
    <m/>
    <s v="11583274 Orbit Fee Penelope Nelson 2024/02/15"/>
    <s v="1"/>
    <s v="FM001001"/>
    <m/>
    <s v="P"/>
    <m/>
    <m/>
    <m/>
    <m/>
    <s v="D"/>
    <x v="0"/>
    <x v="0"/>
    <x v="0"/>
    <x v="52"/>
    <m/>
    <x v="0"/>
    <x v="0"/>
    <x v="0"/>
  </r>
  <r>
    <s v="DEPT"/>
    <s v="2024"/>
    <s v="008"/>
    <s v="100000"/>
    <s v="1011915 (DG Expenses)"/>
    <s v="DG Expenses"/>
    <s v="62102"/>
    <s v="Trvl-Domestic Exp"/>
    <n v="18.850000000000001"/>
    <s v="40/24/121AP"/>
    <s v="100334275"/>
    <s v="SA"/>
    <d v="2024-02-26T00:00:00"/>
    <s v="40"/>
    <m/>
    <m/>
    <s v="P0"/>
    <m/>
    <m/>
    <s v="11582620 Orbit Fee Penelope Nelson 2024/04/11"/>
    <s v="1"/>
    <s v="FM001001"/>
    <m/>
    <s v="P"/>
    <m/>
    <m/>
    <m/>
    <m/>
    <s v="D"/>
    <x v="26"/>
    <x v="1"/>
    <x v="15"/>
    <x v="58"/>
    <s v="with Jade/Henry"/>
    <x v="1"/>
    <x v="0"/>
    <x v="3"/>
  </r>
  <r>
    <s v="DEPT"/>
    <s v="2024"/>
    <s v="008"/>
    <s v="100000"/>
    <s v="1011915 (DG Expenses)"/>
    <s v="DG Expenses"/>
    <s v="62102"/>
    <s v="Trvl-Domestic Exp"/>
    <n v="112.17"/>
    <s v="40/24/121AP"/>
    <s v="100334275"/>
    <s v="SA"/>
    <d v="2024-02-26T00:00:00"/>
    <s v="40"/>
    <m/>
    <m/>
    <s v="P0"/>
    <m/>
    <m/>
    <s v="11581813 Hotel Penelope Nelson 2024/01/25"/>
    <s v="1"/>
    <s v="FM001001"/>
    <m/>
    <s v="P"/>
    <m/>
    <m/>
    <m/>
    <m/>
    <s v="D"/>
    <x v="17"/>
    <x v="3"/>
    <x v="12"/>
    <x v="49"/>
    <m/>
    <x v="1"/>
    <x v="0"/>
    <x v="1"/>
  </r>
  <r>
    <s v="DEPT"/>
    <s v="2024"/>
    <s v="008"/>
    <s v="100000"/>
    <s v="1011915 (DG Expenses)"/>
    <s v="DG Expenses"/>
    <s v="62101"/>
    <s v="Trvl- Domestic Flght"/>
    <n v="-741.4"/>
    <s v="40/24/121AP"/>
    <s v="100334275"/>
    <s v="SA"/>
    <d v="2024-02-26T00:00:00"/>
    <s v="50"/>
    <m/>
    <m/>
    <s v="P0"/>
    <m/>
    <m/>
    <s v="11583274 Air Penelope Nelson 2024/02/15"/>
    <s v="1"/>
    <s v="FM001001"/>
    <m/>
    <s v="P"/>
    <m/>
    <m/>
    <m/>
    <m/>
    <s v="D"/>
    <x v="0"/>
    <x v="0"/>
    <x v="0"/>
    <x v="52"/>
    <m/>
    <x v="0"/>
    <x v="0"/>
    <x v="0"/>
  </r>
  <r>
    <s v="DEPT"/>
    <s v="2024"/>
    <s v="008"/>
    <s v="100000"/>
    <s v="1011915 (DG Expenses)"/>
    <s v="DG Expenses"/>
    <s v="62102"/>
    <s v="Trvl-Domestic Exp"/>
    <n v="11.2"/>
    <s v="40/24/121AP"/>
    <s v="100334275"/>
    <s v="SA"/>
    <d v="2024-02-26T00:00:00"/>
    <s v="40"/>
    <m/>
    <m/>
    <s v="P0"/>
    <m/>
    <m/>
    <s v="11587281 Orbit Fee Penelope Nelson 2024/03/01"/>
    <s v="1"/>
    <s v="FM001001"/>
    <m/>
    <s v="P"/>
    <m/>
    <m/>
    <m/>
    <m/>
    <s v="D"/>
    <x v="22"/>
    <x v="1"/>
    <x v="8"/>
    <x v="55"/>
    <m/>
    <x v="1"/>
    <x v="0"/>
    <x v="1"/>
  </r>
  <r>
    <s v="DEPT"/>
    <s v="2024"/>
    <s v="008"/>
    <s v="100000"/>
    <s v="1011915 (DG Expenses)"/>
    <s v="DG Expenses"/>
    <s v="62102"/>
    <s v="Trvl-Domestic Exp"/>
    <n v="73.91"/>
    <s v="40/24/121AP"/>
    <s v="100334275"/>
    <s v="SA"/>
    <d v="2024-02-26T00:00:00"/>
    <s v="40"/>
    <m/>
    <m/>
    <s v="P0"/>
    <m/>
    <m/>
    <s v="11582620 Other Penelope Nelson 2024/04/11"/>
    <s v="1"/>
    <s v="FM001001"/>
    <m/>
    <s v="P"/>
    <m/>
    <m/>
    <m/>
    <m/>
    <s v="D"/>
    <x v="25"/>
    <x v="1"/>
    <x v="15"/>
    <x v="58"/>
    <s v="with Jade/Henry"/>
    <x v="1"/>
    <x v="0"/>
    <x v="3"/>
  </r>
  <r>
    <s v="DEPT"/>
    <s v="2024"/>
    <s v="008"/>
    <s v="100000"/>
    <s v="1011915 (DG Expenses)"/>
    <s v="DG Expenses"/>
    <s v="62102"/>
    <s v="Trvl-Domestic Exp"/>
    <n v="-44.35"/>
    <s v="40/24/121AP"/>
    <s v="100334275"/>
    <s v="SA"/>
    <d v="2024-02-26T00:00:00"/>
    <s v="50"/>
    <m/>
    <m/>
    <s v="P0"/>
    <m/>
    <m/>
    <s v="11581813 Other Penelope Nelson 2024/01/25"/>
    <s v="1"/>
    <s v="FM001001"/>
    <m/>
    <s v="P"/>
    <m/>
    <m/>
    <m/>
    <m/>
    <s v="D"/>
    <x v="17"/>
    <x v="1"/>
    <x v="12"/>
    <x v="49"/>
    <m/>
    <x v="1"/>
    <x v="0"/>
    <x v="1"/>
  </r>
  <r>
    <s v="DEPT"/>
    <s v="2024"/>
    <s v="008"/>
    <s v="100000"/>
    <s v="1011915 (DG Expenses)"/>
    <s v="DG Expenses"/>
    <s v="62102"/>
    <s v="Trvl-Domestic Exp"/>
    <n v="18.850000000000001"/>
    <s v="40/24/122AP"/>
    <s v="100334276"/>
    <s v="SA"/>
    <d v="2024-02-26T00:00:00"/>
    <s v="40"/>
    <m/>
    <m/>
    <s v="P0"/>
    <m/>
    <m/>
    <s v="11585254 Orbit Fee Penelope Nelson 2024/02/01"/>
    <s v="1"/>
    <s v="FM001001"/>
    <m/>
    <s v="P"/>
    <m/>
    <m/>
    <m/>
    <m/>
    <s v="D"/>
    <x v="14"/>
    <x v="1"/>
    <x v="5"/>
    <x v="46"/>
    <s v="Cancelled"/>
    <x v="1"/>
    <x v="0"/>
    <x v="1"/>
  </r>
  <r>
    <s v="DEPT"/>
    <s v="2024"/>
    <s v="008"/>
    <s v="100000"/>
    <s v="1011915 (DG Expenses)"/>
    <s v="DG Expenses"/>
    <s v="62102"/>
    <s v="Trvl-Domestic Exp"/>
    <n v="-90.87"/>
    <s v="40/24/122AP"/>
    <s v="100334276"/>
    <s v="SA"/>
    <d v="2024-02-26T00:00:00"/>
    <s v="50"/>
    <m/>
    <m/>
    <s v="P0"/>
    <m/>
    <m/>
    <s v="11568868 Other Penelope Nelson 2024/02/04"/>
    <s v="1"/>
    <s v="FM001001"/>
    <m/>
    <s v="P"/>
    <m/>
    <m/>
    <m/>
    <m/>
    <s v="D"/>
    <x v="14"/>
    <x v="9"/>
    <x v="5"/>
    <x v="46"/>
    <m/>
    <x v="1"/>
    <x v="0"/>
    <x v="1"/>
  </r>
  <r>
    <s v="DEPT"/>
    <s v="2024"/>
    <s v="008"/>
    <s v="100000"/>
    <s v="1011915 (DG Expenses)"/>
    <s v="DG Expenses"/>
    <s v="62102"/>
    <s v="Trvl-Domestic Exp"/>
    <n v="0.56000000000000005"/>
    <s v="40/24/122AP"/>
    <s v="100334276"/>
    <s v="SA"/>
    <d v="2024-02-26T00:00:00"/>
    <s v="40"/>
    <m/>
    <m/>
    <s v="P0"/>
    <m/>
    <m/>
    <s v="11581813 Orbit Fee Penelope Nelson 2024/01/25"/>
    <s v="1"/>
    <s v="FM001001"/>
    <m/>
    <s v="P"/>
    <m/>
    <m/>
    <m/>
    <m/>
    <s v="D"/>
    <x v="17"/>
    <x v="1"/>
    <x v="12"/>
    <x v="49"/>
    <m/>
    <x v="1"/>
    <x v="0"/>
    <x v="1"/>
  </r>
  <r>
    <s v="DEPT"/>
    <s v="2024"/>
    <s v="008"/>
    <s v="100000"/>
    <s v="1011915 (DG Expenses)"/>
    <s v="DG Expenses"/>
    <s v="62102"/>
    <s v="Trvl-Domestic Exp"/>
    <n v="11.2"/>
    <s v="40/24/122AP"/>
    <s v="100334276"/>
    <s v="SA"/>
    <d v="2024-02-26T00:00:00"/>
    <s v="40"/>
    <m/>
    <m/>
    <s v="P0"/>
    <m/>
    <m/>
    <s v="11581813 Orbit Fee Penelope Nelson 2024/01/25"/>
    <s v="1"/>
    <s v="FM001001"/>
    <m/>
    <s v="P"/>
    <m/>
    <m/>
    <m/>
    <m/>
    <s v="D"/>
    <x v="17"/>
    <x v="1"/>
    <x v="12"/>
    <x v="49"/>
    <m/>
    <x v="1"/>
    <x v="0"/>
    <x v="1"/>
  </r>
  <r>
    <s v="DEPT"/>
    <s v="2024"/>
    <s v="008"/>
    <s v="100000"/>
    <s v="1011915 (DG Expenses)"/>
    <s v="DG Expenses"/>
    <s v="62102"/>
    <s v="Trvl-Domestic Exp"/>
    <n v="82.61"/>
    <s v="40/24/122AP"/>
    <s v="100334276"/>
    <s v="SA"/>
    <d v="2024-02-26T00:00:00"/>
    <s v="40"/>
    <m/>
    <m/>
    <s v="P0"/>
    <m/>
    <m/>
    <s v="11568868 Other Penelope Nelson 2024/02/04"/>
    <s v="1"/>
    <s v="FM001001"/>
    <m/>
    <s v="P"/>
    <m/>
    <m/>
    <m/>
    <m/>
    <s v="D"/>
    <x v="14"/>
    <x v="9"/>
    <x v="5"/>
    <x v="46"/>
    <m/>
    <x v="1"/>
    <x v="0"/>
    <x v="1"/>
  </r>
  <r>
    <s v="DEPT"/>
    <s v="2024"/>
    <s v="008"/>
    <s v="100000"/>
    <s v="1011915 (DG Expenses)"/>
    <s v="DG Expenses"/>
    <s v="62101"/>
    <s v="Trvl- Domestic Flght"/>
    <n v="327.24"/>
    <s v="40/24/122AP"/>
    <s v="100334276"/>
    <s v="SA"/>
    <d v="2024-02-26T00:00:00"/>
    <s v="40"/>
    <m/>
    <m/>
    <s v="P0"/>
    <m/>
    <m/>
    <s v="11587573 Air Penelope Nelson 2024/04/05"/>
    <s v="1"/>
    <s v="FM001001"/>
    <m/>
    <s v="P"/>
    <m/>
    <m/>
    <m/>
    <m/>
    <s v="D"/>
    <x v="19"/>
    <x v="1"/>
    <x v="13"/>
    <x v="51"/>
    <s v="Roy Grose"/>
    <x v="1"/>
    <x v="0"/>
    <x v="1"/>
  </r>
  <r>
    <s v="DEPT"/>
    <s v="2024"/>
    <s v="008"/>
    <s v="100000"/>
    <s v="1011915 (DG Expenses)"/>
    <s v="DG Expenses"/>
    <s v="62102"/>
    <s v="Trvl-Domestic Exp"/>
    <n v="18.850000000000001"/>
    <s v="40/24/122AP"/>
    <s v="100334276"/>
    <s v="SA"/>
    <d v="2024-02-26T00:00:00"/>
    <s v="40"/>
    <m/>
    <m/>
    <s v="P0"/>
    <m/>
    <m/>
    <s v="11583243 Orbit Fee Penelope Nelson 2024/01/24"/>
    <s v="1"/>
    <s v="FM001001"/>
    <m/>
    <s v="P"/>
    <m/>
    <m/>
    <m/>
    <m/>
    <s v="D"/>
    <x v="0"/>
    <x v="0"/>
    <x v="0"/>
    <x v="59"/>
    <m/>
    <x v="0"/>
    <x v="0"/>
    <x v="0"/>
  </r>
  <r>
    <s v="DEPT"/>
    <s v="2024"/>
    <s v="008"/>
    <s v="100000"/>
    <s v="1011915 (DG Expenses)"/>
    <s v="DG Expenses"/>
    <s v="62101"/>
    <s v="Trvl- Domestic Flght"/>
    <n v="361.46"/>
    <s v="40/24/122AP"/>
    <s v="100334276"/>
    <s v="SA"/>
    <d v="2024-02-26T00:00:00"/>
    <s v="40"/>
    <m/>
    <m/>
    <s v="P0"/>
    <m/>
    <m/>
    <s v="11592963 Air Penelope Nelson 2024/04/23"/>
    <s v="1"/>
    <s v="FM001001"/>
    <m/>
    <s v="P"/>
    <m/>
    <m/>
    <m/>
    <m/>
    <s v="D"/>
    <x v="23"/>
    <x v="1"/>
    <x v="6"/>
    <x v="56"/>
    <s v="Andrew Baucke"/>
    <x v="1"/>
    <x v="0"/>
    <x v="1"/>
  </r>
  <r>
    <s v="DEPT"/>
    <s v="2024"/>
    <s v="008"/>
    <s v="100000"/>
    <s v="1011915 (DG Expenses)"/>
    <s v="DG Expenses"/>
    <s v="62101"/>
    <s v="Trvl- Domestic Flght"/>
    <n v="495"/>
    <s v="40/24/122AP"/>
    <s v="100334276"/>
    <s v="SA"/>
    <d v="2024-02-26T00:00:00"/>
    <s v="40"/>
    <m/>
    <m/>
    <s v="P0"/>
    <m/>
    <m/>
    <s v="11587281 Air Penelope Nelson 2024/03/01"/>
    <s v="1"/>
    <s v="FM001001"/>
    <m/>
    <s v="P"/>
    <m/>
    <m/>
    <m/>
    <m/>
    <s v="D"/>
    <x v="22"/>
    <x v="1"/>
    <x v="8"/>
    <x v="55"/>
    <m/>
    <x v="1"/>
    <x v="0"/>
    <x v="1"/>
  </r>
  <r>
    <s v="DEPT"/>
    <s v="2024"/>
    <s v="008"/>
    <s v="100000"/>
    <s v="1011915 (DG Expenses)"/>
    <s v="DG Expenses"/>
    <s v="62102"/>
    <s v="Trvl-Domestic Exp"/>
    <n v="44.35"/>
    <s v="40/24/122AP"/>
    <s v="100334276"/>
    <s v="SA"/>
    <d v="2024-02-26T00:00:00"/>
    <s v="40"/>
    <m/>
    <m/>
    <s v="P0"/>
    <m/>
    <m/>
    <s v="11581813 Other Penelope Nelson 2024/01/25"/>
    <s v="1"/>
    <s v="FM001001"/>
    <m/>
    <s v="P"/>
    <m/>
    <m/>
    <m/>
    <m/>
    <s v="D"/>
    <x v="17"/>
    <x v="1"/>
    <x v="12"/>
    <x v="49"/>
    <m/>
    <x v="1"/>
    <x v="0"/>
    <x v="1"/>
  </r>
  <r>
    <s v="DEPT"/>
    <s v="2024"/>
    <s v="008"/>
    <s v="100000"/>
    <s v="1011915 (DG Expenses)"/>
    <s v="DG Expenses"/>
    <s v="62102"/>
    <s v="Trvl-Domestic Exp"/>
    <n v="11.2"/>
    <s v="40/24/122AP"/>
    <s v="100334276"/>
    <s v="SA"/>
    <d v="2024-02-26T00:00:00"/>
    <s v="40"/>
    <m/>
    <m/>
    <s v="P0"/>
    <m/>
    <m/>
    <s v="11568868 Orbit Fee Penelope Nelson 2024/02/04"/>
    <s v="1"/>
    <s v="FM001001"/>
    <m/>
    <s v="P"/>
    <m/>
    <m/>
    <m/>
    <m/>
    <s v="D"/>
    <x v="14"/>
    <x v="9"/>
    <x v="5"/>
    <x v="46"/>
    <m/>
    <x v="1"/>
    <x v="0"/>
    <x v="1"/>
  </r>
  <r>
    <s v="DEPT"/>
    <s v="2024"/>
    <s v="008"/>
    <s v="100000"/>
    <s v="1011915 (DG Expenses)"/>
    <s v="DG Expenses"/>
    <s v="62101"/>
    <s v="Trvl- Domestic Flght"/>
    <n v="262.94"/>
    <s v="40/24/123AP"/>
    <s v="100334277"/>
    <s v="SA"/>
    <d v="2024-02-26T00:00:00"/>
    <s v="40"/>
    <m/>
    <m/>
    <s v="P0"/>
    <m/>
    <m/>
    <s v="11595546 Air Penelope Nelson 2024/06/11"/>
    <s v="1"/>
    <s v="FM001001"/>
    <m/>
    <s v="P"/>
    <m/>
    <m/>
    <m/>
    <m/>
    <s v="D"/>
    <x v="18"/>
    <x v="1"/>
    <x v="8"/>
    <x v="50"/>
    <m/>
    <x v="1"/>
    <x v="0"/>
    <x v="1"/>
  </r>
  <r>
    <s v="DEPT"/>
    <s v="2024"/>
    <s v="008"/>
    <s v="100000"/>
    <s v="1011915 (DG Expenses)"/>
    <s v="DG Expenses"/>
    <s v="62511"/>
    <s v="Hospitality/events"/>
    <n v="114.08"/>
    <s v="Penelope Nelson"/>
    <s v="100334958"/>
    <s v="S1"/>
    <d v="2024-02-28T00:00:00"/>
    <s v="40"/>
    <m/>
    <m/>
    <s v="P0"/>
    <m/>
    <m/>
    <s v="Pravda Meeting with Chris Finlayson (ex M"/>
    <s v="1"/>
    <s v="FM001001"/>
    <m/>
    <s v="P"/>
    <m/>
    <m/>
    <m/>
    <m/>
    <s v="D"/>
    <x v="27"/>
    <x v="10"/>
    <x v="16"/>
    <x v="60"/>
    <s v="Chris Finlayson/Henry Weston"/>
    <x v="1"/>
    <x v="2"/>
    <x v="1"/>
  </r>
  <r>
    <s v="DEPT"/>
    <s v="2024"/>
    <s v="008"/>
    <s v="100000"/>
    <s v="1011915 (DG Expenses)"/>
    <s v="DG Expenses"/>
    <s v="62521"/>
    <s v="Education Costs"/>
    <n v="-17997.07"/>
    <s v="REFUND"/>
    <s v="1400008604"/>
    <s v="DZ"/>
    <d v="2024-02-02T00:00:00"/>
    <s v="50"/>
    <m/>
    <m/>
    <s v="P0"/>
    <m/>
    <m/>
    <s v="Refund PN Executive Learning Group Membership"/>
    <s v="1"/>
    <s v="FM001001"/>
    <m/>
    <s v="P"/>
    <m/>
    <m/>
    <m/>
    <m/>
    <s v="D"/>
    <x v="28"/>
    <x v="11"/>
    <x v="16"/>
    <x v="61"/>
    <s v="this is Penny's professional development and this invoice #8-130 was paid last financial year to Jeff Whalan Learning Group"/>
    <x v="1"/>
    <x v="3"/>
    <x v="1"/>
  </r>
  <r>
    <s v="DEPT"/>
    <s v="2024"/>
    <s v="008"/>
    <s v="100000"/>
    <s v="1011915 (DG Expenses)"/>
    <s v="DG Expenses"/>
    <s v="62521"/>
    <s v="Education Costs"/>
    <n v="900"/>
    <m/>
    <s v="5000024314"/>
    <s v="WE"/>
    <d v="2024-02-15T00:00:00"/>
    <s v="81"/>
    <s v="112361 (JENERO ENTERPRISES LTD)"/>
    <s v="JENERO ENTERPRISES LTD"/>
    <m/>
    <m/>
    <m/>
    <s v="Coaching Services - DG"/>
    <s v="1"/>
    <s v="FM001001"/>
    <m/>
    <s v="P"/>
    <m/>
    <s v="KBS"/>
    <m/>
    <m/>
    <s v="D"/>
    <x v="29"/>
    <x v="11"/>
    <x v="16"/>
    <x v="62"/>
    <s v="Rory Glass (Jenero) 12 x $900"/>
    <x v="1"/>
    <x v="3"/>
    <x v="1"/>
  </r>
  <r>
    <s v="DEPT"/>
    <s v="2024"/>
    <s v="009"/>
    <s v="100000"/>
    <s v="1011915 (DG Expenses)"/>
    <s v="DG Expenses"/>
    <s v="62102"/>
    <s v="Trvl-Domestic Exp"/>
    <n v="30.43"/>
    <s v="Deborah Drummond"/>
    <s v="100392791"/>
    <s v="S1"/>
    <d v="2024-03-27T00:00:00"/>
    <s v="40"/>
    <m/>
    <m/>
    <s v="P0"/>
    <m/>
    <m/>
    <s v="Cial Online Par D Drummond - Parking while in Well"/>
    <s v="1"/>
    <s v="FM001001"/>
    <m/>
    <s v="P"/>
    <m/>
    <m/>
    <m/>
    <m/>
    <s v="D"/>
    <x v="30"/>
    <x v="0"/>
    <x v="0"/>
    <x v="31"/>
    <s v="tsfr to 1011905"/>
    <x v="1"/>
    <x v="0"/>
    <x v="1"/>
  </r>
  <r>
    <s v="DEPT"/>
    <s v="2024"/>
    <s v="009"/>
    <s v="100000"/>
    <s v="1011915 (DG Expenses)"/>
    <s v="DG Expenses"/>
    <s v="62104"/>
    <s v="Taxi / Cab Services"/>
    <n v="19.829999999999998"/>
    <s v="Penelope Nelson"/>
    <s v="100392792"/>
    <s v="SA"/>
    <d v="2024-03-27T00:00:00"/>
    <s v="40"/>
    <m/>
    <m/>
    <s v="P0"/>
    <m/>
    <m/>
    <s v="16 Mr Singhs Ta Te Mokihi CEs Forum 1 March 2024"/>
    <s v="1"/>
    <s v="FM001001"/>
    <m/>
    <s v="P"/>
    <m/>
    <m/>
    <m/>
    <m/>
    <s v="D"/>
    <x v="22"/>
    <x v="7"/>
    <x v="8"/>
    <x v="55"/>
    <m/>
    <x v="1"/>
    <x v="0"/>
    <x v="1"/>
  </r>
  <r>
    <s v="DEPT"/>
    <s v="2024"/>
    <s v="009"/>
    <s v="100000"/>
    <s v="1011915 (DG Expenses)"/>
    <s v="DG Expenses"/>
    <s v="62511"/>
    <s v="Hospitality/events"/>
    <n v="117.62"/>
    <s v="Penelope Nelson"/>
    <s v="100392792"/>
    <s v="SA"/>
    <d v="2024-03-27T00:00:00"/>
    <s v="40"/>
    <m/>
    <m/>
    <s v="P0"/>
    <m/>
    <m/>
    <s v="Pravda Meeting with Vicki Watson (CE Aote"/>
    <s v="1"/>
    <s v="FM001001"/>
    <m/>
    <s v="P"/>
    <m/>
    <m/>
    <m/>
    <m/>
    <s v="D"/>
    <x v="31"/>
    <x v="10"/>
    <x v="16"/>
    <x v="63"/>
    <s v="Vicki Watson/Sia Aston"/>
    <x v="1"/>
    <x v="2"/>
    <x v="1"/>
  </r>
  <r>
    <s v="DEPT"/>
    <s v="2024"/>
    <s v="009"/>
    <s v="100000"/>
    <s v="1011915 (DG Expenses)"/>
    <s v="DG Expenses"/>
    <s v="62102"/>
    <s v="Trvl-Domestic Exp"/>
    <n v="11.2"/>
    <s v="5"/>
    <s v="100393649"/>
    <s v="SA"/>
    <d v="2024-03-28T00:00:00"/>
    <s v="40"/>
    <m/>
    <m/>
    <s v="P0"/>
    <m/>
    <m/>
    <s v="11581813 Orbit Fee Penelope Nelson 2024/01/25"/>
    <s v="1"/>
    <s v="FM001001"/>
    <m/>
    <s v="P"/>
    <m/>
    <m/>
    <m/>
    <m/>
    <s v="D"/>
    <x v="17"/>
    <x v="1"/>
    <x v="12"/>
    <x v="49"/>
    <m/>
    <x v="1"/>
    <x v="0"/>
    <x v="1"/>
  </r>
  <r>
    <s v="DEPT"/>
    <s v="2024"/>
    <s v="009"/>
    <s v="100000"/>
    <s v="1011915 (DG Expenses)"/>
    <s v="DG Expenses"/>
    <s v="62101"/>
    <s v="Trvl- Domestic Flght"/>
    <n v="-262.94"/>
    <s v="5"/>
    <s v="100393649"/>
    <s v="SA"/>
    <d v="2024-03-28T00:00:00"/>
    <s v="50"/>
    <m/>
    <m/>
    <s v="P0"/>
    <m/>
    <m/>
    <s v="11595546 Air Penelope Nelson 2024/06/11"/>
    <s v="1"/>
    <s v="FM001001"/>
    <m/>
    <s v="P"/>
    <m/>
    <m/>
    <m/>
    <m/>
    <s v="D"/>
    <x v="18"/>
    <x v="1"/>
    <x v="8"/>
    <x v="50"/>
    <m/>
    <x v="1"/>
    <x v="0"/>
    <x v="1"/>
  </r>
  <r>
    <s v="DEPT"/>
    <s v="2024"/>
    <s v="009"/>
    <s v="100000"/>
    <s v="1011915 (DG Expenses)"/>
    <s v="DG Expenses"/>
    <s v="62102"/>
    <s v="Trvl-Domestic Exp"/>
    <n v="-73.040000000000006"/>
    <s v="5"/>
    <s v="100393649"/>
    <s v="SA"/>
    <d v="2024-03-28T00:00:00"/>
    <s v="50"/>
    <m/>
    <m/>
    <s v="P0"/>
    <m/>
    <m/>
    <s v="11595571 Other Penelope Nelson 2024/05/03"/>
    <s v="1"/>
    <s v="FM001001"/>
    <m/>
    <s v="P"/>
    <m/>
    <m/>
    <m/>
    <m/>
    <s v="D"/>
    <x v="21"/>
    <x v="1"/>
    <x v="14"/>
    <x v="54"/>
    <s v="Mark Davies"/>
    <x v="1"/>
    <x v="0"/>
    <x v="3"/>
  </r>
  <r>
    <s v="DEPT"/>
    <s v="2024"/>
    <s v="009"/>
    <s v="100000"/>
    <s v="1011915 (DG Expenses)"/>
    <s v="DG Expenses"/>
    <s v="62102"/>
    <s v="Trvl-Domestic Exp"/>
    <n v="11.2"/>
    <s v="4"/>
    <s v="100393650"/>
    <s v="SA"/>
    <d v="2024-03-28T00:00:00"/>
    <s v="40"/>
    <m/>
    <m/>
    <s v="P0"/>
    <m/>
    <m/>
    <s v="11595571 Orbit Fee Penelope Nelson 2024/05/03"/>
    <s v="1"/>
    <s v="FM001001"/>
    <m/>
    <s v="P"/>
    <m/>
    <m/>
    <m/>
    <m/>
    <s v="D"/>
    <x v="21"/>
    <x v="1"/>
    <x v="14"/>
    <x v="54"/>
    <s v="Mark Davies"/>
    <x v="1"/>
    <x v="0"/>
    <x v="3"/>
  </r>
  <r>
    <s v="DEPT"/>
    <s v="2024"/>
    <s v="009"/>
    <s v="100000"/>
    <s v="1011915 (DG Expenses)"/>
    <s v="DG Expenses"/>
    <s v="62102"/>
    <s v="Trvl-Domestic Exp"/>
    <n v="18.850000000000001"/>
    <s v="4"/>
    <s v="100393650"/>
    <s v="SA"/>
    <d v="2024-03-28T00:00:00"/>
    <s v="40"/>
    <m/>
    <m/>
    <s v="P0"/>
    <m/>
    <m/>
    <s v="11595886 Orbit Fee Penelope Nelson 2024/06/10"/>
    <s v="1"/>
    <s v="FM001001"/>
    <m/>
    <s v="P"/>
    <m/>
    <m/>
    <m/>
    <m/>
    <s v="D"/>
    <x v="18"/>
    <x v="1"/>
    <x v="8"/>
    <x v="64"/>
    <m/>
    <x v="1"/>
    <x v="0"/>
    <x v="1"/>
  </r>
  <r>
    <s v="DEPT"/>
    <s v="2024"/>
    <s v="009"/>
    <s v="100000"/>
    <s v="1011915 (DG Expenses)"/>
    <s v="DG Expenses"/>
    <s v="62101"/>
    <s v="Trvl- Domestic Flght"/>
    <n v="66.790000000000006"/>
    <s v="4"/>
    <s v="100393650"/>
    <s v="SA"/>
    <d v="2024-03-28T00:00:00"/>
    <s v="40"/>
    <m/>
    <m/>
    <s v="P0"/>
    <m/>
    <m/>
    <s v="11587281 Air Penelope Nelson 2024/03/01"/>
    <s v="1"/>
    <s v="FM001001"/>
    <m/>
    <s v="P"/>
    <m/>
    <m/>
    <m/>
    <m/>
    <s v="D"/>
    <x v="22"/>
    <x v="1"/>
    <x v="8"/>
    <x v="55"/>
    <m/>
    <x v="1"/>
    <x v="0"/>
    <x v="1"/>
  </r>
  <r>
    <s v="DEPT"/>
    <s v="2024"/>
    <s v="009"/>
    <s v="100000"/>
    <s v="1011915 (DG Expenses)"/>
    <s v="DG Expenses"/>
    <s v="62102"/>
    <s v="Trvl-Domestic Exp"/>
    <n v="73.040000000000006"/>
    <s v="4"/>
    <s v="100393650"/>
    <s v="SA"/>
    <d v="2024-03-28T00:00:00"/>
    <s v="40"/>
    <m/>
    <m/>
    <s v="P0"/>
    <m/>
    <m/>
    <s v="11595571 Other Penelope Nelson 2024/05/03"/>
    <s v="1"/>
    <s v="FM001001"/>
    <m/>
    <s v="P"/>
    <m/>
    <m/>
    <m/>
    <m/>
    <s v="D"/>
    <x v="21"/>
    <x v="1"/>
    <x v="14"/>
    <x v="54"/>
    <s v="Mark Davies"/>
    <x v="1"/>
    <x v="0"/>
    <x v="3"/>
  </r>
  <r>
    <s v="DEPT"/>
    <s v="2024"/>
    <s v="009"/>
    <s v="100000"/>
    <s v="1011915 (DG Expenses)"/>
    <s v="DG Expenses"/>
    <s v="62102"/>
    <s v="Trvl-Domestic Exp"/>
    <n v="11.2"/>
    <s v="4"/>
    <s v="100393650"/>
    <s v="SA"/>
    <d v="2024-03-28T00:00:00"/>
    <s v="40"/>
    <m/>
    <m/>
    <s v="P0"/>
    <m/>
    <m/>
    <s v="11585612 Orbit Fee Penelope Nelson 2024/03/20"/>
    <s v="1"/>
    <s v="FM001001"/>
    <m/>
    <s v="P"/>
    <m/>
    <m/>
    <m/>
    <m/>
    <s v="D"/>
    <x v="24"/>
    <x v="1"/>
    <x v="6"/>
    <x v="57"/>
    <m/>
    <x v="1"/>
    <x v="0"/>
    <x v="1"/>
  </r>
  <r>
    <s v="DEPT"/>
    <s v="2024"/>
    <s v="009"/>
    <s v="100000"/>
    <s v="1011915 (DG Expenses)"/>
    <s v="DG Expenses"/>
    <s v="62101"/>
    <s v="Trvl- Domestic Flght"/>
    <n v="366.42"/>
    <s v="4"/>
    <s v="100393650"/>
    <s v="SA"/>
    <d v="2024-03-28T00:00:00"/>
    <s v="40"/>
    <m/>
    <m/>
    <s v="P0"/>
    <m/>
    <m/>
    <s v="11595886 Air Penelope Nelson 2024/06/10"/>
    <s v="1"/>
    <s v="FM001001"/>
    <m/>
    <s v="P"/>
    <m/>
    <m/>
    <m/>
    <m/>
    <s v="D"/>
    <x v="18"/>
    <x v="1"/>
    <x v="8"/>
    <x v="64"/>
    <m/>
    <x v="1"/>
    <x v="0"/>
    <x v="1"/>
  </r>
  <r>
    <s v="DEPT"/>
    <s v="2024"/>
    <s v="009"/>
    <s v="100000"/>
    <s v="1011915 (DG Expenses)"/>
    <s v="DG Expenses"/>
    <s v="62101"/>
    <s v="Trvl- Domestic Flght"/>
    <n v="39.22"/>
    <s v="3"/>
    <s v="100393651"/>
    <s v="SA"/>
    <d v="2024-03-28T00:00:00"/>
    <s v="40"/>
    <m/>
    <m/>
    <s v="P0"/>
    <m/>
    <m/>
    <s v="11585612 Air Penelope Nelson 2024/03/20"/>
    <s v="1"/>
    <s v="FM001001"/>
    <m/>
    <s v="P"/>
    <m/>
    <m/>
    <m/>
    <m/>
    <s v="D"/>
    <x v="24"/>
    <x v="1"/>
    <x v="6"/>
    <x v="57"/>
    <m/>
    <x v="1"/>
    <x v="0"/>
    <x v="1"/>
  </r>
  <r>
    <s v="DEPT"/>
    <s v="2024"/>
    <s v="009"/>
    <s v="100000"/>
    <s v="1011915 (DG Expenses)"/>
    <s v="DG Expenses"/>
    <s v="62101"/>
    <s v="Trvl- Domestic Flght"/>
    <n v="-126.05"/>
    <s v="3"/>
    <s v="100393651"/>
    <s v="SA"/>
    <d v="2024-03-28T00:00:00"/>
    <s v="50"/>
    <m/>
    <m/>
    <s v="P0"/>
    <m/>
    <m/>
    <s v="11573856 Air Penelope Nelson 2024/03/19"/>
    <s v="1"/>
    <s v="FM001001"/>
    <m/>
    <s v="P"/>
    <m/>
    <m/>
    <m/>
    <m/>
    <s v="D"/>
    <x v="15"/>
    <x v="4"/>
    <x v="10"/>
    <x v="47"/>
    <m/>
    <x v="0"/>
    <x v="0"/>
    <x v="0"/>
  </r>
  <r>
    <s v="DEPT"/>
    <s v="2024"/>
    <s v="009"/>
    <s v="100000"/>
    <s v="1011915 (DG Expenses)"/>
    <s v="DG Expenses"/>
    <s v="62102"/>
    <s v="Trvl-Domestic Exp"/>
    <n v="43.48"/>
    <s v="3"/>
    <s v="100393651"/>
    <s v="SA"/>
    <d v="2024-03-28T00:00:00"/>
    <s v="40"/>
    <m/>
    <m/>
    <s v="P0"/>
    <m/>
    <m/>
    <s v="11595886 Other Penelope Nelson 2024/06/10"/>
    <s v="1"/>
    <s v="FM001001"/>
    <m/>
    <s v="P"/>
    <m/>
    <m/>
    <m/>
    <m/>
    <s v="D"/>
    <x v="18"/>
    <x v="1"/>
    <x v="8"/>
    <x v="64"/>
    <m/>
    <x v="1"/>
    <x v="0"/>
    <x v="1"/>
  </r>
  <r>
    <s v="DEPT"/>
    <s v="2024"/>
    <s v="009"/>
    <s v="100000"/>
    <s v="1011915 (DG Expenses)"/>
    <s v="DG Expenses"/>
    <s v="62101"/>
    <s v="Trvl- Domestic Flght"/>
    <n v="-495"/>
    <s v="3"/>
    <s v="100393651"/>
    <s v="SA"/>
    <d v="2024-03-28T00:00:00"/>
    <s v="50"/>
    <m/>
    <m/>
    <s v="P0"/>
    <m/>
    <m/>
    <s v="11592721 Air Penelope Nelson 2024/03/08"/>
    <s v="1"/>
    <s v="FM001001"/>
    <m/>
    <s v="P"/>
    <m/>
    <m/>
    <m/>
    <m/>
    <s v="D"/>
    <x v="20"/>
    <x v="0"/>
    <x v="0"/>
    <x v="65"/>
    <s v="Fulton Hogan"/>
    <x v="0"/>
    <x v="0"/>
    <x v="0"/>
  </r>
  <r>
    <s v="DEPT"/>
    <s v="2024"/>
    <s v="009"/>
    <s v="100000"/>
    <s v="1011915 (DG Expenses)"/>
    <s v="DG Expenses"/>
    <s v="62102"/>
    <s v="Trvl-Domestic Exp"/>
    <n v="11.2"/>
    <s v="3"/>
    <s v="100393651"/>
    <s v="SA"/>
    <d v="2024-03-28T00:00:00"/>
    <s v="40"/>
    <m/>
    <m/>
    <s v="P0"/>
    <m/>
    <m/>
    <s v="11581813 Orbit Fee Penelope Nelson 2024/01/25"/>
    <s v="1"/>
    <s v="FM001001"/>
    <m/>
    <s v="P"/>
    <m/>
    <m/>
    <m/>
    <m/>
    <s v="D"/>
    <x v="17"/>
    <x v="1"/>
    <x v="12"/>
    <x v="49"/>
    <m/>
    <x v="1"/>
    <x v="0"/>
    <x v="1"/>
  </r>
  <r>
    <s v="DEPT"/>
    <s v="2024"/>
    <s v="009"/>
    <s v="100000"/>
    <s v="1011915 (DG Expenses)"/>
    <s v="DG Expenses"/>
    <s v="62101"/>
    <s v="Trvl- Domestic Flght"/>
    <n v="37.6"/>
    <s v="3"/>
    <s v="100393651"/>
    <s v="SA"/>
    <d v="2024-03-28T00:00:00"/>
    <s v="40"/>
    <m/>
    <m/>
    <s v="P0"/>
    <m/>
    <m/>
    <s v="11595886 Air Penelope Nelson 2024/06/10"/>
    <s v="1"/>
    <s v="FM001001"/>
    <m/>
    <s v="P"/>
    <m/>
    <m/>
    <m/>
    <m/>
    <s v="D"/>
    <x v="18"/>
    <x v="1"/>
    <x v="8"/>
    <x v="64"/>
    <m/>
    <x v="1"/>
    <x v="0"/>
    <x v="1"/>
  </r>
  <r>
    <s v="DEPT"/>
    <s v="2024"/>
    <s v="009"/>
    <s v="100000"/>
    <s v="1011915 (DG Expenses)"/>
    <s v="DG Expenses"/>
    <s v="62102"/>
    <s v="Trvl-Domestic Exp"/>
    <n v="53.04"/>
    <s v="2"/>
    <s v="100393653"/>
    <s v="SA"/>
    <d v="2024-03-28T00:00:00"/>
    <s v="40"/>
    <m/>
    <m/>
    <s v="P0"/>
    <m/>
    <m/>
    <s v="11592963 Other Penelope Nelson 2024/04/23"/>
    <s v="1"/>
    <s v="FM001001"/>
    <m/>
    <s v="P"/>
    <m/>
    <m/>
    <m/>
    <m/>
    <s v="D"/>
    <x v="23"/>
    <x v="1"/>
    <x v="6"/>
    <x v="56"/>
    <s v="Andrew Baucke"/>
    <x v="1"/>
    <x v="0"/>
    <x v="1"/>
  </r>
  <r>
    <s v="DEPT"/>
    <s v="2024"/>
    <s v="009"/>
    <s v="100000"/>
    <s v="1011915 (DG Expenses)"/>
    <s v="DG Expenses"/>
    <s v="62102"/>
    <s v="Trvl-Domestic Exp"/>
    <n v="11.2"/>
    <s v="1"/>
    <s v="100393654"/>
    <s v="SA"/>
    <d v="2024-03-28T00:00:00"/>
    <s v="40"/>
    <m/>
    <m/>
    <s v="P0"/>
    <m/>
    <m/>
    <s v="11595886 Orbit Fee Penelope Nelson 2024/06/10"/>
    <s v="1"/>
    <s v="FM001001"/>
    <m/>
    <s v="P"/>
    <m/>
    <m/>
    <m/>
    <m/>
    <s v="D"/>
    <x v="18"/>
    <x v="1"/>
    <x v="8"/>
    <x v="64"/>
    <m/>
    <x v="1"/>
    <x v="0"/>
    <x v="1"/>
  </r>
  <r>
    <s v="DEPT"/>
    <s v="2024"/>
    <s v="009"/>
    <s v="100000"/>
    <s v="1011915 (DG Expenses)"/>
    <s v="DG Expenses"/>
    <s v="62102"/>
    <s v="Trvl-Domestic Exp"/>
    <n v="42.61"/>
    <s v="1"/>
    <s v="100393654"/>
    <s v="SA"/>
    <d v="2024-03-28T00:00:00"/>
    <s v="40"/>
    <m/>
    <m/>
    <s v="P0"/>
    <m/>
    <m/>
    <s v="11595571 Other Penelope Nelson 2024/05/03"/>
    <s v="1"/>
    <s v="FM001001"/>
    <m/>
    <s v="P"/>
    <m/>
    <m/>
    <m/>
    <m/>
    <s v="D"/>
    <x v="21"/>
    <x v="1"/>
    <x v="14"/>
    <x v="54"/>
    <s v="Mark Davies"/>
    <x v="1"/>
    <x v="0"/>
    <x v="3"/>
  </r>
  <r>
    <s v="DEPT"/>
    <s v="2024"/>
    <s v="009"/>
    <s v="100000"/>
    <s v="1011915 (DG Expenses)"/>
    <s v="DG Expenses"/>
    <s v="62101"/>
    <s v="Trvl- Domestic Flght"/>
    <n v="898"/>
    <m/>
    <s v="100393663"/>
    <s v="SA"/>
    <d v="2024-03-28T00:00:00"/>
    <s v="40"/>
    <m/>
    <m/>
    <s v="P0"/>
    <m/>
    <m/>
    <s v="Concession tickets-Penny Nelson"/>
    <s v="1"/>
    <s v="FM001001"/>
    <m/>
    <s v="P"/>
    <m/>
    <m/>
    <m/>
    <m/>
    <s v="D"/>
    <x v="32"/>
    <x v="0"/>
    <x v="0"/>
    <x v="53"/>
    <m/>
    <x v="0"/>
    <x v="0"/>
    <x v="0"/>
  </r>
  <r>
    <s v="DEPT"/>
    <s v="2024"/>
    <s v="009"/>
    <s v="100000"/>
    <s v="1011915 (DG Expenses)"/>
    <s v="DG Expenses"/>
    <s v="62521"/>
    <s v="Education Costs"/>
    <n v="900"/>
    <m/>
    <s v="5000028074"/>
    <s v="WE"/>
    <d v="2024-03-14T00:00:00"/>
    <s v="81"/>
    <s v="112361 (JENERO ENTERPRISES LTD)"/>
    <s v="JENERO ENTERPRISES LTD"/>
    <m/>
    <m/>
    <m/>
    <s v="Coaching Services - DG"/>
    <s v="1"/>
    <s v="FM001001"/>
    <m/>
    <s v="P"/>
    <m/>
    <s v="KBS"/>
    <m/>
    <m/>
    <s v="D"/>
    <x v="29"/>
    <x v="11"/>
    <x v="16"/>
    <x v="66"/>
    <s v="Rory Glass (Jenero) 12 x $900"/>
    <x v="1"/>
    <x v="3"/>
    <x v="1"/>
  </r>
  <r>
    <s v="DEPT"/>
    <s v="2024"/>
    <s v="010"/>
    <s v="100000"/>
    <s v="1011915 (DG Expenses)"/>
    <s v="DG Expenses"/>
    <s v="62102"/>
    <s v="Trvl-Domestic Exp"/>
    <n v="4.3499999999999996"/>
    <s v="Penelope Nelson"/>
    <s v="100445085"/>
    <s v="S1"/>
    <d v="2024-04-29T00:00:00"/>
    <s v="40"/>
    <m/>
    <m/>
    <s v="P0"/>
    <m/>
    <m/>
    <s v="Wcc Parking Met Parking whilst meeting minister"/>
    <s v="1"/>
    <s v="FM001001"/>
    <m/>
    <s v="P"/>
    <m/>
    <m/>
    <m/>
    <m/>
    <s v="D"/>
    <x v="30"/>
    <x v="0"/>
    <x v="0"/>
    <x v="31"/>
    <s v="tsfr to 1011905"/>
    <x v="1"/>
    <x v="0"/>
    <x v="2"/>
  </r>
  <r>
    <s v="DEPT"/>
    <s v="2024"/>
    <s v="010"/>
    <s v="100000"/>
    <s v="1011915 (DG Expenses)"/>
    <s v="DG Expenses"/>
    <s v="62521"/>
    <s v="Education Costs"/>
    <n v="900"/>
    <m/>
    <s v="5000030901"/>
    <s v="WE"/>
    <d v="2024-04-09T00:00:00"/>
    <s v="81"/>
    <s v="112361 (JENERO ENTERPRISES LTD)"/>
    <s v="JENERO ENTERPRISES LTD"/>
    <m/>
    <m/>
    <m/>
    <s v="Coaching Services - DG"/>
    <s v="1"/>
    <s v="FM001001"/>
    <m/>
    <s v="P"/>
    <m/>
    <s v="KBS"/>
    <m/>
    <m/>
    <s v="D"/>
    <x v="29"/>
    <x v="11"/>
    <x v="16"/>
    <x v="67"/>
    <s v="Rory Glass (Jenero) 12 x $900"/>
    <x v="1"/>
    <x v="3"/>
    <x v="1"/>
  </r>
  <r>
    <s v="DEPT"/>
    <s v="2024"/>
    <s v="011"/>
    <s v="100000"/>
    <s v="1011915 (DG Expenses)"/>
    <s v="DG Expenses"/>
    <s v="62101"/>
    <s v="Trvl- Domestic Flght"/>
    <n v="-347.5"/>
    <s v="40/24/145 AP"/>
    <s v="100487506"/>
    <s v="SA"/>
    <d v="2024-05-09T00:00:00"/>
    <s v="50"/>
    <m/>
    <m/>
    <s v="P0"/>
    <m/>
    <m/>
    <s v="11582620 Air Penelope Nelson 2024/04/11"/>
    <s v="1"/>
    <s v="FM001001"/>
    <m/>
    <s v="P"/>
    <m/>
    <m/>
    <m/>
    <m/>
    <s v="D"/>
    <x v="25"/>
    <x v="1"/>
    <x v="15"/>
    <x v="58"/>
    <s v="with Jade/Henry"/>
    <x v="1"/>
    <x v="0"/>
    <x v="3"/>
  </r>
  <r>
    <s v="DEPT"/>
    <s v="2024"/>
    <s v="011"/>
    <s v="100000"/>
    <s v="1011915 (DG Expenses)"/>
    <s v="DG Expenses"/>
    <s v="62101"/>
    <s v="Trvl- Domestic Flght"/>
    <n v="-452.09"/>
    <s v="40/24/146 AP"/>
    <s v="100487507"/>
    <s v="SA"/>
    <d v="2024-05-09T00:00:00"/>
    <s v="50"/>
    <m/>
    <m/>
    <s v="P0"/>
    <m/>
    <m/>
    <s v="11595571 Air Penelope Nelson 2024/05/03"/>
    <s v="1"/>
    <s v="FM001001"/>
    <m/>
    <s v="P"/>
    <m/>
    <m/>
    <m/>
    <m/>
    <s v="D"/>
    <x v="21"/>
    <x v="1"/>
    <x v="14"/>
    <x v="54"/>
    <s v="Mark Davies"/>
    <x v="1"/>
    <x v="0"/>
    <x v="3"/>
  </r>
  <r>
    <s v="DEPT"/>
    <s v="2024"/>
    <s v="011"/>
    <s v="100000"/>
    <s v="1011915 (DG Expenses)"/>
    <s v="DG Expenses"/>
    <s v="62102"/>
    <s v="Trvl-Domestic Exp"/>
    <n v="45"/>
    <s v="40/24/146 AP"/>
    <s v="100487507"/>
    <s v="SA"/>
    <d v="2024-05-09T00:00:00"/>
    <s v="40"/>
    <m/>
    <m/>
    <s v="P0"/>
    <m/>
    <m/>
    <s v="11592963 Orbit Fee Penelope Nelson 2024/04/23"/>
    <s v="1"/>
    <s v="FM001001"/>
    <m/>
    <s v="P"/>
    <m/>
    <m/>
    <m/>
    <m/>
    <s v="D"/>
    <x v="23"/>
    <x v="1"/>
    <x v="6"/>
    <x v="56"/>
    <s v="Andrew Baucke"/>
    <x v="1"/>
    <x v="0"/>
    <x v="1"/>
  </r>
  <r>
    <s v="DEPT"/>
    <s v="2024"/>
    <s v="011"/>
    <s v="100000"/>
    <s v="1011915 (DG Expenses)"/>
    <s v="DG Expenses"/>
    <s v="62102"/>
    <s v="Trvl-Domestic Exp"/>
    <n v="-42.61"/>
    <s v="40/24/146 AP"/>
    <s v="100487507"/>
    <s v="SA"/>
    <d v="2024-05-09T00:00:00"/>
    <s v="50"/>
    <m/>
    <m/>
    <s v="P0"/>
    <m/>
    <m/>
    <s v="11595571 Other Penelope Nelson 2024/05/03"/>
    <s v="1"/>
    <s v="FM001001"/>
    <m/>
    <s v="P"/>
    <m/>
    <m/>
    <m/>
    <m/>
    <s v="D"/>
    <x v="21"/>
    <x v="1"/>
    <x v="14"/>
    <x v="54"/>
    <s v="Mark Davies"/>
    <x v="1"/>
    <x v="0"/>
    <x v="3"/>
  </r>
  <r>
    <s v="DEPT"/>
    <s v="2024"/>
    <s v="011"/>
    <s v="100000"/>
    <s v="1011915 (DG Expenses)"/>
    <s v="DG Expenses"/>
    <s v="62102"/>
    <s v="Trvl-Domestic Exp"/>
    <n v="11.2"/>
    <s v="40/24/146 AP"/>
    <s v="100487507"/>
    <s v="SA"/>
    <d v="2024-05-09T00:00:00"/>
    <s v="40"/>
    <m/>
    <m/>
    <s v="P0"/>
    <m/>
    <m/>
    <s v="11582620 Orbit Fee Penelope Nelson 2024/04/11"/>
    <s v="1"/>
    <s v="FM001001"/>
    <m/>
    <s v="P"/>
    <m/>
    <m/>
    <m/>
    <m/>
    <s v="D"/>
    <x v="25"/>
    <x v="1"/>
    <x v="15"/>
    <x v="58"/>
    <s v="with Jade/Henry"/>
    <x v="1"/>
    <x v="0"/>
    <x v="3"/>
  </r>
  <r>
    <s v="DEPT"/>
    <s v="2024"/>
    <s v="011"/>
    <s v="100000"/>
    <s v="1011915 (DG Expenses)"/>
    <s v="DG Expenses"/>
    <s v="62103"/>
    <s v="Trvl-Overseas Exp"/>
    <n v="64"/>
    <s v="40/24/146 AP"/>
    <s v="100487507"/>
    <s v="SA"/>
    <d v="2024-05-09T00:00:00"/>
    <s v="40"/>
    <m/>
    <m/>
    <s v="P0"/>
    <m/>
    <m/>
    <s v="11416179 Air Penelope Nelson 2023/05/17"/>
    <s v="1"/>
    <s v="FM001001"/>
    <m/>
    <s v="P"/>
    <m/>
    <m/>
    <m/>
    <m/>
    <s v="D"/>
    <x v="13"/>
    <x v="3"/>
    <x v="9"/>
    <x v="44"/>
    <m/>
    <x v="1"/>
    <x v="1"/>
    <x v="1"/>
  </r>
  <r>
    <s v="DEPT"/>
    <s v="2024"/>
    <s v="011"/>
    <s v="100000"/>
    <s v="1011915 (DG Expenses)"/>
    <s v="DG Expenses"/>
    <s v="62101"/>
    <s v="Trvl- Domestic Flght"/>
    <n v="443.25"/>
    <s v="40/24/147 AP"/>
    <s v="100487508"/>
    <s v="SA"/>
    <d v="2024-05-09T00:00:00"/>
    <s v="40"/>
    <m/>
    <m/>
    <s v="P0"/>
    <m/>
    <m/>
    <s v="11609794 Air Penelope Nelson 2024/05/30"/>
    <s v="1"/>
    <s v="FM001001"/>
    <m/>
    <s v="P"/>
    <m/>
    <m/>
    <m/>
    <m/>
    <s v="D"/>
    <x v="33"/>
    <x v="1"/>
    <x v="17"/>
    <x v="68"/>
    <m/>
    <x v="1"/>
    <x v="0"/>
    <x v="1"/>
  </r>
  <r>
    <s v="DEPT"/>
    <s v="2024"/>
    <s v="011"/>
    <s v="100000"/>
    <s v="1011915 (DG Expenses)"/>
    <s v="DG Expenses"/>
    <s v="62102"/>
    <s v="Trvl-Domestic Exp"/>
    <n v="-73.91"/>
    <s v="40/24/147 AP"/>
    <s v="100487508"/>
    <s v="SA"/>
    <d v="2024-05-09T00:00:00"/>
    <s v="50"/>
    <m/>
    <m/>
    <s v="P0"/>
    <m/>
    <m/>
    <s v="11582620 Other Penelope Nelson 2024/04/11"/>
    <s v="1"/>
    <s v="FM001001"/>
    <m/>
    <s v="P"/>
    <m/>
    <m/>
    <m/>
    <m/>
    <s v="D"/>
    <x v="25"/>
    <x v="1"/>
    <x v="15"/>
    <x v="58"/>
    <s v="with Jade/Henry"/>
    <x v="1"/>
    <x v="0"/>
    <x v="3"/>
  </r>
  <r>
    <s v="DEPT"/>
    <s v="2024"/>
    <s v="011"/>
    <s v="100000"/>
    <s v="1011915 (DG Expenses)"/>
    <s v="DG Expenses"/>
    <s v="62102"/>
    <s v="Trvl-Domestic Exp"/>
    <n v="11.2"/>
    <s v="40/24/147 AP"/>
    <s v="100487508"/>
    <s v="SA"/>
    <d v="2024-05-09T00:00:00"/>
    <s v="40"/>
    <m/>
    <m/>
    <s v="P0"/>
    <m/>
    <m/>
    <s v="11595571 Orbit Fee Penelope Nelson 2024/05/03"/>
    <s v="1"/>
    <s v="FM001001"/>
    <m/>
    <s v="P"/>
    <m/>
    <m/>
    <m/>
    <m/>
    <s v="D"/>
    <x v="21"/>
    <x v="1"/>
    <x v="14"/>
    <x v="54"/>
    <s v="Mark Davies"/>
    <x v="1"/>
    <x v="0"/>
    <x v="3"/>
  </r>
  <r>
    <s v="DEPT"/>
    <s v="2024"/>
    <s v="011"/>
    <s v="100000"/>
    <s v="1011915 (DG Expenses)"/>
    <s v="DG Expenses"/>
    <s v="62102"/>
    <s v="Trvl-Domestic Exp"/>
    <n v="11.2"/>
    <s v="40/24/147 AP"/>
    <s v="100487508"/>
    <s v="SA"/>
    <d v="2024-05-09T00:00:00"/>
    <s v="40"/>
    <m/>
    <m/>
    <s v="P0"/>
    <m/>
    <m/>
    <s v="11585254 Orbit Fee Penelope Nelson 2024/03/26"/>
    <s v="1"/>
    <s v="FM001001"/>
    <m/>
    <s v="P"/>
    <m/>
    <m/>
    <m/>
    <m/>
    <s v="D"/>
    <x v="14"/>
    <x v="1"/>
    <x v="5"/>
    <x v="46"/>
    <m/>
    <x v="1"/>
    <x v="0"/>
    <x v="1"/>
  </r>
  <r>
    <s v="DEPT"/>
    <s v="2024"/>
    <s v="011"/>
    <s v="100000"/>
    <s v="1011915 (DG Expenses)"/>
    <s v="DG Expenses"/>
    <s v="62101"/>
    <s v="Trvl- Domestic Flght"/>
    <n v="45.92"/>
    <s v="40/24/147 AP"/>
    <s v="100487508"/>
    <s v="SA"/>
    <d v="2024-05-09T00:00:00"/>
    <s v="40"/>
    <m/>
    <m/>
    <s v="P0"/>
    <m/>
    <m/>
    <s v="11595886 Air Penelope Nelson 2024/06/10"/>
    <s v="1"/>
    <s v="FM001001"/>
    <m/>
    <s v="P"/>
    <m/>
    <m/>
    <m/>
    <m/>
    <s v="D"/>
    <x v="18"/>
    <x v="1"/>
    <x v="8"/>
    <x v="64"/>
    <m/>
    <x v="1"/>
    <x v="0"/>
    <x v="1"/>
  </r>
  <r>
    <s v="DEPT"/>
    <s v="2024"/>
    <s v="011"/>
    <s v="100000"/>
    <s v="1011915 (DG Expenses)"/>
    <s v="DG Expenses"/>
    <s v="62102"/>
    <s v="Trvl-Domestic Exp"/>
    <n v="38.26"/>
    <s v="40/24/147 AP"/>
    <s v="100487508"/>
    <s v="SA"/>
    <d v="2024-05-09T00:00:00"/>
    <s v="40"/>
    <m/>
    <m/>
    <s v="P0"/>
    <m/>
    <m/>
    <s v="11609794 Other Penelope Nelson 2024/05/30"/>
    <s v="1"/>
    <s v="FM001001"/>
    <m/>
    <s v="P"/>
    <m/>
    <m/>
    <m/>
    <m/>
    <s v="D"/>
    <x v="33"/>
    <x v="1"/>
    <x v="17"/>
    <x v="68"/>
    <m/>
    <x v="1"/>
    <x v="0"/>
    <x v="1"/>
  </r>
  <r>
    <s v="DEPT"/>
    <s v="2024"/>
    <s v="011"/>
    <s v="100000"/>
    <s v="1011915 (DG Expenses)"/>
    <s v="DG Expenses"/>
    <s v="62102"/>
    <s v="Trvl-Domestic Exp"/>
    <n v="11.2"/>
    <s v="40/24/147 AP"/>
    <s v="100487508"/>
    <s v="SA"/>
    <d v="2024-05-09T00:00:00"/>
    <s v="40"/>
    <m/>
    <m/>
    <s v="P0"/>
    <m/>
    <m/>
    <s v="11592721 Orbit Fee Penelope Nelson 2024/03/08"/>
    <s v="1"/>
    <s v="FM001001"/>
    <m/>
    <s v="P"/>
    <m/>
    <m/>
    <m/>
    <m/>
    <s v="D"/>
    <x v="0"/>
    <x v="0"/>
    <x v="0"/>
    <x v="53"/>
    <m/>
    <x v="0"/>
    <x v="0"/>
    <x v="0"/>
  </r>
  <r>
    <s v="DEPT"/>
    <s v="2024"/>
    <s v="011"/>
    <s v="100000"/>
    <s v="1011915 (DG Expenses)"/>
    <s v="DG Expenses"/>
    <s v="62102"/>
    <s v="Trvl-Domestic Exp"/>
    <n v="11.2"/>
    <s v="40/24/148 AP"/>
    <s v="100487509"/>
    <s v="SA"/>
    <d v="2024-05-09T00:00:00"/>
    <s v="40"/>
    <m/>
    <m/>
    <s v="P0"/>
    <m/>
    <m/>
    <s v="11583274 Orbit Fee Penelope Nelson 2024/02/15"/>
    <s v="1"/>
    <s v="FM001001"/>
    <m/>
    <s v="P"/>
    <m/>
    <m/>
    <m/>
    <m/>
    <s v="D"/>
    <x v="14"/>
    <x v="1"/>
    <x v="5"/>
    <x v="46"/>
    <m/>
    <x v="1"/>
    <x v="0"/>
    <x v="1"/>
  </r>
  <r>
    <s v="DEPT"/>
    <s v="2024"/>
    <s v="011"/>
    <s v="100000"/>
    <s v="1011915 (DG Expenses)"/>
    <s v="DG Expenses"/>
    <s v="62101"/>
    <s v="Trvl- Domestic Flght"/>
    <n v="-403.19"/>
    <s v="40/24/148 AP"/>
    <s v="100487509"/>
    <s v="SA"/>
    <d v="2024-05-09T00:00:00"/>
    <s v="50"/>
    <m/>
    <m/>
    <s v="P0"/>
    <m/>
    <m/>
    <s v="11585254 Air Penelope Nelson 2024/03/26"/>
    <s v="1"/>
    <s v="FM001001"/>
    <m/>
    <s v="P"/>
    <m/>
    <m/>
    <m/>
    <m/>
    <s v="D"/>
    <x v="14"/>
    <x v="1"/>
    <x v="5"/>
    <x v="46"/>
    <s v="refund"/>
    <x v="1"/>
    <x v="0"/>
    <x v="1"/>
  </r>
  <r>
    <s v="DEPT"/>
    <s v="2024"/>
    <s v="011"/>
    <s v="100000"/>
    <s v="1011915 (DG Expenses)"/>
    <s v="DG Expenses"/>
    <s v="62102"/>
    <s v="Trvl-Domestic Exp"/>
    <n v="11.2"/>
    <s v="40/24/148 AP"/>
    <s v="100487509"/>
    <s v="SA"/>
    <d v="2024-05-09T00:00:00"/>
    <s v="40"/>
    <m/>
    <m/>
    <s v="P0"/>
    <m/>
    <m/>
    <s v="11592963 Orbit Fee Penelope Nelson 2024/04/23"/>
    <s v="1"/>
    <s v="FM001001"/>
    <m/>
    <s v="P"/>
    <m/>
    <m/>
    <m/>
    <m/>
    <s v="D"/>
    <x v="23"/>
    <x v="1"/>
    <x v="6"/>
    <x v="56"/>
    <s v="Andrew Baucke"/>
    <x v="1"/>
    <x v="0"/>
    <x v="1"/>
  </r>
  <r>
    <s v="DEPT"/>
    <s v="2024"/>
    <s v="011"/>
    <s v="100000"/>
    <s v="1011915 (DG Expenses)"/>
    <s v="DG Expenses"/>
    <s v="62102"/>
    <s v="Trvl-Domestic Exp"/>
    <n v="18.850000000000001"/>
    <s v="40/24/148 AP"/>
    <s v="100487509"/>
    <s v="SA"/>
    <d v="2024-05-09T00:00:00"/>
    <s v="40"/>
    <m/>
    <m/>
    <s v="P0"/>
    <m/>
    <m/>
    <s v="11609794 Orbit Fee Penelope Nelson 2024/05/30"/>
    <s v="1"/>
    <s v="FM001001"/>
    <m/>
    <s v="P"/>
    <m/>
    <m/>
    <m/>
    <m/>
    <s v="D"/>
    <x v="33"/>
    <x v="1"/>
    <x v="17"/>
    <x v="68"/>
    <m/>
    <x v="1"/>
    <x v="0"/>
    <x v="1"/>
  </r>
  <r>
    <s v="DEPT"/>
    <s v="2024"/>
    <s v="011"/>
    <s v="100000"/>
    <s v="1011915 (DG Expenses)"/>
    <s v="DG Expenses"/>
    <s v="62521"/>
    <s v="Education Costs"/>
    <n v="900"/>
    <m/>
    <s v="5000035833"/>
    <s v="WE"/>
    <d v="2024-05-14T00:00:00"/>
    <s v="81"/>
    <s v="112361 (JENERO ENTERPRISES LTD)"/>
    <s v="JENERO ENTERPRISES LTD"/>
    <m/>
    <m/>
    <m/>
    <s v="Coaching Services - DG"/>
    <s v="1"/>
    <s v="FM001001"/>
    <m/>
    <s v="P"/>
    <m/>
    <s v="KBS"/>
    <m/>
    <m/>
    <s v="D"/>
    <x v="29"/>
    <x v="11"/>
    <x v="16"/>
    <x v="47"/>
    <s v="Rory Glass (Jenero) 12 x $900"/>
    <x v="1"/>
    <x v="3"/>
    <x v="1"/>
  </r>
  <r>
    <s v="DEPT"/>
    <s v="2024"/>
    <s v="011"/>
    <s v="100000"/>
    <s v="1011915 (DG Expenses)"/>
    <s v="DG Expenses"/>
    <s v="62521"/>
    <s v="Education Costs"/>
    <n v="-900"/>
    <m/>
    <s v="5000035835"/>
    <s v="WE"/>
    <d v="2024-05-14T00:00:00"/>
    <s v="91"/>
    <s v="112361 (JENERO ENTERPRISES LTD)"/>
    <s v="JENERO ENTERPRISES LTD"/>
    <m/>
    <m/>
    <m/>
    <s v="Coaching Services - DG"/>
    <s v="1"/>
    <s v="FM001001"/>
    <m/>
    <s v="P"/>
    <m/>
    <s v="KBS"/>
    <m/>
    <m/>
    <s v="D"/>
    <x v="29"/>
    <x v="11"/>
    <x v="16"/>
    <x v="47"/>
    <s v="Rory Glass (Jenero) 12 x $900"/>
    <x v="1"/>
    <x v="3"/>
    <x v="1"/>
  </r>
  <r>
    <s v="DEPT"/>
    <s v="2024"/>
    <s v="011"/>
    <s v="100000"/>
    <s v="1011915 (DG Expenses)"/>
    <s v="DG Expenses"/>
    <s v="62521"/>
    <s v="Education Costs"/>
    <n v="900"/>
    <m/>
    <s v="5000035836"/>
    <s v="WE"/>
    <d v="2024-05-14T00:00:00"/>
    <s v="81"/>
    <s v="112361 (JENERO ENTERPRISES LTD)"/>
    <s v="JENERO ENTERPRISES LTD"/>
    <m/>
    <m/>
    <m/>
    <s v="Coaching Services - DG"/>
    <s v="1"/>
    <s v="FM001001"/>
    <m/>
    <s v="P"/>
    <m/>
    <s v="KBS"/>
    <m/>
    <m/>
    <s v="D"/>
    <x v="29"/>
    <x v="11"/>
    <x v="16"/>
    <x v="47"/>
    <s v="Rory Glass (Jenero) 12 x $900"/>
    <x v="1"/>
    <x v="3"/>
    <x v="1"/>
  </r>
  <r>
    <s v="DEPT"/>
    <s v="2024"/>
    <s v="012"/>
    <s v="100000"/>
    <s v="1011915 (DG Expenses)"/>
    <s v="DG Expenses"/>
    <s v="62101"/>
    <s v="Trvl- Domestic Flght"/>
    <n v="10.3"/>
    <s v="40/24/156 AP"/>
    <s v="100529199"/>
    <s v="SA"/>
    <n v="45449"/>
    <s v="40"/>
    <m/>
    <m/>
    <s v="P0"/>
    <m/>
    <m/>
    <s v="11609794 Air Penelope Nelson 2024/05/30"/>
    <s v="1"/>
    <s v="FM001001"/>
    <m/>
    <s v="P"/>
    <m/>
    <m/>
    <m/>
    <m/>
    <s v="D"/>
    <x v="33"/>
    <x v="12"/>
    <x v="17"/>
    <x v="68"/>
    <m/>
    <x v="1"/>
    <x v="0"/>
    <x v="1"/>
  </r>
  <r>
    <s v="DEPT"/>
    <s v="2024"/>
    <s v="012"/>
    <s v="100000"/>
    <s v="1011915 (DG Expenses)"/>
    <s v="DG Expenses"/>
    <s v="62102"/>
    <s v="Trvl-Domestic Exp"/>
    <n v="11.2"/>
    <s v="40/24/156 AP"/>
    <s v="100529199"/>
    <s v="SA"/>
    <n v="45449"/>
    <s v="40"/>
    <m/>
    <m/>
    <s v="P0"/>
    <m/>
    <m/>
    <s v="11628421 Orbit Fee Penelope Nelson 2024/06/25"/>
    <s v="1"/>
    <s v="FM001001"/>
    <m/>
    <s v="P"/>
    <m/>
    <m/>
    <m/>
    <m/>
    <s v="D"/>
    <x v="0"/>
    <x v="0"/>
    <x v="0"/>
    <x v="69"/>
    <m/>
    <x v="0"/>
    <x v="0"/>
    <x v="0"/>
  </r>
  <r>
    <s v="DEPT"/>
    <s v="2024"/>
    <s v="012"/>
    <s v="100000"/>
    <s v="1011915 (DG Expenses)"/>
    <s v="DG Expenses"/>
    <s v="62101"/>
    <s v="Trvl- Domestic Flght"/>
    <n v="528.84"/>
    <s v="40/24/156 AP"/>
    <s v="100529199"/>
    <s v="SA"/>
    <n v="45449"/>
    <s v="40"/>
    <m/>
    <m/>
    <s v="P0"/>
    <m/>
    <m/>
    <s v="11622378 Air Penelope Nelson 2024/05/16"/>
    <s v="1"/>
    <s v="FM001001"/>
    <m/>
    <s v="P"/>
    <m/>
    <m/>
    <m/>
    <m/>
    <s v="D"/>
    <x v="0"/>
    <x v="0"/>
    <x v="0"/>
    <x v="70"/>
    <m/>
    <x v="0"/>
    <x v="0"/>
    <x v="0"/>
  </r>
  <r>
    <s v="DEPT"/>
    <s v="2024"/>
    <s v="012"/>
    <s v="100000"/>
    <s v="1011915 (DG Expenses)"/>
    <s v="DG Expenses"/>
    <s v="62102"/>
    <s v="Trvl-Domestic Exp"/>
    <n v="34.78"/>
    <s v="40/24/156 AP"/>
    <s v="100529199"/>
    <s v="SA"/>
    <n v="45449"/>
    <s v="40"/>
    <m/>
    <m/>
    <s v="P0"/>
    <m/>
    <m/>
    <s v="11609794 Other Penelope Nelson 2024/05/30"/>
    <s v="1"/>
    <s v="FM001001"/>
    <m/>
    <s v="P"/>
    <m/>
    <m/>
    <m/>
    <m/>
    <s v="D"/>
    <x v="33"/>
    <x v="12"/>
    <x v="17"/>
    <x v="68"/>
    <m/>
    <x v="1"/>
    <x v="0"/>
    <x v="1"/>
  </r>
  <r>
    <s v="DEPT"/>
    <s v="2024"/>
    <s v="012"/>
    <s v="100000"/>
    <s v="1011915 (DG Expenses)"/>
    <s v="DG Expenses"/>
    <s v="62102"/>
    <s v="Trvl-Domestic Exp"/>
    <n v="18.850000000000001"/>
    <s v="40/24/156 AP"/>
    <s v="100529199"/>
    <s v="SA"/>
    <n v="45449"/>
    <s v="40"/>
    <m/>
    <m/>
    <s v="P0"/>
    <m/>
    <m/>
    <s v="11625196 Orbit Fee Penelope Nelson 2024/06/20"/>
    <s v="1"/>
    <s v="FM001001"/>
    <m/>
    <s v="P"/>
    <m/>
    <m/>
    <m/>
    <m/>
    <s v="D"/>
    <x v="34"/>
    <x v="1"/>
    <x v="2"/>
    <x v="71"/>
    <m/>
    <x v="1"/>
    <x v="0"/>
    <x v="1"/>
  </r>
  <r>
    <s v="DEPT"/>
    <s v="2024"/>
    <s v="012"/>
    <s v="100000"/>
    <s v="1011915 (DG Expenses)"/>
    <s v="DG Expenses"/>
    <s v="62102"/>
    <s v="Trvl-Domestic Exp"/>
    <n v="45"/>
    <s v="40/24/156 AP"/>
    <s v="100529199"/>
    <s v="SA"/>
    <n v="45449"/>
    <s v="40"/>
    <m/>
    <m/>
    <s v="P0"/>
    <m/>
    <m/>
    <s v="11609794 Orbit Fee Penelope Nelson 2024/05/30"/>
    <s v="1"/>
    <s v="FM001001"/>
    <m/>
    <s v="P"/>
    <m/>
    <m/>
    <m/>
    <m/>
    <s v="D"/>
    <x v="33"/>
    <x v="12"/>
    <x v="17"/>
    <x v="68"/>
    <m/>
    <x v="1"/>
    <x v="0"/>
    <x v="1"/>
  </r>
  <r>
    <s v="DEPT"/>
    <s v="2024"/>
    <s v="012"/>
    <s v="100000"/>
    <s v="1011915 (DG Expenses)"/>
    <s v="DG Expenses"/>
    <s v="62102"/>
    <s v="Trvl-Domestic Exp"/>
    <n v="0.56000000000000005"/>
    <s v="40/24/156 AP"/>
    <s v="100529199"/>
    <s v="SA"/>
    <n v="45449"/>
    <s v="40"/>
    <m/>
    <m/>
    <s v="P0"/>
    <m/>
    <m/>
    <s v="11592963 Orbit Fee Penelope Nelson 2024/04/23"/>
    <s v="1"/>
    <s v="FM001001"/>
    <m/>
    <s v="P"/>
    <m/>
    <m/>
    <m/>
    <m/>
    <s v="D"/>
    <x v="23"/>
    <x v="1"/>
    <x v="6"/>
    <x v="56"/>
    <s v="Andrew Baucke"/>
    <x v="1"/>
    <x v="0"/>
    <x v="1"/>
  </r>
  <r>
    <s v="DEPT"/>
    <s v="2024"/>
    <s v="012"/>
    <s v="100000"/>
    <s v="1011915 (DG Expenses)"/>
    <s v="DG Expenses"/>
    <s v="62102"/>
    <s v="Trvl-Domestic Exp"/>
    <n v="43.48"/>
    <s v="40/24/156 AP"/>
    <s v="100529199"/>
    <s v="SA"/>
    <n v="45449"/>
    <s v="40"/>
    <m/>
    <m/>
    <s v="P0"/>
    <m/>
    <m/>
    <s v="11622334 Other Penelope Nelson 2024/08/08"/>
    <s v="1"/>
    <s v="FM001001"/>
    <m/>
    <s v="P"/>
    <m/>
    <m/>
    <m/>
    <m/>
    <s v="D"/>
    <x v="35"/>
    <x v="1"/>
    <x v="8"/>
    <x v="72"/>
    <m/>
    <x v="1"/>
    <x v="0"/>
    <x v="4"/>
  </r>
  <r>
    <s v="DEPT"/>
    <s v="2024"/>
    <s v="012"/>
    <s v="100000"/>
    <s v="1011915 (DG Expenses)"/>
    <s v="DG Expenses"/>
    <s v="62102"/>
    <s v="Trvl-Domestic Exp"/>
    <n v="18.850000000000001"/>
    <s v="40/24/157 AP"/>
    <s v="100529200"/>
    <s v="SA"/>
    <n v="45449"/>
    <s v="40"/>
    <m/>
    <m/>
    <s v="P0"/>
    <m/>
    <m/>
    <s v="11627726 Orbit Fee Penelope Nelson 2024/06/06"/>
    <s v="1"/>
    <s v="FM001001"/>
    <m/>
    <s v="P"/>
    <m/>
    <m/>
    <m/>
    <m/>
    <s v="D"/>
    <x v="0"/>
    <x v="0"/>
    <x v="0"/>
    <x v="73"/>
    <m/>
    <x v="0"/>
    <x v="0"/>
    <x v="0"/>
  </r>
  <r>
    <s v="DEPT"/>
    <s v="2024"/>
    <s v="012"/>
    <s v="100000"/>
    <s v="1011915 (DG Expenses)"/>
    <s v="DG Expenses"/>
    <s v="62102"/>
    <s v="Trvl-Domestic Exp"/>
    <n v="8.4"/>
    <s v="40/24/157 AP"/>
    <s v="100529200"/>
    <s v="SA"/>
    <n v="45449"/>
    <s v="40"/>
    <m/>
    <m/>
    <s v="P0"/>
    <m/>
    <m/>
    <s v="11592963 Orbit Fee Penelope Nelson 2024/04/23"/>
    <s v="1"/>
    <s v="FM001001"/>
    <m/>
    <s v="P"/>
    <m/>
    <m/>
    <m/>
    <m/>
    <s v="D"/>
    <x v="23"/>
    <x v="1"/>
    <x v="6"/>
    <x v="56"/>
    <s v="Andrew Baucke"/>
    <x v="1"/>
    <x v="0"/>
    <x v="1"/>
  </r>
  <r>
    <s v="DEPT"/>
    <s v="2024"/>
    <s v="012"/>
    <s v="100000"/>
    <s v="1011915 (DG Expenses)"/>
    <s v="DG Expenses"/>
    <s v="62101"/>
    <s v="Trvl- Domestic Flght"/>
    <n v="589.58000000000004"/>
    <s v="40/24/157 AP"/>
    <s v="100529200"/>
    <s v="SA"/>
    <n v="45449"/>
    <s v="40"/>
    <m/>
    <m/>
    <s v="P0"/>
    <m/>
    <m/>
    <s v="11627805 Air Penelope Nelson 2024/06/13"/>
    <s v="1"/>
    <s v="FM001001"/>
    <m/>
    <s v="P"/>
    <m/>
    <m/>
    <m/>
    <m/>
    <s v="D"/>
    <x v="0"/>
    <x v="0"/>
    <x v="0"/>
    <x v="74"/>
    <m/>
    <x v="0"/>
    <x v="0"/>
    <x v="0"/>
  </r>
  <r>
    <s v="DEPT"/>
    <s v="2024"/>
    <s v="012"/>
    <s v="100000"/>
    <s v="1011915 (DG Expenses)"/>
    <s v="DG Expenses"/>
    <s v="62102"/>
    <s v="Trvl-Domestic Exp"/>
    <n v="-45"/>
    <s v="40/24/157 AP"/>
    <s v="100529200"/>
    <s v="SA"/>
    <n v="45449"/>
    <s v="50"/>
    <m/>
    <m/>
    <s v="P0"/>
    <m/>
    <m/>
    <s v="11609794 Orbit Fee Penelope Nelson 2024/05/30"/>
    <s v="1"/>
    <s v="FM001001"/>
    <m/>
    <s v="P"/>
    <m/>
    <m/>
    <m/>
    <m/>
    <s v="D"/>
    <x v="33"/>
    <x v="12"/>
    <x v="17"/>
    <x v="68"/>
    <m/>
    <x v="1"/>
    <x v="0"/>
    <x v="1"/>
  </r>
  <r>
    <s v="DEPT"/>
    <s v="2024"/>
    <s v="012"/>
    <s v="100000"/>
    <s v="1011915 (DG Expenses)"/>
    <s v="DG Expenses"/>
    <s v="62102"/>
    <s v="Trvl-Domestic Exp"/>
    <n v="18.850000000000001"/>
    <s v="40/24/158 AP"/>
    <s v="100529201"/>
    <s v="SA"/>
    <n v="45449"/>
    <s v="40"/>
    <m/>
    <m/>
    <s v="P0"/>
    <m/>
    <m/>
    <s v="11628421 Orbit Fee Penelope Nelson 2024/06/25"/>
    <s v="1"/>
    <s v="FM001001"/>
    <m/>
    <s v="P"/>
    <m/>
    <m/>
    <m/>
    <m/>
    <s v="D"/>
    <x v="0"/>
    <x v="0"/>
    <x v="0"/>
    <x v="69"/>
    <m/>
    <x v="0"/>
    <x v="0"/>
    <x v="0"/>
  </r>
  <r>
    <s v="DEPT"/>
    <s v="2024"/>
    <s v="012"/>
    <s v="100000"/>
    <s v="1011915 (DG Expenses)"/>
    <s v="DG Expenses"/>
    <s v="62102"/>
    <s v="Trvl-Domestic Exp"/>
    <n v="18.850000000000001"/>
    <s v="40/24/158 AP"/>
    <s v="100529201"/>
    <s v="SA"/>
    <n v="45449"/>
    <s v="40"/>
    <m/>
    <m/>
    <s v="P0"/>
    <m/>
    <m/>
    <s v="11627740 Orbit Fee Penelope Nelson 2024/06/06"/>
    <s v="1"/>
    <s v="FM001001"/>
    <m/>
    <s v="P"/>
    <m/>
    <m/>
    <m/>
    <m/>
    <s v="D"/>
    <x v="0"/>
    <x v="0"/>
    <x v="0"/>
    <x v="73"/>
    <m/>
    <x v="0"/>
    <x v="0"/>
    <x v="0"/>
  </r>
  <r>
    <s v="DEPT"/>
    <s v="2024"/>
    <s v="012"/>
    <s v="100000"/>
    <s v="1011915 (DG Expenses)"/>
    <s v="DG Expenses"/>
    <s v="62102"/>
    <s v="Trvl-Domestic Exp"/>
    <n v="45"/>
    <s v="40/24/158 AP"/>
    <s v="100529201"/>
    <s v="SA"/>
    <n v="45449"/>
    <s v="40"/>
    <m/>
    <m/>
    <s v="P0"/>
    <m/>
    <m/>
    <s v="11562777 Orbit Fee Penelope Nelson 2023/12/20"/>
    <s v="1"/>
    <s v="FM001001"/>
    <m/>
    <s v="P"/>
    <m/>
    <m/>
    <m/>
    <m/>
    <s v="D"/>
    <x v="0"/>
    <x v="0"/>
    <x v="0"/>
    <x v="75"/>
    <m/>
    <x v="0"/>
    <x v="0"/>
    <x v="0"/>
  </r>
  <r>
    <s v="DEPT"/>
    <s v="2024"/>
    <s v="012"/>
    <s v="100000"/>
    <s v="1011915 (DG Expenses)"/>
    <s v="DG Expenses"/>
    <s v="62102"/>
    <s v="Trvl-Domestic Exp"/>
    <n v="11.2"/>
    <s v="40/24/158 AP"/>
    <s v="100529201"/>
    <s v="SA"/>
    <n v="45449"/>
    <s v="40"/>
    <m/>
    <m/>
    <s v="P0"/>
    <m/>
    <m/>
    <s v="11609794 Orbit Fee Penelope Nelson 2024/05/30"/>
    <s v="1"/>
    <s v="FM001001"/>
    <m/>
    <s v="P"/>
    <m/>
    <m/>
    <m/>
    <m/>
    <s v="D"/>
    <x v="33"/>
    <x v="12"/>
    <x v="17"/>
    <x v="68"/>
    <m/>
    <x v="1"/>
    <x v="0"/>
    <x v="1"/>
  </r>
  <r>
    <s v="DEPT"/>
    <s v="2024"/>
    <s v="012"/>
    <s v="100000"/>
    <s v="1011915 (DG Expenses)"/>
    <s v="DG Expenses"/>
    <s v="62102"/>
    <s v="Trvl-Domestic Exp"/>
    <n v="18.850000000000001"/>
    <s v="40/24/159 AP"/>
    <s v="100529202"/>
    <s v="SA"/>
    <n v="45449"/>
    <s v="40"/>
    <m/>
    <m/>
    <s v="P0"/>
    <m/>
    <m/>
    <s v="11622334 Orbit Fee Penelope Nelson 2024/08/08"/>
    <s v="1"/>
    <s v="FM001001"/>
    <m/>
    <s v="P"/>
    <m/>
    <m/>
    <m/>
    <m/>
    <s v="D"/>
    <x v="35"/>
    <x v="1"/>
    <x v="8"/>
    <x v="72"/>
    <m/>
    <x v="1"/>
    <x v="0"/>
    <x v="4"/>
  </r>
  <r>
    <s v="DEPT"/>
    <s v="2024"/>
    <s v="012"/>
    <s v="100000"/>
    <s v="1011915 (DG Expenses)"/>
    <s v="DG Expenses"/>
    <s v="62102"/>
    <s v="Trvl-Domestic Exp"/>
    <n v="11.2"/>
    <s v="40/24/159 AP"/>
    <s v="100529202"/>
    <s v="SA"/>
    <n v="45449"/>
    <s v="40"/>
    <m/>
    <m/>
    <s v="P0"/>
    <m/>
    <m/>
    <s v="11627726 Orbit Fee Penelope Nelson 2024/06/06"/>
    <s v="1"/>
    <s v="FM001001"/>
    <m/>
    <s v="P"/>
    <m/>
    <m/>
    <m/>
    <m/>
    <s v="D"/>
    <x v="0"/>
    <x v="0"/>
    <x v="0"/>
    <x v="73"/>
    <m/>
    <x v="0"/>
    <x v="0"/>
    <x v="0"/>
  </r>
  <r>
    <s v="DEPT"/>
    <s v="2024"/>
    <s v="012"/>
    <s v="100000"/>
    <s v="1011915 (DG Expenses)"/>
    <s v="DG Expenses"/>
    <s v="62101"/>
    <s v="Trvl- Domestic Flght"/>
    <n v="-308.86"/>
    <s v="40/24/159 AP"/>
    <s v="100529202"/>
    <s v="SA"/>
    <n v="45449"/>
    <s v="50"/>
    <m/>
    <m/>
    <s v="P0"/>
    <m/>
    <m/>
    <s v="11562777 Air Penelope Nelson 2023/12/20"/>
    <s v="1"/>
    <s v="FM001001"/>
    <m/>
    <s v="P"/>
    <m/>
    <m/>
    <m/>
    <m/>
    <s v="D"/>
    <x v="0"/>
    <x v="0"/>
    <x v="0"/>
    <x v="75"/>
    <m/>
    <x v="0"/>
    <x v="0"/>
    <x v="0"/>
  </r>
  <r>
    <s v="DEPT"/>
    <s v="2024"/>
    <s v="012"/>
    <s v="100000"/>
    <s v="1011915 (DG Expenses)"/>
    <s v="DG Expenses"/>
    <s v="62101"/>
    <s v="Trvl- Domestic Flght"/>
    <n v="298.83"/>
    <s v="40/24/159 AP"/>
    <s v="100529202"/>
    <s v="SA"/>
    <n v="45449"/>
    <s v="40"/>
    <m/>
    <m/>
    <s v="P0"/>
    <m/>
    <m/>
    <s v="11622334 Air Penelope Nelson 2024/08/08"/>
    <s v="1"/>
    <s v="FM001001"/>
    <m/>
    <s v="P"/>
    <m/>
    <m/>
    <m/>
    <m/>
    <s v="D"/>
    <x v="35"/>
    <x v="1"/>
    <x v="8"/>
    <x v="72"/>
    <m/>
    <x v="1"/>
    <x v="0"/>
    <x v="4"/>
  </r>
  <r>
    <s v="DEPT"/>
    <s v="2024"/>
    <s v="012"/>
    <s v="100000"/>
    <s v="1011915 (DG Expenses)"/>
    <s v="DG Expenses"/>
    <s v="62104"/>
    <s v="Taxi / Cab Services"/>
    <n v="84.68"/>
    <s v="40/24/159 AP"/>
    <s v="100529202"/>
    <s v="SA"/>
    <n v="45449"/>
    <s v="40"/>
    <m/>
    <m/>
    <s v="P0"/>
    <m/>
    <m/>
    <s v="11592963 Transfer Penelope Nelson 2024/04/23"/>
    <s v="1"/>
    <s v="FM001001"/>
    <m/>
    <s v="P"/>
    <m/>
    <m/>
    <m/>
    <m/>
    <s v="D"/>
    <x v="23"/>
    <x v="1"/>
    <x v="6"/>
    <x v="56"/>
    <s v="Andrew Baucke"/>
    <x v="1"/>
    <x v="0"/>
    <x v="1"/>
  </r>
  <r>
    <s v="DEPT"/>
    <s v="2024"/>
    <s v="012"/>
    <s v="100000"/>
    <s v="1011915 (DG Expenses)"/>
    <s v="DG Expenses"/>
    <s v="62101"/>
    <s v="Trvl- Domestic Flght"/>
    <n v="414.98"/>
    <s v="40/24/159 AP"/>
    <s v="100529202"/>
    <s v="SA"/>
    <n v="45449"/>
    <s v="40"/>
    <m/>
    <m/>
    <s v="P0"/>
    <m/>
    <m/>
    <s v="11627740 Air Penelope Nelson 2024/06/06"/>
    <s v="1"/>
    <s v="FM001001"/>
    <m/>
    <s v="P"/>
    <m/>
    <m/>
    <m/>
    <m/>
    <s v="D"/>
    <x v="0"/>
    <x v="0"/>
    <x v="0"/>
    <x v="73"/>
    <m/>
    <x v="0"/>
    <x v="0"/>
    <x v="0"/>
  </r>
  <r>
    <s v="DEPT"/>
    <s v="2024"/>
    <s v="012"/>
    <s v="100000"/>
    <s v="1011915 (DG Expenses)"/>
    <s v="DG Expenses"/>
    <s v="62102"/>
    <s v="Trvl-Domestic Exp"/>
    <n v="18.850000000000001"/>
    <s v="40/24/159 AP"/>
    <s v="100529202"/>
    <s v="SA"/>
    <n v="45449"/>
    <s v="40"/>
    <m/>
    <m/>
    <s v="P0"/>
    <m/>
    <m/>
    <s v="11627805 Orbit Fee Penelope Nelson 2024/06/13"/>
    <s v="1"/>
    <s v="FM001001"/>
    <m/>
    <s v="P"/>
    <m/>
    <m/>
    <m/>
    <m/>
    <s v="D"/>
    <x v="0"/>
    <x v="0"/>
    <x v="0"/>
    <x v="74"/>
    <m/>
    <x v="0"/>
    <x v="0"/>
    <x v="0"/>
  </r>
  <r>
    <s v="DEPT"/>
    <s v="2024"/>
    <s v="012"/>
    <s v="100000"/>
    <s v="1011915 (DG Expenses)"/>
    <s v="DG Expenses"/>
    <s v="62102"/>
    <s v="Trvl-Domestic Exp"/>
    <n v="11.2"/>
    <s v="40/24/159 AP"/>
    <s v="100529202"/>
    <s v="SA"/>
    <n v="45449"/>
    <s v="40"/>
    <m/>
    <m/>
    <s v="P0"/>
    <m/>
    <m/>
    <s v="11562777 Orbit Fee Penelope Nelson 2023/12/20"/>
    <s v="1"/>
    <s v="FM001001"/>
    <m/>
    <s v="P"/>
    <m/>
    <m/>
    <m/>
    <m/>
    <s v="D"/>
    <x v="0"/>
    <x v="0"/>
    <x v="0"/>
    <x v="41"/>
    <m/>
    <x v="0"/>
    <x v="0"/>
    <x v="0"/>
  </r>
  <r>
    <s v="DEPT"/>
    <s v="2024"/>
    <s v="012"/>
    <s v="100000"/>
    <s v="1011915 (DG Expenses)"/>
    <s v="DG Expenses"/>
    <s v="62101"/>
    <s v="Trvl- Domestic Flght"/>
    <n v="376.6"/>
    <s v="40/24/159 AP"/>
    <s v="100529202"/>
    <s v="SA"/>
    <n v="45449"/>
    <s v="40"/>
    <m/>
    <m/>
    <s v="P0"/>
    <m/>
    <m/>
    <s v="11625196 Air Penelope Nelson 2024/06/20"/>
    <s v="1"/>
    <s v="FM001001"/>
    <m/>
    <s v="P"/>
    <m/>
    <m/>
    <m/>
    <m/>
    <s v="D"/>
    <x v="34"/>
    <x v="1"/>
    <x v="2"/>
    <x v="71"/>
    <m/>
    <x v="1"/>
    <x v="0"/>
    <x v="1"/>
  </r>
  <r>
    <s v="DEPT"/>
    <s v="2024"/>
    <s v="012"/>
    <s v="100000"/>
    <s v="1011915 (DG Expenses)"/>
    <s v="DG Expenses"/>
    <s v="62101"/>
    <s v="Trvl- Domestic Flght"/>
    <n v="344.96"/>
    <s v="40/24/160 AP"/>
    <s v="100529203"/>
    <s v="SA"/>
    <n v="45449"/>
    <s v="40"/>
    <m/>
    <m/>
    <s v="P0"/>
    <m/>
    <m/>
    <s v="11628421 Air Penelope Nelson 2024/06/25"/>
    <s v="1"/>
    <s v="FM001001"/>
    <m/>
    <s v="P"/>
    <m/>
    <m/>
    <m/>
    <m/>
    <s v="D"/>
    <x v="0"/>
    <x v="0"/>
    <x v="0"/>
    <x v="69"/>
    <m/>
    <x v="0"/>
    <x v="0"/>
    <x v="0"/>
  </r>
  <r>
    <s v="DEPT"/>
    <s v="2024"/>
    <s v="012"/>
    <s v="100000"/>
    <s v="1011915 (DG Expenses)"/>
    <s v="DG Expenses"/>
    <s v="62102"/>
    <s v="Trvl-Domestic Exp"/>
    <n v="0.56000000000000005"/>
    <s v="40/24/160 AP"/>
    <s v="100529203"/>
    <s v="SA"/>
    <n v="45449"/>
    <s v="40"/>
    <m/>
    <m/>
    <s v="P0"/>
    <m/>
    <m/>
    <s v="11592963 Orbit Fee Penelope Nelson 2024/04/23"/>
    <s v="1"/>
    <s v="FM001001"/>
    <m/>
    <s v="P"/>
    <m/>
    <m/>
    <m/>
    <m/>
    <s v="D"/>
    <x v="23"/>
    <x v="1"/>
    <x v="6"/>
    <x v="56"/>
    <s v="Andrew Baucke"/>
    <x v="1"/>
    <x v="0"/>
    <x v="1"/>
  </r>
  <r>
    <s v="DEPT"/>
    <s v="2024"/>
    <s v="012"/>
    <s v="100000"/>
    <s v="1011915 (DG Expenses)"/>
    <s v="DG Expenses"/>
    <s v="62102"/>
    <s v="Trvl-Domestic Exp"/>
    <n v="8.4"/>
    <s v="40/24/160 AP"/>
    <s v="100529203"/>
    <s v="SA"/>
    <n v="45449"/>
    <s v="40"/>
    <m/>
    <m/>
    <s v="P0"/>
    <m/>
    <m/>
    <s v="11592963 Orbit Fee Penelope Nelson 2024/04/23"/>
    <s v="1"/>
    <s v="FM001001"/>
    <m/>
    <s v="P"/>
    <m/>
    <m/>
    <m/>
    <m/>
    <s v="D"/>
    <x v="23"/>
    <x v="1"/>
    <x v="6"/>
    <x v="56"/>
    <s v="Andrew Baucke"/>
    <x v="1"/>
    <x v="0"/>
    <x v="1"/>
  </r>
  <r>
    <s v="DEPT"/>
    <s v="2024"/>
    <s v="012"/>
    <s v="100000"/>
    <s v="1011915 (DG Expenses)"/>
    <s v="DG Expenses"/>
    <s v="62102"/>
    <s v="Trvl-Domestic Exp"/>
    <n v="6.55"/>
    <s v="40/24/160 AP"/>
    <s v="100529203"/>
    <s v="SA"/>
    <n v="45449"/>
    <s v="40"/>
    <m/>
    <m/>
    <s v="P0"/>
    <m/>
    <m/>
    <s v="11622378 Orbit Fee Penelope Nelson 2024/05/16"/>
    <s v="1"/>
    <s v="FM001001"/>
    <m/>
    <s v="P"/>
    <m/>
    <m/>
    <m/>
    <m/>
    <s v="D"/>
    <x v="0"/>
    <x v="0"/>
    <x v="0"/>
    <x v="70"/>
    <m/>
    <x v="0"/>
    <x v="0"/>
    <x v="0"/>
  </r>
  <r>
    <s v="DEPT"/>
    <s v="2024"/>
    <s v="012"/>
    <s v="100000"/>
    <s v="1011915 (DG Expenses)"/>
    <s v="DG Expenses"/>
    <s v="62102"/>
    <s v="Trvl-Domestic Exp"/>
    <n v="-45"/>
    <s v="40/24/160 AP"/>
    <s v="100529203"/>
    <s v="SA"/>
    <n v="45449"/>
    <s v="50"/>
    <m/>
    <m/>
    <s v="P0"/>
    <m/>
    <m/>
    <s v="11592963 Orbit Fee Penelope Nelson 2024/04/23"/>
    <s v="1"/>
    <s v="FM001001"/>
    <m/>
    <s v="P"/>
    <m/>
    <m/>
    <m/>
    <m/>
    <s v="D"/>
    <x v="23"/>
    <x v="1"/>
    <x v="6"/>
    <x v="56"/>
    <s v="Andrew Baucke"/>
    <x v="1"/>
    <x v="0"/>
    <x v="1"/>
  </r>
  <r>
    <s v="DEPT"/>
    <s v="2024"/>
    <s v="012"/>
    <s v="100000"/>
    <s v="1011915 (DG Expenses)"/>
    <s v="DG Expenses"/>
    <s v="62102"/>
    <s v="Trvl-Domestic Exp"/>
    <n v="18.850000000000001"/>
    <s v="40/24/186 AP"/>
    <s v="100537107"/>
    <s v="SA"/>
    <n v="45468"/>
    <s v="40"/>
    <m/>
    <m/>
    <s v="P0"/>
    <m/>
    <m/>
    <s v="11636957 Orbit Fee Penelope Nelson 2024/06/15"/>
    <s v="1"/>
    <s v="FM001001"/>
    <m/>
    <s v="P"/>
    <m/>
    <m/>
    <m/>
    <m/>
    <s v="D"/>
    <x v="0"/>
    <x v="0"/>
    <x v="0"/>
    <x v="76"/>
    <m/>
    <x v="0"/>
    <x v="0"/>
    <x v="0"/>
  </r>
  <r>
    <s v="DEPT"/>
    <s v="2024"/>
    <s v="012"/>
    <s v="100000"/>
    <s v="1011915 (DG Expenses)"/>
    <s v="DG Expenses"/>
    <s v="62102"/>
    <s v="Trvl-Domestic Exp"/>
    <n v="11.2"/>
    <s v="40/24/186 AP"/>
    <s v="100537107"/>
    <s v="SA"/>
    <n v="45468"/>
    <s v="40"/>
    <m/>
    <m/>
    <s v="P0"/>
    <m/>
    <m/>
    <s v="11562777 Orbit Fee Penelope Nelson 2023/12/20"/>
    <s v="1"/>
    <s v="FM001001"/>
    <m/>
    <s v="P"/>
    <m/>
    <m/>
    <m/>
    <m/>
    <s v="D"/>
    <x v="0"/>
    <x v="0"/>
    <x v="0"/>
    <x v="41"/>
    <m/>
    <x v="0"/>
    <x v="0"/>
    <x v="0"/>
  </r>
  <r>
    <s v="DEPT"/>
    <s v="2024"/>
    <s v="012"/>
    <s v="100000"/>
    <s v="1011915 (DG Expenses)"/>
    <s v="DG Expenses"/>
    <s v="62102"/>
    <s v="Trvl-Domestic Exp"/>
    <n v="8.4"/>
    <s v="40/24/186 AP"/>
    <s v="100537107"/>
    <s v="SA"/>
    <n v="45468"/>
    <s v="40"/>
    <m/>
    <m/>
    <s v="P0"/>
    <m/>
    <m/>
    <s v="11609794 Orbit Fee Penelope Nelson 2024/05/30"/>
    <s v="1"/>
    <s v="FM001001"/>
    <m/>
    <s v="P"/>
    <m/>
    <m/>
    <m/>
    <m/>
    <s v="D"/>
    <x v="33"/>
    <x v="12"/>
    <x v="17"/>
    <x v="68"/>
    <m/>
    <x v="1"/>
    <x v="0"/>
    <x v="1"/>
  </r>
  <r>
    <s v="DEPT"/>
    <s v="2024"/>
    <s v="012"/>
    <s v="100000"/>
    <s v="1011915 (DG Expenses)"/>
    <s v="DG Expenses"/>
    <s v="62102"/>
    <s v="Trvl-Domestic Exp"/>
    <n v="-44.35"/>
    <s v="40/24/186 AP"/>
    <s v="100537107"/>
    <s v="SA"/>
    <n v="45468"/>
    <s v="50"/>
    <m/>
    <m/>
    <s v="P0"/>
    <m/>
    <m/>
    <s v="11627740 Other Penelope Nelson 2024/06/06"/>
    <s v="1"/>
    <s v="FM001001"/>
    <m/>
    <s v="P"/>
    <m/>
    <m/>
    <m/>
    <m/>
    <s v="D"/>
    <x v="0"/>
    <x v="0"/>
    <x v="0"/>
    <x v="73"/>
    <m/>
    <x v="0"/>
    <x v="0"/>
    <x v="0"/>
  </r>
  <r>
    <s v="DEPT"/>
    <s v="2024"/>
    <s v="012"/>
    <s v="100000"/>
    <s v="1011915 (DG Expenses)"/>
    <s v="DG Expenses"/>
    <s v="62102"/>
    <s v="Trvl-Domestic Exp"/>
    <n v="18.850000000000001"/>
    <s v="40/24/186 AP"/>
    <s v="100537107"/>
    <s v="SA"/>
    <n v="45468"/>
    <s v="40"/>
    <m/>
    <m/>
    <s v="P0"/>
    <m/>
    <m/>
    <s v="11639963 Orbit Fee Penelope Nelson 2024/07/19"/>
    <s v="1"/>
    <s v="FM001001"/>
    <m/>
    <s v="P"/>
    <m/>
    <m/>
    <m/>
    <m/>
    <s v="D"/>
    <x v="36"/>
    <x v="1"/>
    <x v="15"/>
    <x v="77"/>
    <m/>
    <x v="1"/>
    <x v="0"/>
    <x v="4"/>
  </r>
  <r>
    <s v="DEPT"/>
    <s v="2024"/>
    <s v="012"/>
    <s v="100000"/>
    <s v="1011915 (DG Expenses)"/>
    <s v="DG Expenses"/>
    <s v="62102"/>
    <s v="Trvl-Domestic Exp"/>
    <n v="73.040000000000006"/>
    <s v="40/24/186 AP"/>
    <s v="100537107"/>
    <s v="SA"/>
    <n v="45468"/>
    <s v="40"/>
    <m/>
    <m/>
    <s v="P0"/>
    <m/>
    <m/>
    <s v="11628421 Other Penelope Nelson 2024/06/25"/>
    <s v="1"/>
    <s v="FM001001"/>
    <m/>
    <s v="P"/>
    <m/>
    <m/>
    <m/>
    <m/>
    <s v="D"/>
    <x v="0"/>
    <x v="0"/>
    <x v="0"/>
    <x v="69"/>
    <m/>
    <x v="0"/>
    <x v="0"/>
    <x v="0"/>
  </r>
  <r>
    <s v="DEPT"/>
    <s v="2024"/>
    <s v="012"/>
    <s v="100000"/>
    <s v="1011915 (DG Expenses)"/>
    <s v="DG Expenses"/>
    <s v="62101"/>
    <s v="Trvl- Domestic Flght"/>
    <n v="346.65"/>
    <s v="40/24/187 AP"/>
    <s v="100537108"/>
    <s v="SA"/>
    <n v="45468"/>
    <s v="40"/>
    <m/>
    <m/>
    <s v="P0"/>
    <m/>
    <m/>
    <s v="11640009 Air Penelope Nelson 2024/07/26"/>
    <s v="1"/>
    <s v="FM001001"/>
    <m/>
    <s v="P"/>
    <m/>
    <m/>
    <m/>
    <m/>
    <s v="D"/>
    <x v="37"/>
    <x v="1"/>
    <x v="18"/>
    <x v="78"/>
    <m/>
    <x v="1"/>
    <x v="0"/>
    <x v="4"/>
  </r>
  <r>
    <s v="DEPT"/>
    <s v="2024"/>
    <s v="012"/>
    <s v="100000"/>
    <s v="1011915 (DG Expenses)"/>
    <s v="DG Expenses"/>
    <s v="62102"/>
    <s v="Trvl-Domestic Exp"/>
    <n v="11.2"/>
    <s v="40/24/187 AP"/>
    <s v="100537108"/>
    <s v="SA"/>
    <n v="45468"/>
    <s v="40"/>
    <m/>
    <m/>
    <s v="P0"/>
    <m/>
    <m/>
    <s v="11639963 Orbit Fee Penelope Nelson 2024/07/19"/>
    <s v="1"/>
    <s v="FM001001"/>
    <m/>
    <s v="P"/>
    <m/>
    <m/>
    <m/>
    <m/>
    <s v="D"/>
    <x v="36"/>
    <x v="1"/>
    <x v="15"/>
    <x v="77"/>
    <m/>
    <x v="1"/>
    <x v="0"/>
    <x v="4"/>
  </r>
  <r>
    <s v="DEPT"/>
    <s v="2024"/>
    <s v="012"/>
    <s v="100000"/>
    <s v="1011915 (DG Expenses)"/>
    <s v="DG Expenses"/>
    <s v="62102"/>
    <s v="Trvl-Domestic Exp"/>
    <n v="18.850000000000001"/>
    <s v="40/24/187 AP"/>
    <s v="100537108"/>
    <s v="SA"/>
    <n v="45468"/>
    <s v="40"/>
    <m/>
    <m/>
    <s v="P0"/>
    <m/>
    <m/>
    <s v="11640009 Orbit Fee Penelope Nelson 2024/07/26"/>
    <s v="1"/>
    <s v="FM001001"/>
    <m/>
    <s v="P"/>
    <m/>
    <m/>
    <m/>
    <m/>
    <s v="D"/>
    <x v="37"/>
    <x v="1"/>
    <x v="18"/>
    <x v="78"/>
    <m/>
    <x v="1"/>
    <x v="0"/>
    <x v="4"/>
  </r>
  <r>
    <s v="DEPT"/>
    <s v="2024"/>
    <s v="012"/>
    <s v="100000"/>
    <s v="1011915 (DG Expenses)"/>
    <s v="DG Expenses"/>
    <s v="62102"/>
    <s v="Trvl-Domestic Exp"/>
    <n v="45"/>
    <s v="40/24/187 AP"/>
    <s v="100537108"/>
    <s v="SA"/>
    <n v="45468"/>
    <s v="40"/>
    <m/>
    <m/>
    <s v="P0"/>
    <m/>
    <m/>
    <s v="11562777 Orbit Fee Penelope Nelson 2023/12/20"/>
    <s v="1"/>
    <s v="FM001001"/>
    <m/>
    <s v="P"/>
    <m/>
    <m/>
    <m/>
    <m/>
    <s v="D"/>
    <x v="0"/>
    <x v="0"/>
    <x v="0"/>
    <x v="41"/>
    <m/>
    <x v="0"/>
    <x v="0"/>
    <x v="0"/>
  </r>
  <r>
    <s v="DEPT"/>
    <s v="2024"/>
    <s v="012"/>
    <s v="100000"/>
    <s v="1011915 (DG Expenses)"/>
    <s v="DG Expenses"/>
    <s v="62102"/>
    <s v="Trvl-Domestic Exp"/>
    <n v="11.2"/>
    <s v="40/24/187 AP"/>
    <s v="100537108"/>
    <s v="SA"/>
    <n v="45468"/>
    <s v="40"/>
    <m/>
    <m/>
    <s v="P0"/>
    <m/>
    <m/>
    <s v="11636957 Orbit Fee Penelope Nelson 2024/06/15"/>
    <s v="1"/>
    <s v="FM001001"/>
    <m/>
    <s v="P"/>
    <m/>
    <m/>
    <m/>
    <m/>
    <s v="D"/>
    <x v="0"/>
    <x v="0"/>
    <x v="0"/>
    <x v="76"/>
    <m/>
    <x v="0"/>
    <x v="0"/>
    <x v="0"/>
  </r>
  <r>
    <s v="DEPT"/>
    <s v="2024"/>
    <s v="012"/>
    <s v="100000"/>
    <s v="1011915 (DG Expenses)"/>
    <s v="DG Expenses"/>
    <s v="62102"/>
    <s v="Trvl-Domestic Exp"/>
    <n v="0.56000000000000005"/>
    <s v="40/24/187 AP"/>
    <s v="100537108"/>
    <s v="SA"/>
    <n v="45468"/>
    <s v="40"/>
    <m/>
    <m/>
    <s v="P0"/>
    <m/>
    <m/>
    <s v="11609794 Orbit Fee Penelope Nelson 2024/05/30"/>
    <s v="1"/>
    <s v="FM001001"/>
    <m/>
    <s v="P"/>
    <m/>
    <m/>
    <m/>
    <m/>
    <s v="D"/>
    <x v="33"/>
    <x v="12"/>
    <x v="17"/>
    <x v="68"/>
    <m/>
    <x v="1"/>
    <x v="0"/>
    <x v="1"/>
  </r>
  <r>
    <s v="DEPT"/>
    <s v="2024"/>
    <s v="012"/>
    <s v="100000"/>
    <s v="1011915 (DG Expenses)"/>
    <s v="DG Expenses"/>
    <s v="62101"/>
    <s v="Trvl- Domestic Flght"/>
    <n v="-414.98"/>
    <s v="40/24/188 AP"/>
    <s v="100537109"/>
    <s v="SA"/>
    <n v="45468"/>
    <s v="50"/>
    <m/>
    <m/>
    <s v="P0"/>
    <m/>
    <m/>
    <s v="11627740 Air Penelope Nelson 2024/06/11"/>
    <s v="1"/>
    <s v="FM001001"/>
    <m/>
    <s v="P"/>
    <m/>
    <m/>
    <m/>
    <m/>
    <s v="D"/>
    <x v="0"/>
    <x v="0"/>
    <x v="0"/>
    <x v="50"/>
    <m/>
    <x v="0"/>
    <x v="0"/>
    <x v="0"/>
  </r>
  <r>
    <s v="DEPT"/>
    <s v="2024"/>
    <s v="012"/>
    <s v="100000"/>
    <s v="1011915 (DG Expenses)"/>
    <s v="DG Expenses"/>
    <s v="62102"/>
    <s v="Trvl-Domestic Exp"/>
    <n v="11.2"/>
    <s v="40/24/188 AP"/>
    <s v="100537109"/>
    <s v="SA"/>
    <n v="45468"/>
    <s v="40"/>
    <m/>
    <m/>
    <s v="P0"/>
    <m/>
    <m/>
    <s v="11640009 Orbit Fee Penelope Nelson 2024/07/26"/>
    <s v="1"/>
    <s v="FM001001"/>
    <m/>
    <s v="P"/>
    <m/>
    <m/>
    <m/>
    <m/>
    <s v="D"/>
    <x v="37"/>
    <x v="1"/>
    <x v="18"/>
    <x v="78"/>
    <m/>
    <x v="1"/>
    <x v="0"/>
    <x v="4"/>
  </r>
  <r>
    <s v="DEPT"/>
    <s v="2024"/>
    <s v="012"/>
    <s v="100000"/>
    <s v="1011915 (DG Expenses)"/>
    <s v="DG Expenses"/>
    <s v="62102"/>
    <s v="Trvl-Domestic Exp"/>
    <n v="71.739999999999995"/>
    <s v="40/24/188 AP"/>
    <s v="100537109"/>
    <s v="SA"/>
    <n v="45468"/>
    <s v="40"/>
    <m/>
    <m/>
    <s v="P0"/>
    <m/>
    <m/>
    <s v="11636957 Other Penelope Nelson 2024/06/15"/>
    <s v="1"/>
    <s v="FM001001"/>
    <m/>
    <s v="P"/>
    <m/>
    <m/>
    <m/>
    <m/>
    <s v="D"/>
    <x v="0"/>
    <x v="0"/>
    <x v="0"/>
    <x v="76"/>
    <m/>
    <x v="0"/>
    <x v="0"/>
    <x v="0"/>
  </r>
  <r>
    <s v="DEPT"/>
    <s v="2024"/>
    <s v="012"/>
    <s v="100000"/>
    <s v="1011915 (DG Expenses)"/>
    <s v="DG Expenses"/>
    <s v="62101"/>
    <s v="Trvl- Domestic Flght"/>
    <n v="414.97"/>
    <s v="40/24/188 AP"/>
    <s v="100537109"/>
    <s v="SA"/>
    <n v="45468"/>
    <s v="40"/>
    <m/>
    <m/>
    <s v="P0"/>
    <m/>
    <m/>
    <s v="11639963 Air Penelope Nelson 2024/07/19"/>
    <s v="1"/>
    <s v="FM001001"/>
    <m/>
    <s v="P"/>
    <m/>
    <m/>
    <m/>
    <m/>
    <s v="D"/>
    <x v="36"/>
    <x v="1"/>
    <x v="15"/>
    <x v="77"/>
    <m/>
    <x v="1"/>
    <x v="0"/>
    <x v="4"/>
  </r>
  <r>
    <s v="DEPT"/>
    <s v="2024"/>
    <s v="012"/>
    <s v="100000"/>
    <s v="1011915 (DG Expenses)"/>
    <s v="DG Expenses"/>
    <s v="62102"/>
    <s v="Trvl-Domestic Exp"/>
    <n v="11.2"/>
    <s v="40/24/188 AP"/>
    <s v="100537109"/>
    <s v="SA"/>
    <n v="45468"/>
    <s v="40"/>
    <m/>
    <m/>
    <s v="P0"/>
    <m/>
    <m/>
    <s v="11595886 Orbit Fee Penelope Nelson 2024/06/11"/>
    <s v="1"/>
    <s v="FM001001"/>
    <m/>
    <s v="P"/>
    <m/>
    <m/>
    <m/>
    <m/>
    <s v="D"/>
    <x v="18"/>
    <x v="1"/>
    <x v="8"/>
    <x v="50"/>
    <m/>
    <x v="1"/>
    <x v="0"/>
    <x v="1"/>
  </r>
  <r>
    <s v="DEPT"/>
    <s v="2024"/>
    <s v="012"/>
    <s v="100000"/>
    <s v="1011915 (DG Expenses)"/>
    <s v="DG Expenses"/>
    <s v="62101"/>
    <s v="Trvl- Domestic Flght"/>
    <n v="-237.85"/>
    <s v="40/24/188 AP"/>
    <s v="100537109"/>
    <s v="SA"/>
    <n v="45468"/>
    <s v="50"/>
    <m/>
    <m/>
    <s v="P0"/>
    <m/>
    <m/>
    <s v="11622378 Air Penelope Nelson 2024/05/16"/>
    <s v="1"/>
    <s v="FM001001"/>
    <m/>
    <s v="P"/>
    <m/>
    <m/>
    <m/>
    <m/>
    <s v="D"/>
    <x v="0"/>
    <x v="0"/>
    <x v="0"/>
    <x v="70"/>
    <m/>
    <x v="0"/>
    <x v="0"/>
    <x v="0"/>
  </r>
  <r>
    <s v="DEPT"/>
    <s v="2024"/>
    <s v="012"/>
    <s v="100000"/>
    <s v="1011915 (DG Expenses)"/>
    <s v="DG Expenses"/>
    <s v="62102"/>
    <s v="Trvl-Domestic Exp"/>
    <n v="11.2"/>
    <s v="40/24/188 AP"/>
    <s v="100537109"/>
    <s v="SA"/>
    <n v="45468"/>
    <s v="40"/>
    <m/>
    <m/>
    <s v="P0"/>
    <m/>
    <m/>
    <s v="11627740 Orbit Fee Penelope Nelson 2024/06/11"/>
    <s v="1"/>
    <s v="FM001001"/>
    <m/>
    <s v="P"/>
    <m/>
    <m/>
    <m/>
    <m/>
    <s v="D"/>
    <x v="0"/>
    <x v="0"/>
    <x v="0"/>
    <x v="50"/>
    <m/>
    <x v="0"/>
    <x v="0"/>
    <x v="0"/>
  </r>
  <r>
    <s v="DEPT"/>
    <s v="2024"/>
    <s v="012"/>
    <s v="100000"/>
    <s v="1011915 (DG Expenses)"/>
    <s v="DG Expenses"/>
    <s v="62102"/>
    <s v="Trvl-Domestic Exp"/>
    <n v="74.78"/>
    <s v="40/24/188 AP"/>
    <s v="100537109"/>
    <s v="SA"/>
    <n v="45468"/>
    <s v="40"/>
    <m/>
    <m/>
    <s v="P0"/>
    <m/>
    <m/>
    <s v="11625196 Other Penelope Nelson 2024/06/20"/>
    <s v="1"/>
    <s v="FM001001"/>
    <m/>
    <s v="P"/>
    <m/>
    <m/>
    <m/>
    <m/>
    <s v="D"/>
    <x v="34"/>
    <x v="1"/>
    <x v="2"/>
    <x v="71"/>
    <m/>
    <x v="1"/>
    <x v="0"/>
    <x v="1"/>
  </r>
  <r>
    <s v="DEPT"/>
    <s v="2024"/>
    <s v="012"/>
    <s v="100000"/>
    <s v="1011915 (DG Expenses)"/>
    <s v="DG Expenses"/>
    <s v="62101"/>
    <s v="Trvl- Domestic Flght"/>
    <n v="524.63"/>
    <s v="40/24/191 AP"/>
    <s v="100537110"/>
    <s v="SA"/>
    <n v="45468"/>
    <s v="40"/>
    <m/>
    <m/>
    <s v="P0"/>
    <m/>
    <m/>
    <s v="11634095 Air Penelope Nelson 2024/06/19"/>
    <s v="1"/>
    <s v="FM001001"/>
    <m/>
    <s v="P"/>
    <m/>
    <m/>
    <m/>
    <m/>
    <s v="D"/>
    <x v="38"/>
    <x v="1"/>
    <x v="19"/>
    <x v="79"/>
    <m/>
    <x v="1"/>
    <x v="0"/>
    <x v="1"/>
  </r>
  <r>
    <s v="DEPT"/>
    <s v="2024"/>
    <s v="012"/>
    <s v="100000"/>
    <s v="1011915 (DG Expenses)"/>
    <s v="DG Expenses"/>
    <s v="62102"/>
    <s v="Trvl-Domestic Exp"/>
    <n v="46.52"/>
    <s v="40/24/191 AP"/>
    <s v="100537110"/>
    <s v="SA"/>
    <n v="45468"/>
    <s v="40"/>
    <m/>
    <m/>
    <s v="P0"/>
    <m/>
    <m/>
    <s v="11634095 Other Penelope Nelson 2024/06/19"/>
    <s v="1"/>
    <s v="FM001001"/>
    <m/>
    <s v="P"/>
    <m/>
    <m/>
    <m/>
    <m/>
    <s v="D"/>
    <x v="38"/>
    <x v="1"/>
    <x v="19"/>
    <x v="79"/>
    <m/>
    <x v="1"/>
    <x v="0"/>
    <x v="1"/>
  </r>
  <r>
    <s v="DEPT"/>
    <s v="2024"/>
    <s v="012"/>
    <s v="100000"/>
    <s v="1011915 (DG Expenses)"/>
    <s v="DG Expenses"/>
    <s v="62102"/>
    <s v="Trvl-Domestic Exp"/>
    <n v="18.850000000000001"/>
    <s v="40/24/189 AP"/>
    <s v="100537111"/>
    <s v="SA"/>
    <n v="45468"/>
    <s v="40"/>
    <m/>
    <m/>
    <s v="P0"/>
    <m/>
    <m/>
    <s v="11634095 Orbit Fee Penelope Nelson 2024/06/19"/>
    <s v="1"/>
    <s v="FM001001"/>
    <m/>
    <s v="P"/>
    <m/>
    <m/>
    <m/>
    <m/>
    <s v="D"/>
    <x v="38"/>
    <x v="1"/>
    <x v="19"/>
    <x v="79"/>
    <m/>
    <x v="1"/>
    <x v="0"/>
    <x v="1"/>
  </r>
  <r>
    <s v="DEPT"/>
    <s v="2024"/>
    <s v="012"/>
    <s v="100000"/>
    <s v="1011915 (DG Expenses)"/>
    <s v="DG Expenses"/>
    <s v="62102"/>
    <s v="Trvl-Domestic Exp"/>
    <n v="-76.52"/>
    <s v="40/24/189 AP"/>
    <s v="100537111"/>
    <s v="SA"/>
    <n v="45468"/>
    <s v="50"/>
    <m/>
    <m/>
    <s v="P0"/>
    <m/>
    <m/>
    <s v="11627805 Other Penelope Nelson 2024/06/13"/>
    <s v="1"/>
    <s v="FM001001"/>
    <m/>
    <s v="P"/>
    <m/>
    <m/>
    <m/>
    <m/>
    <s v="D"/>
    <x v="0"/>
    <x v="0"/>
    <x v="0"/>
    <x v="74"/>
    <m/>
    <x v="0"/>
    <x v="0"/>
    <x v="0"/>
  </r>
  <r>
    <s v="DEPT"/>
    <s v="2024"/>
    <s v="012"/>
    <s v="100000"/>
    <s v="1011915 (DG Expenses)"/>
    <s v="DG Expenses"/>
    <s v="62102"/>
    <s v="Trvl-Domestic Exp"/>
    <n v="76.52"/>
    <s v="40/24/189 AP"/>
    <s v="100537111"/>
    <s v="SA"/>
    <n v="45468"/>
    <s v="40"/>
    <m/>
    <m/>
    <s v="P0"/>
    <m/>
    <m/>
    <s v="11627805 Other Penelope Nelson 2024/06/13"/>
    <s v="1"/>
    <s v="FM001001"/>
    <m/>
    <s v="P"/>
    <m/>
    <m/>
    <m/>
    <m/>
    <s v="D"/>
    <x v="0"/>
    <x v="0"/>
    <x v="0"/>
    <x v="74"/>
    <m/>
    <x v="0"/>
    <x v="0"/>
    <x v="0"/>
  </r>
  <r>
    <s v="DEPT"/>
    <s v="2024"/>
    <s v="012"/>
    <s v="100000"/>
    <s v="1011915 (DG Expenses)"/>
    <s v="DG Expenses"/>
    <s v="62102"/>
    <s v="Trvl-Domestic Exp"/>
    <n v="148.94999999999999"/>
    <s v="40/24/190 AP"/>
    <s v="100537112"/>
    <s v="SA"/>
    <n v="45468"/>
    <s v="40"/>
    <m/>
    <m/>
    <s v="P0"/>
    <m/>
    <m/>
    <s v="11609794 Hotel Penelope Nelson 2024/05/30"/>
    <s v="1"/>
    <s v="FM001001"/>
    <m/>
    <s v="P"/>
    <m/>
    <m/>
    <m/>
    <m/>
    <s v="D"/>
    <x v="33"/>
    <x v="9"/>
    <x v="17"/>
    <x v="68"/>
    <m/>
    <x v="1"/>
    <x v="0"/>
    <x v="1"/>
  </r>
  <r>
    <s v="DEPT"/>
    <s v="2024"/>
    <s v="012"/>
    <s v="100000"/>
    <s v="1011915 (DG Expenses)"/>
    <s v="DG Expenses"/>
    <s v="62101"/>
    <s v="Trvl- Domestic Flght"/>
    <n v="328.9"/>
    <s v="40/24/190 AP"/>
    <s v="100537112"/>
    <s v="SA"/>
    <n v="45468"/>
    <s v="40"/>
    <m/>
    <m/>
    <s v="P0"/>
    <m/>
    <m/>
    <s v="11636957 Air Penelope Nelson 2024/06/15"/>
    <s v="1"/>
    <s v="FM001001"/>
    <m/>
    <s v="P"/>
    <m/>
    <m/>
    <m/>
    <m/>
    <s v="D"/>
    <x v="0"/>
    <x v="0"/>
    <x v="0"/>
    <x v="76"/>
    <m/>
    <x v="0"/>
    <x v="0"/>
    <x v="0"/>
  </r>
  <r>
    <s v="DEPT"/>
    <s v="2024"/>
    <s v="012"/>
    <s v="100000"/>
    <s v="1011915 (DG Expenses)"/>
    <s v="DG Expenses"/>
    <s v="62102"/>
    <s v="Trvl-Domestic Exp"/>
    <n v="11.2"/>
    <s v="40/24/190 AP"/>
    <s v="100537112"/>
    <s v="SA"/>
    <n v="45468"/>
    <s v="40"/>
    <m/>
    <m/>
    <s v="P0"/>
    <m/>
    <m/>
    <s v="11627805 Orbit Fee Penelope Nelson 2024/06/13"/>
    <s v="1"/>
    <s v="FM001001"/>
    <m/>
    <s v="P"/>
    <m/>
    <m/>
    <m/>
    <m/>
    <s v="D"/>
    <x v="0"/>
    <x v="0"/>
    <x v="0"/>
    <x v="74"/>
    <m/>
    <x v="0"/>
    <x v="0"/>
    <x v="0"/>
  </r>
  <r>
    <s v="DEPT"/>
    <s v="2024"/>
    <s v="012"/>
    <s v="100000"/>
    <s v="1011915 (DG Expenses)"/>
    <s v="DG Expenses"/>
    <s v="62101"/>
    <s v="Trvl- Domestic Flght"/>
    <n v="448.71"/>
    <s v="40/24/190 AP"/>
    <s v="100537112"/>
    <s v="SA"/>
    <n v="45468"/>
    <s v="40"/>
    <m/>
    <m/>
    <s v="P0"/>
    <m/>
    <m/>
    <s v="11639972 Air Penelope Nelson 2024/07/18"/>
    <s v="1"/>
    <s v="FM001001"/>
    <m/>
    <s v="P"/>
    <m/>
    <m/>
    <m/>
    <m/>
    <s v="D"/>
    <x v="36"/>
    <x v="1"/>
    <x v="15"/>
    <x v="80"/>
    <m/>
    <x v="1"/>
    <x v="0"/>
    <x v="4"/>
  </r>
  <r>
    <s v="DEPT"/>
    <s v="2024"/>
    <s v="012"/>
    <s v="100000"/>
    <s v="1011915 (DG Expenses)"/>
    <s v="DG Expenses"/>
    <s v="62102"/>
    <s v="Trvl-Domestic Exp"/>
    <n v="11.2"/>
    <s v="40/24/190 AP"/>
    <s v="100537112"/>
    <s v="SA"/>
    <n v="45468"/>
    <s v="40"/>
    <m/>
    <m/>
    <s v="P0"/>
    <m/>
    <m/>
    <s v="11639972 Orbit Fee Penelope Nelson 2024/07/18"/>
    <s v="1"/>
    <s v="FM001001"/>
    <m/>
    <s v="P"/>
    <m/>
    <m/>
    <m/>
    <m/>
    <s v="D"/>
    <x v="36"/>
    <x v="1"/>
    <x v="15"/>
    <x v="80"/>
    <m/>
    <x v="1"/>
    <x v="0"/>
    <x v="4"/>
  </r>
  <r>
    <s v="DEPT"/>
    <s v="2024"/>
    <s v="012"/>
    <s v="100000"/>
    <s v="1011915 (DG Expenses)"/>
    <s v="DG Expenses"/>
    <s v="62102"/>
    <s v="Trvl-Domestic Exp"/>
    <n v="18.850000000000001"/>
    <s v="40/24/190 AP"/>
    <s v="100537112"/>
    <s v="SA"/>
    <n v="45468"/>
    <s v="40"/>
    <m/>
    <m/>
    <s v="P0"/>
    <m/>
    <m/>
    <s v="11639972 Orbit Fee Penelope Nelson 2024/07/18"/>
    <s v="1"/>
    <s v="FM001001"/>
    <m/>
    <s v="P"/>
    <m/>
    <m/>
    <m/>
    <m/>
    <s v="D"/>
    <x v="36"/>
    <x v="1"/>
    <x v="15"/>
    <x v="80"/>
    <m/>
    <x v="1"/>
    <x v="0"/>
    <x v="4"/>
  </r>
  <r>
    <s v="DEPT"/>
    <s v="2024"/>
    <s v="012"/>
    <s v="100000"/>
    <s v="1011915 (DG Expenses)"/>
    <s v="DG Expenses"/>
    <s v="62102"/>
    <s v="Trvl-Domestic Exp"/>
    <n v="44.35"/>
    <s v="40/24/190 AP"/>
    <s v="100537112"/>
    <s v="SA"/>
    <n v="45468"/>
    <s v="40"/>
    <m/>
    <m/>
    <s v="P0"/>
    <m/>
    <m/>
    <s v="11627740 Other Penelope Nelson 2024/06/06"/>
    <s v="1"/>
    <s v="FM001001"/>
    <m/>
    <s v="P"/>
    <m/>
    <m/>
    <m/>
    <m/>
    <s v="D"/>
    <x v="0"/>
    <x v="0"/>
    <x v="0"/>
    <x v="73"/>
    <m/>
    <x v="0"/>
    <x v="0"/>
    <x v="0"/>
  </r>
  <r>
    <s v="DEPT"/>
    <s v="2024"/>
    <s v="012"/>
    <s v="100000"/>
    <s v="1011915 (DG Expenses)"/>
    <s v="DG Expenses"/>
    <s v="62102"/>
    <s v="Trvl-Domestic Exp"/>
    <n v="11.2"/>
    <s v="40/24/190 AP"/>
    <s v="100537112"/>
    <s v="SA"/>
    <n v="45468"/>
    <s v="40"/>
    <m/>
    <m/>
    <s v="P0"/>
    <m/>
    <m/>
    <s v="11634095 Orbit Fee Penelope Nelson 2024/06/19"/>
    <s v="1"/>
    <s v="FM001001"/>
    <m/>
    <s v="P"/>
    <m/>
    <m/>
    <m/>
    <m/>
    <s v="D"/>
    <x v="38"/>
    <x v="1"/>
    <x v="19"/>
    <x v="79"/>
    <m/>
    <x v="1"/>
    <x v="0"/>
    <x v="1"/>
  </r>
  <r>
    <s v="DEPT"/>
    <s v="2024"/>
    <s v="012"/>
    <s v="100000"/>
    <s v="1011915 (DG Expenses)"/>
    <s v="DG Expenses"/>
    <s v="62102"/>
    <s v="Trvl-Domestic Exp"/>
    <n v="213.96"/>
    <s v="40/24/193 AP"/>
    <s v="100547236"/>
    <s v="SA"/>
    <n v="45473"/>
    <s v="40"/>
    <m/>
    <m/>
    <s v="P0"/>
    <m/>
    <m/>
    <s v="11625196 Hotel Penelope Nelson 2024/06/20"/>
    <s v="1"/>
    <s v="FM001001"/>
    <m/>
    <s v="P"/>
    <m/>
    <m/>
    <m/>
    <m/>
    <s v="D"/>
    <x v="34"/>
    <x v="3"/>
    <x v="2"/>
    <x v="71"/>
    <m/>
    <x v="1"/>
    <x v="0"/>
    <x v="1"/>
  </r>
  <r>
    <s v="DEPT"/>
    <s v="2024"/>
    <s v="012"/>
    <s v="100000"/>
    <s v="1011915 (DG Expenses)"/>
    <s v="DG Expenses"/>
    <s v="62102"/>
    <s v="Trvl-Domestic Exp"/>
    <n v="173.04"/>
    <s v="40/24/193 AP"/>
    <s v="100547236"/>
    <s v="SA"/>
    <n v="45473"/>
    <s v="40"/>
    <m/>
    <m/>
    <s v="P0"/>
    <m/>
    <m/>
    <s v="11628421 Hotel Penelope Nelson 2024/06/25"/>
    <s v="1"/>
    <s v="FM001001"/>
    <m/>
    <s v="P"/>
    <m/>
    <m/>
    <m/>
    <m/>
    <s v="D"/>
    <x v="0"/>
    <x v="0"/>
    <x v="0"/>
    <x v="69"/>
    <m/>
    <x v="0"/>
    <x v="0"/>
    <x v="0"/>
  </r>
  <r>
    <s v="DEPT"/>
    <s v="2024"/>
    <s v="012"/>
    <s v="100000"/>
    <s v="1011915 (DG Expenses)"/>
    <s v="DG Expenses"/>
    <s v="62102"/>
    <s v="Trvl-Domestic Exp"/>
    <n v="0.56000000000000005"/>
    <s v="40/24/193 AP"/>
    <s v="100547236"/>
    <s v="SA"/>
    <n v="45473"/>
    <s v="40"/>
    <m/>
    <m/>
    <s v="P0"/>
    <m/>
    <m/>
    <s v="11628421 Orbit Fee Penelope Nelson 2024/06/25"/>
    <s v="1"/>
    <s v="FM001001"/>
    <m/>
    <s v="P"/>
    <m/>
    <m/>
    <m/>
    <m/>
    <s v="D"/>
    <x v="0"/>
    <x v="0"/>
    <x v="0"/>
    <x v="69"/>
    <m/>
    <x v="0"/>
    <x v="0"/>
    <x v="0"/>
  </r>
  <r>
    <s v="DEPT"/>
    <s v="2024"/>
    <s v="012"/>
    <s v="100000"/>
    <s v="1011915 (DG Expenses)"/>
    <s v="DG Expenses"/>
    <s v="62102"/>
    <s v="Trvl-Domestic Exp"/>
    <n v="8.4"/>
    <s v="40/24/193 AP"/>
    <s v="100547236"/>
    <s v="SA"/>
    <n v="45473"/>
    <s v="40"/>
    <m/>
    <m/>
    <s v="P0"/>
    <m/>
    <m/>
    <s v="11628421 Orbit Fee Penelope Nelson 2024/06/25"/>
    <s v="1"/>
    <s v="FM001001"/>
    <m/>
    <s v="P"/>
    <m/>
    <m/>
    <m/>
    <m/>
    <s v="D"/>
    <x v="0"/>
    <x v="0"/>
    <x v="0"/>
    <x v="69"/>
    <m/>
    <x v="0"/>
    <x v="0"/>
    <x v="0"/>
  </r>
  <r>
    <s v="DEPT"/>
    <s v="2024"/>
    <s v="012"/>
    <s v="100000"/>
    <s v="1011915 (DG Expenses)"/>
    <s v="DG Expenses"/>
    <s v="62102"/>
    <s v="Trvl-Domestic Exp"/>
    <n v="0.56000000000000005"/>
    <s v="40/24/193 AP"/>
    <s v="100547236"/>
    <s v="SA"/>
    <n v="45473"/>
    <s v="40"/>
    <m/>
    <m/>
    <s v="P0"/>
    <m/>
    <m/>
    <s v="11625196 Orbit Fee Penelope Nelson 2024/06/20"/>
    <s v="1"/>
    <s v="FM001001"/>
    <m/>
    <s v="P"/>
    <m/>
    <m/>
    <m/>
    <m/>
    <s v="D"/>
    <x v="34"/>
    <x v="1"/>
    <x v="2"/>
    <x v="71"/>
    <m/>
    <x v="1"/>
    <x v="0"/>
    <x v="1"/>
  </r>
  <r>
    <s v="DEPT"/>
    <s v="2024"/>
    <s v="012"/>
    <s v="100000"/>
    <s v="1011915 (DG Expenses)"/>
    <s v="DG Expenses"/>
    <s v="62102"/>
    <s v="Trvl-Domestic Exp"/>
    <n v="11.2"/>
    <s v="40/24/193 AP"/>
    <s v="100547236"/>
    <s v="SA"/>
    <n v="45473"/>
    <s v="40"/>
    <m/>
    <m/>
    <s v="P0"/>
    <m/>
    <m/>
    <s v="11639963 Orbit Fee Penelope Nelson 2024/07/19"/>
    <s v="1"/>
    <s v="FM001001"/>
    <m/>
    <s v="P"/>
    <m/>
    <m/>
    <m/>
    <m/>
    <s v="D"/>
    <x v="36"/>
    <x v="1"/>
    <x v="15"/>
    <x v="77"/>
    <m/>
    <x v="1"/>
    <x v="0"/>
    <x v="4"/>
  </r>
  <r>
    <s v="DEPT"/>
    <s v="2024"/>
    <s v="012"/>
    <s v="100000"/>
    <s v="1011915 (DG Expenses)"/>
    <s v="DG Expenses"/>
    <s v="62102"/>
    <s v="Trvl-Domestic Exp"/>
    <n v="11.2"/>
    <s v="40/24/194 AP"/>
    <s v="100547594"/>
    <s v="SA"/>
    <n v="45473"/>
    <s v="40"/>
    <m/>
    <m/>
    <s v="P0"/>
    <m/>
    <m/>
    <s v="11639972 Orbit Fee Penelope Nelson 2024/07/18"/>
    <s v="1"/>
    <s v="FM001001"/>
    <m/>
    <s v="P"/>
    <m/>
    <m/>
    <m/>
    <m/>
    <s v="D"/>
    <x v="36"/>
    <x v="1"/>
    <x v="15"/>
    <x v="80"/>
    <m/>
    <x v="1"/>
    <x v="0"/>
    <x v="4"/>
  </r>
  <r>
    <s v="DEPT"/>
    <s v="2024"/>
    <s v="012"/>
    <s v="100000"/>
    <s v="1011915 (DG Expenses)"/>
    <s v="DG Expenses"/>
    <s v="62102"/>
    <s v="Trvl-Domestic Exp"/>
    <n v="8.4"/>
    <s v="40/24/194 AP"/>
    <s v="100547594"/>
    <s v="SA"/>
    <n v="45473"/>
    <s v="40"/>
    <m/>
    <m/>
    <s v="P0"/>
    <m/>
    <m/>
    <s v="11625196 Orbit Fee Penelope Nelson 2024/06/20"/>
    <s v="1"/>
    <s v="FM001001"/>
    <m/>
    <s v="P"/>
    <m/>
    <m/>
    <m/>
    <m/>
    <s v="D"/>
    <x v="34"/>
    <x v="1"/>
    <x v="2"/>
    <x v="71"/>
    <m/>
    <x v="1"/>
    <x v="0"/>
    <x v="1"/>
  </r>
  <r>
    <s v="DEPT"/>
    <s v="2024"/>
    <s v="012"/>
    <s v="100000"/>
    <s v="1011915 (DG Expenses)"/>
    <s v="DG Expenses"/>
    <s v="62102"/>
    <s v="Trvl-Domestic Exp"/>
    <n v="16.170000000000002"/>
    <s v="Penelope Nelson"/>
    <s v="100579718"/>
    <s v="S1"/>
    <n v="45473"/>
    <s v="40"/>
    <m/>
    <m/>
    <s v="P0"/>
    <m/>
    <m/>
    <s v="Wilson P2047 PN parking whilst at Estimates Hea"/>
    <s v="1"/>
    <s v="FM001001"/>
    <m/>
    <s v="P"/>
    <m/>
    <m/>
    <m/>
    <m/>
    <s v="D"/>
    <x v="39"/>
    <x v="13"/>
    <x v="16"/>
    <x v="81"/>
    <m/>
    <x v="1"/>
    <x v="0"/>
    <x v="1"/>
  </r>
  <r>
    <s v="DEPT"/>
    <s v="2024"/>
    <s v="012"/>
    <s v="100000"/>
    <s v="1011915 (DG Expenses)"/>
    <s v="DG Expenses"/>
    <s v="62521"/>
    <s v="Education Costs"/>
    <n v="13970"/>
    <s v="STD 2-NMA-YZ-12"/>
    <s v="100579912"/>
    <s v="SA"/>
    <n v="45473"/>
    <s v="40"/>
    <m/>
    <m/>
    <s v="P0"/>
    <m/>
    <m/>
    <s v="EXECUTIVE COACHING SUPPORT TO DG"/>
    <s v="1"/>
    <s v="FM001001"/>
    <m/>
    <s v="P"/>
    <m/>
    <m/>
    <m/>
    <m/>
    <s v="D"/>
    <x v="40"/>
    <x v="11"/>
    <x v="16"/>
    <x v="82"/>
    <s v="Jenero"/>
    <x v="1"/>
    <x v="3"/>
    <x v="1"/>
  </r>
  <r>
    <s v="DEPT"/>
    <s v="2024"/>
    <s v="012"/>
    <s v="100000"/>
    <s v="1011915 (DG Expenses)"/>
    <s v="DG Expenses"/>
    <s v="62102"/>
    <s v="Trvl-Domestic Exp"/>
    <n v="88.38"/>
    <s v="STD 2-NMA-YZ-12"/>
    <s v="100579912"/>
    <s v="SA"/>
    <n v="45473"/>
    <s v="40"/>
    <m/>
    <m/>
    <s v="P0"/>
    <m/>
    <m/>
    <s v="11529438 CAR HIRE PENELOPE NELSON 2023/09/04"/>
    <s v="1"/>
    <s v="FM001001"/>
    <m/>
    <s v="P"/>
    <m/>
    <m/>
    <m/>
    <m/>
    <s v="D"/>
    <x v="41"/>
    <x v="14"/>
    <x v="20"/>
    <x v="83"/>
    <m/>
    <x v="1"/>
    <x v="0"/>
    <x v="1"/>
  </r>
  <r>
    <s v="DEPT"/>
    <s v="2024"/>
    <s v="012"/>
    <s v="100000"/>
    <s v="1011915 (DG Expenses)"/>
    <s v="DG Expenses"/>
    <s v="62102"/>
    <s v="Trvl-Domestic Exp"/>
    <n v="125.22"/>
    <s v="STD 2-NMA-YZ-12"/>
    <s v="100579912"/>
    <s v="SA"/>
    <n v="45473"/>
    <s v="40"/>
    <m/>
    <m/>
    <s v="P0"/>
    <m/>
    <m/>
    <s v="11529438 HOTEL PENELOPE NELSON 2023/09/04"/>
    <s v="1"/>
    <s v="FM001001"/>
    <m/>
    <s v="P"/>
    <m/>
    <m/>
    <m/>
    <m/>
    <s v="D"/>
    <x v="41"/>
    <x v="9"/>
    <x v="20"/>
    <x v="83"/>
    <m/>
    <x v="1"/>
    <x v="0"/>
    <x v="1"/>
  </r>
  <r>
    <s v="DEPT"/>
    <s v="2024"/>
    <s v="012"/>
    <s v="100000"/>
    <s v="1011915 (DG Expenses)"/>
    <s v="DG Expenses"/>
    <s v="62102"/>
    <s v="Trvl-Domestic Exp"/>
    <n v="37.33"/>
    <s v="STD 2-NMA-YZ-12"/>
    <s v="100579912"/>
    <s v="SA"/>
    <n v="45473"/>
    <s v="40"/>
    <m/>
    <m/>
    <s v="P0"/>
    <m/>
    <m/>
    <s v="11529438 ORBIT FEE PENELOPE NELSON 2023/09/04"/>
    <s v="1"/>
    <s v="FM001001"/>
    <m/>
    <s v="P"/>
    <m/>
    <m/>
    <m/>
    <m/>
    <s v="D"/>
    <x v="41"/>
    <x v="1"/>
    <x v="20"/>
    <x v="83"/>
    <m/>
    <x v="1"/>
    <x v="0"/>
    <x v="1"/>
  </r>
  <r>
    <s v="DEPT"/>
    <s v="2024"/>
    <s v="012"/>
    <s v="100000"/>
    <s v="1011915 (DG Expenses)"/>
    <s v="DG Expenses"/>
    <s v="62102"/>
    <s v="Trvl-Domestic Exp"/>
    <n v="75.650000000000006"/>
    <s v="STD 2-NMA-YZ-12"/>
    <s v="100579912"/>
    <s v="SA"/>
    <n v="45473"/>
    <s v="40"/>
    <m/>
    <m/>
    <s v="P0"/>
    <m/>
    <m/>
    <s v="11529438 OTHER PENELOPE NELSON 2023/09/04"/>
    <s v="1"/>
    <s v="FM001001"/>
    <m/>
    <s v="P"/>
    <m/>
    <m/>
    <m/>
    <m/>
    <s v="D"/>
    <x v="41"/>
    <x v="1"/>
    <x v="20"/>
    <x v="83"/>
    <m/>
    <x v="1"/>
    <x v="0"/>
    <x v="1"/>
  </r>
  <r>
    <s v="DEPT"/>
    <s v="2024"/>
    <s v="012"/>
    <s v="100000"/>
    <s v="1011915 (DG Expenses)"/>
    <s v="DG Expenses"/>
    <s v="62102"/>
    <s v="Trvl-Domestic Exp"/>
    <n v="30.05"/>
    <s v="STD 2-NMA-YZ-12"/>
    <s v="100579912"/>
    <s v="SA"/>
    <n v="45473"/>
    <s v="40"/>
    <m/>
    <m/>
    <s v="P0"/>
    <m/>
    <m/>
    <s v="11530309 ORBIT FEE PENELOPE NELSON 2023/11/08"/>
    <s v="1"/>
    <s v="FM001001"/>
    <m/>
    <s v="P"/>
    <m/>
    <m/>
    <m/>
    <m/>
    <s v="D"/>
    <x v="42"/>
    <x v="1"/>
    <x v="13"/>
    <x v="84"/>
    <m/>
    <x v="1"/>
    <x v="0"/>
    <x v="3"/>
  </r>
  <r>
    <s v="DEPT"/>
    <s v="2024"/>
    <s v="012"/>
    <s v="100000"/>
    <s v="1011915 (DG Expenses)"/>
    <s v="DG Expenses"/>
    <s v="62102"/>
    <s v="Trvl-Domestic Exp"/>
    <n v="18.850000000000001"/>
    <s v="STD 2-NMA-YZ-12"/>
    <s v="100579912"/>
    <s v="SA"/>
    <n v="45473"/>
    <s v="40"/>
    <m/>
    <m/>
    <s v="P0"/>
    <m/>
    <m/>
    <s v="11532423 ORBIT FEE PENELOPE NELSON 2023/09/11"/>
    <s v="1"/>
    <s v="FM001001"/>
    <m/>
    <s v="P"/>
    <m/>
    <m/>
    <m/>
    <m/>
    <s v="D"/>
    <x v="43"/>
    <x v="12"/>
    <x v="15"/>
    <x v="85"/>
    <m/>
    <x v="1"/>
    <x v="0"/>
    <x v="3"/>
  </r>
  <r>
    <s v="DEPT"/>
    <s v="2024"/>
    <s v="012"/>
    <s v="100000"/>
    <s v="1011915 (DG Expenses)"/>
    <s v="DG Expenses"/>
    <s v="62102"/>
    <s v="Trvl-Domestic Exp"/>
    <n v="11.2"/>
    <s v="STD 2-NMA-YZ-12"/>
    <s v="100579912"/>
    <s v="SA"/>
    <n v="45473"/>
    <s v="40"/>
    <m/>
    <m/>
    <s v="P0"/>
    <m/>
    <m/>
    <s v="11529438 ORBIT FEE PENELOPE NELSON 2023/09/04"/>
    <s v="1"/>
    <s v="FM001001"/>
    <m/>
    <s v="P"/>
    <m/>
    <m/>
    <m/>
    <m/>
    <s v="D"/>
    <x v="41"/>
    <x v="1"/>
    <x v="20"/>
    <x v="83"/>
    <m/>
    <x v="1"/>
    <x v="0"/>
    <x v="1"/>
  </r>
  <r>
    <s v="DEPT"/>
    <s v="2024"/>
    <s v="012"/>
    <s v="100000"/>
    <s v="1011915 (DG Expenses)"/>
    <s v="DG Expenses"/>
    <s v="62102"/>
    <s v="Trvl-Domestic Exp"/>
    <n v="46.96"/>
    <s v="STD 2-NMA-YZ-12"/>
    <s v="100579912"/>
    <s v="SA"/>
    <n v="45473"/>
    <s v="40"/>
    <m/>
    <m/>
    <s v="P0"/>
    <m/>
    <m/>
    <s v="11530309 OTHER PENELOPE NELSON 2023/11/08"/>
    <s v="1"/>
    <s v="FM001001"/>
    <m/>
    <s v="P"/>
    <m/>
    <m/>
    <m/>
    <m/>
    <s v="D"/>
    <x v="42"/>
    <x v="1"/>
    <x v="13"/>
    <x v="84"/>
    <m/>
    <x v="1"/>
    <x v="0"/>
    <x v="3"/>
  </r>
  <r>
    <s v="DEPT"/>
    <s v="2024"/>
    <s v="012"/>
    <s v="100000"/>
    <s v="1011915 (DG Expenses)"/>
    <s v="DG Expenses"/>
    <s v="62102"/>
    <s v="Trvl-Domestic Exp"/>
    <n v="11.2"/>
    <s v="STD 2-NMA-YZ-12"/>
    <s v="100579912"/>
    <s v="SA"/>
    <n v="45473"/>
    <s v="40"/>
    <m/>
    <m/>
    <s v="P0"/>
    <m/>
    <m/>
    <s v="11532423 ORBIT FEE PENELOPE NELSON 2023/09/11"/>
    <s v="1"/>
    <s v="FM001001"/>
    <m/>
    <s v="P"/>
    <m/>
    <m/>
    <m/>
    <m/>
    <s v="D"/>
    <x v="43"/>
    <x v="12"/>
    <x v="15"/>
    <x v="85"/>
    <m/>
    <x v="1"/>
    <x v="0"/>
    <x v="3"/>
  </r>
  <r>
    <s v="DEPT"/>
    <s v="2024"/>
    <s v="012"/>
    <s v="100000"/>
    <s v="1011915 (DG Expenses)"/>
    <s v="DG Expenses"/>
    <s v="62102"/>
    <s v="Trvl-Domestic Exp"/>
    <n v="43.48"/>
    <s v="STD 2-NMA-YZ-12"/>
    <s v="100579912"/>
    <s v="SA"/>
    <n v="45473"/>
    <s v="40"/>
    <m/>
    <m/>
    <s v="P0"/>
    <m/>
    <m/>
    <s v="11532423 OTHER PENELOPE NELSON 2023/09/11"/>
    <s v="1"/>
    <s v="FM001001"/>
    <m/>
    <s v="P"/>
    <m/>
    <m/>
    <m/>
    <m/>
    <s v="D"/>
    <x v="43"/>
    <x v="12"/>
    <x v="15"/>
    <x v="85"/>
    <m/>
    <x v="1"/>
    <x v="0"/>
    <x v="3"/>
  </r>
  <r>
    <s v="DEPT"/>
    <s v="2024"/>
    <s v="012"/>
    <s v="100000"/>
    <s v="1011915 (DG Expenses)"/>
    <s v="DG Expenses"/>
    <s v="62102"/>
    <s v="Trvl-Domestic Exp"/>
    <n v="30.05"/>
    <s v="STD 2-NMA-YZ-12"/>
    <s v="100579912"/>
    <s v="SA"/>
    <n v="45473"/>
    <s v="40"/>
    <m/>
    <m/>
    <s v="P0"/>
    <m/>
    <m/>
    <s v="11607465 ORBIT FEE PENELOPE NELSON 2024/05/02"/>
    <s v="1"/>
    <s v="FM001001"/>
    <m/>
    <s v="P"/>
    <m/>
    <m/>
    <m/>
    <m/>
    <s v="D"/>
    <x v="21"/>
    <x v="1"/>
    <x v="14"/>
    <x v="86"/>
    <m/>
    <x v="1"/>
    <x v="0"/>
    <x v="3"/>
  </r>
  <r>
    <s v="DEPT"/>
    <s v="2024"/>
    <s v="012"/>
    <s v="100000"/>
    <s v="1011915 (DG Expenses)"/>
    <s v="DG Expenses"/>
    <s v="62102"/>
    <s v="Trvl-Domestic Exp"/>
    <n v="18.850000000000001"/>
    <s v="STD 2-NMA-YZ-12"/>
    <s v="100579912"/>
    <s v="SA"/>
    <n v="45473"/>
    <s v="40"/>
    <m/>
    <m/>
    <s v="P0"/>
    <m/>
    <m/>
    <s v="11607674 ORBIT FEE PENELOPE NELSON 2024/05/21"/>
    <s v="1"/>
    <s v="FM001001"/>
    <m/>
    <s v="P"/>
    <m/>
    <m/>
    <m/>
    <m/>
    <s v="D"/>
    <x v="44"/>
    <x v="12"/>
    <x v="2"/>
    <x v="87"/>
    <s v="w Tinaka"/>
    <x v="1"/>
    <x v="0"/>
    <x v="3"/>
  </r>
  <r>
    <s v="DEPT"/>
    <s v="2024"/>
    <s v="012"/>
    <s v="100000"/>
    <s v="1011915 (DG Expenses)"/>
    <s v="DG Expenses"/>
    <s v="62102"/>
    <s v="Trvl-Domestic Exp"/>
    <n v="73.040000000000006"/>
    <s v="STD 2-NMA-YZ-12"/>
    <s v="100579912"/>
    <s v="SA"/>
    <n v="45473"/>
    <s v="40"/>
    <m/>
    <m/>
    <s v="P0"/>
    <m/>
    <m/>
    <s v="11607674 OTHER PENELOPE NELSON 2024/05/21"/>
    <s v="1"/>
    <s v="FM001001"/>
    <m/>
    <s v="P"/>
    <m/>
    <m/>
    <m/>
    <m/>
    <s v="D"/>
    <x v="44"/>
    <x v="12"/>
    <x v="2"/>
    <x v="87"/>
    <s v="w Tinaka"/>
    <x v="1"/>
    <x v="0"/>
    <x v="3"/>
  </r>
  <r>
    <s v="DEPT"/>
    <s v="2024"/>
    <s v="012"/>
    <s v="100000"/>
    <s v="1011915 (DG Expenses)"/>
    <s v="DG Expenses"/>
    <s v="62102"/>
    <s v="Trvl-Domestic Exp"/>
    <n v="11.2"/>
    <s v="STD 2-NMA-YZ-12"/>
    <s v="100579912"/>
    <s v="SA"/>
    <n v="45473"/>
    <s v="40"/>
    <m/>
    <m/>
    <s v="P0"/>
    <m/>
    <m/>
    <s v="11607465 ORBIT FEE PENELOPE NELSON 2024/05/02"/>
    <s v="1"/>
    <s v="FM001001"/>
    <m/>
    <s v="P"/>
    <m/>
    <m/>
    <m/>
    <m/>
    <s v="D"/>
    <x v="21"/>
    <x v="1"/>
    <x v="14"/>
    <x v="86"/>
    <m/>
    <x v="1"/>
    <x v="0"/>
    <x v="3"/>
  </r>
  <r>
    <s v="DEPT"/>
    <s v="2024"/>
    <s v="012"/>
    <s v="100000"/>
    <s v="1011915 (DG Expenses)"/>
    <s v="DG Expenses"/>
    <s v="62102"/>
    <s v="Trvl-Domestic Exp"/>
    <n v="39.130000000000003"/>
    <s v="STD 2-NMA-YZ-12"/>
    <s v="100579912"/>
    <s v="SA"/>
    <n v="45473"/>
    <s v="40"/>
    <m/>
    <m/>
    <s v="P0"/>
    <m/>
    <m/>
    <s v="11608704 OTHER PENELOPE NELSON 2024/05/24"/>
    <s v="1"/>
    <s v="FM001001"/>
    <m/>
    <s v="P"/>
    <m/>
    <m/>
    <m/>
    <m/>
    <s v="D"/>
    <x v="45"/>
    <x v="12"/>
    <x v="21"/>
    <x v="88"/>
    <m/>
    <x v="1"/>
    <x v="0"/>
    <x v="3"/>
  </r>
  <r>
    <s v="DEPT"/>
    <s v="2024"/>
    <s v="012"/>
    <s v="100000"/>
    <s v="1011915 (DG Expenses)"/>
    <s v="DG Expenses"/>
    <s v="62102"/>
    <s v="Trvl-Domestic Exp"/>
    <n v="18.850000000000001"/>
    <s v="STD 2-NMA-YZ-12"/>
    <s v="100579912"/>
    <s v="SA"/>
    <n v="45473"/>
    <s v="40"/>
    <m/>
    <m/>
    <s v="P0"/>
    <m/>
    <m/>
    <s v="11608704 ORBIT FEE PENELOPE NELSON 2024/05/24"/>
    <s v="1"/>
    <s v="FM001001"/>
    <m/>
    <s v="P"/>
    <m/>
    <m/>
    <m/>
    <m/>
    <s v="D"/>
    <x v="45"/>
    <x v="12"/>
    <x v="21"/>
    <x v="88"/>
    <m/>
    <x v="1"/>
    <x v="0"/>
    <x v="3"/>
  </r>
  <r>
    <s v="DEPT"/>
    <s v="2024"/>
    <s v="012"/>
    <s v="100000"/>
    <s v="1011915 (DG Expenses)"/>
    <s v="DG Expenses"/>
    <s v="62102"/>
    <s v="Trvl-Domestic Exp"/>
    <n v="42.61"/>
    <s v="STD 2-NMA-YZ-12"/>
    <s v="100579912"/>
    <s v="SA"/>
    <n v="45473"/>
    <s v="40"/>
    <m/>
    <m/>
    <s v="P0"/>
    <m/>
    <m/>
    <s v="11607465 OTHER PENELOPE NELSON 2024/05/02"/>
    <s v="1"/>
    <s v="FM001001"/>
    <m/>
    <s v="P"/>
    <m/>
    <m/>
    <m/>
    <m/>
    <s v="D"/>
    <x v="21"/>
    <x v="1"/>
    <x v="14"/>
    <x v="86"/>
    <m/>
    <x v="1"/>
    <x v="0"/>
    <x v="3"/>
  </r>
  <r>
    <s v="DEPT"/>
    <s v="2024"/>
    <s v="012"/>
    <s v="100000"/>
    <s v="1011915 (DG Expenses)"/>
    <s v="DG Expenses"/>
    <s v="62102"/>
    <s v="Trvl-Domestic Exp"/>
    <n v="11.2"/>
    <s v="STD 2-NMA-YZ-12"/>
    <s v="100579912"/>
    <s v="SA"/>
    <n v="45473"/>
    <s v="40"/>
    <m/>
    <m/>
    <s v="P0"/>
    <m/>
    <m/>
    <s v="11607674 ORBIT FEE PENELOPE NELSON 2024/05/21"/>
    <s v="1"/>
    <s v="FM001001"/>
    <m/>
    <s v="P"/>
    <m/>
    <m/>
    <m/>
    <m/>
    <s v="D"/>
    <x v="44"/>
    <x v="12"/>
    <x v="2"/>
    <x v="87"/>
    <m/>
    <x v="1"/>
    <x v="0"/>
    <x v="3"/>
  </r>
  <r>
    <s v="DEPT"/>
    <s v="2024"/>
    <s v="012"/>
    <s v="100000"/>
    <s v="1011915 (DG Expenses)"/>
    <s v="DG Expenses"/>
    <s v="62102"/>
    <s v="Trvl-Domestic Exp"/>
    <n v="11.2"/>
    <s v="STD 2-NMA-YZ-12"/>
    <s v="100579912"/>
    <s v="SA"/>
    <n v="45473"/>
    <s v="40"/>
    <m/>
    <m/>
    <s v="P0"/>
    <m/>
    <m/>
    <s v="11607674 ORBIT FEE PENELOPE NELSON 2024/05/21"/>
    <s v="1"/>
    <s v="FM001001"/>
    <m/>
    <s v="P"/>
    <m/>
    <m/>
    <m/>
    <m/>
    <s v="D"/>
    <x v="44"/>
    <x v="12"/>
    <x v="2"/>
    <x v="87"/>
    <m/>
    <x v="1"/>
    <x v="0"/>
    <x v="3"/>
  </r>
  <r>
    <s v="DEPT"/>
    <s v="2024"/>
    <s v="012"/>
    <s v="100000"/>
    <s v="1011915 (DG Expenses)"/>
    <s v="DG Expenses"/>
    <s v="62102"/>
    <s v="Trvl-Domestic Exp"/>
    <n v="-29.57"/>
    <s v="STD 2-NMA-YZ-12"/>
    <s v="100579912"/>
    <s v="SA"/>
    <n v="45473"/>
    <s v="50"/>
    <m/>
    <m/>
    <s v="P0"/>
    <m/>
    <m/>
    <s v="11607674 OTHER PENELOPE NELSON 2024/05/21"/>
    <s v="1"/>
    <s v="FM001001"/>
    <m/>
    <s v="P"/>
    <m/>
    <m/>
    <m/>
    <m/>
    <s v="D"/>
    <x v="44"/>
    <x v="12"/>
    <x v="2"/>
    <x v="87"/>
    <m/>
    <x v="1"/>
    <x v="0"/>
    <x v="3"/>
  </r>
  <r>
    <s v="DEPT"/>
    <s v="2024"/>
    <s v="012"/>
    <s v="100000"/>
    <s v="1011915 (DG Expenses)"/>
    <s v="DG Expenses"/>
    <s v="62521"/>
    <s v="Education Costs"/>
    <n v="900"/>
    <m/>
    <s v="5000040016"/>
    <s v="WE"/>
    <n v="45454"/>
    <s v="81"/>
    <s v="112361 (JENERO ENTERPRISES LTD)"/>
    <s v="JENERO ENTERPRISES LTD"/>
    <m/>
    <m/>
    <m/>
    <s v="Coaching Services - DG"/>
    <s v="1"/>
    <s v="FM001001"/>
    <m/>
    <s v="P"/>
    <m/>
    <s v="KBS"/>
    <m/>
    <m/>
    <s v="D"/>
    <x v="29"/>
    <x v="11"/>
    <x v="16"/>
    <x v="89"/>
    <s v="Rory Glass (Jenero) 12 x $900"/>
    <x v="1"/>
    <x v="3"/>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D7B2349-66D2-4732-A888-F03AB2220BA6}" name="PivotTable1" cacheId="1" applyNumberFormats="0" applyBorderFormats="0" applyFontFormats="0" applyPatternFormats="0" applyAlignmentFormats="0" applyWidthHeightFormats="1" dataCaption="Values" updatedVersion="8" minRefreshableVersion="3" useAutoFormatting="1" itemPrintTitles="1" createdVersion="8" indent="0" compact="0" compactData="0" gridDropZones="1" multipleFieldFilters="0">
  <location ref="A4:F72" firstHeaderRow="2" firstDataRow="2" firstDataCol="5" rowPageCount="2" colPageCount="1"/>
  <pivotFields count="37">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dataField="1" compact="0" numFmtId="169" outline="0" showAll="0"/>
    <pivotField compact="0" outline="0" showAll="0"/>
    <pivotField compact="0" outline="0" showAll="0"/>
    <pivotField compact="0" outline="0" showAll="0"/>
    <pivotField compact="0" numFmtId="14"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Row" compact="0" outline="0" showAll="0" defaultSubtotal="0">
      <items count="48">
        <item x="0"/>
        <item x="15"/>
        <item x="3"/>
        <item x="18"/>
        <item x="5"/>
        <item x="20"/>
        <item x="16"/>
        <item x="12"/>
        <item x="7"/>
        <item x="2"/>
        <item x="10"/>
        <item x="29"/>
        <item x="24"/>
        <item x="13"/>
        <item x="6"/>
        <item x="9"/>
        <item x="28"/>
        <item x="21"/>
        <item x="19"/>
        <item x="4"/>
        <item x="17"/>
        <item x="1"/>
        <item x="22"/>
        <item x="27"/>
        <item x="11"/>
        <item x="8"/>
        <item x="14"/>
        <item x="26"/>
        <item x="25"/>
        <item x="23"/>
        <item x="30"/>
        <item x="31"/>
        <item m="1" x="46"/>
        <item x="32"/>
        <item x="33"/>
        <item x="34"/>
        <item x="35"/>
        <item x="36"/>
        <item x="37"/>
        <item x="38"/>
        <item x="39"/>
        <item x="40"/>
        <item x="41"/>
        <item x="42"/>
        <item x="43"/>
        <item m="1" x="47"/>
        <item x="44"/>
        <item x="45"/>
      </items>
    </pivotField>
    <pivotField axis="axisRow" compact="0" outline="0" showAll="0">
      <items count="16">
        <item x="2"/>
        <item x="1"/>
        <item x="3"/>
        <item x="4"/>
        <item x="11"/>
        <item x="6"/>
        <item x="10"/>
        <item x="7"/>
        <item x="0"/>
        <item x="5"/>
        <item x="8"/>
        <item x="9"/>
        <item x="13"/>
        <item x="14"/>
        <item x="12"/>
        <item t="default"/>
      </items>
    </pivotField>
    <pivotField axis="axisRow" compact="0" outline="0" showAll="0" defaultSubtotal="0">
      <items count="22">
        <item x="3"/>
        <item x="4"/>
        <item x="6"/>
        <item x="13"/>
        <item x="10"/>
        <item x="8"/>
        <item x="2"/>
        <item x="14"/>
        <item x="5"/>
        <item x="9"/>
        <item x="1"/>
        <item x="11"/>
        <item x="15"/>
        <item x="7"/>
        <item x="12"/>
        <item x="16"/>
        <item x="0"/>
        <item x="17"/>
        <item x="18"/>
        <item x="19"/>
        <item x="20"/>
        <item x="21"/>
      </items>
    </pivotField>
    <pivotField axis="axisRow" compact="0" outline="0" showAll="0" sortType="ascending" defaultSubtotal="0">
      <items count="91">
        <item x="2"/>
        <item x="0"/>
        <item x="1"/>
        <item x="11"/>
        <item x="43"/>
        <item x="6"/>
        <item x="3"/>
        <item x="5"/>
        <item x="9"/>
        <item x="19"/>
        <item x="29"/>
        <item x="7"/>
        <item x="8"/>
        <item x="44"/>
        <item x="22"/>
        <item x="82"/>
        <item x="10"/>
        <item x="32"/>
        <item x="21"/>
        <item x="18"/>
        <item x="12"/>
        <item x="17"/>
        <item x="16"/>
        <item x="13"/>
        <item x="14"/>
        <item x="30"/>
        <item x="24"/>
        <item x="15"/>
        <item x="23"/>
        <item x="26"/>
        <item x="20"/>
        <item x="83"/>
        <item x="34"/>
        <item x="25"/>
        <item x="35"/>
        <item x="85"/>
        <item x="27"/>
        <item x="33"/>
        <item x="37"/>
        <item x="40"/>
        <item x="36"/>
        <item x="39"/>
        <item x="38"/>
        <item x="84"/>
        <item x="42"/>
        <item x="28"/>
        <item x="45"/>
        <item x="4"/>
        <item x="41"/>
        <item x="49"/>
        <item x="61"/>
        <item x="59"/>
        <item x="46"/>
        <item x="62"/>
        <item x="48"/>
        <item x="60"/>
        <item x="52"/>
        <item x="55"/>
        <item x="53"/>
        <item x="63"/>
        <item x="66"/>
        <item x="65"/>
        <item x="57"/>
        <item x="51"/>
        <item x="58"/>
        <item x="67"/>
        <item x="56"/>
        <item x="86"/>
        <item x="54"/>
        <item x="47"/>
        <item x="70"/>
        <item x="87"/>
        <item m="1" x="90"/>
        <item x="88"/>
        <item x="68"/>
        <item x="89"/>
        <item x="73"/>
        <item x="64"/>
        <item x="50"/>
        <item x="74"/>
        <item x="76"/>
        <item x="81"/>
        <item x="79"/>
        <item x="71"/>
        <item x="69"/>
        <item x="80"/>
        <item x="77"/>
        <item x="78"/>
        <item x="72"/>
        <item x="75"/>
        <item x="31"/>
      </items>
    </pivotField>
    <pivotField compact="0" outline="0" showAll="0"/>
    <pivotField axis="axisPage" compact="0" outline="0" multipleItemSelectionAllowed="1" showAll="0">
      <items count="3">
        <item h="1" x="0"/>
        <item x="1"/>
        <item t="default"/>
      </items>
    </pivotField>
    <pivotField axis="axisRow" compact="0" outline="0" showAll="0">
      <items count="5">
        <item x="2"/>
        <item x="1"/>
        <item x="3"/>
        <item x="0"/>
        <item t="default"/>
      </items>
    </pivotField>
    <pivotField axis="axisPage" compact="0" outline="0" multipleItemSelectionAllowed="1" showAll="0">
      <items count="6">
        <item x="1"/>
        <item h="1" x="0"/>
        <item h="1" x="4"/>
        <item h="1" x="2"/>
        <item h="1" x="3"/>
        <item t="default"/>
      </items>
    </pivotField>
  </pivotFields>
  <rowFields count="5">
    <field x="35"/>
    <field x="32"/>
    <field x="29"/>
    <field x="31"/>
    <field x="30"/>
  </rowFields>
  <rowItems count="67">
    <i>
      <x/>
      <x v="55"/>
      <x v="23"/>
      <x v="15"/>
      <x v="6"/>
    </i>
    <i r="1">
      <x v="59"/>
      <x v="31"/>
      <x v="15"/>
      <x v="6"/>
    </i>
    <i t="default">
      <x/>
    </i>
    <i>
      <x v="1"/>
      <x v="13"/>
      <x v="13"/>
      <x v="9"/>
      <x v="1"/>
    </i>
    <i r="4">
      <x v="2"/>
    </i>
    <i r="1">
      <x v="45"/>
      <x v="14"/>
      <x v="13"/>
      <x v="3"/>
    </i>
    <i r="1">
      <x v="46"/>
      <x v="14"/>
      <x v="13"/>
      <x v="2"/>
    </i>
    <i r="4">
      <x v="10"/>
    </i>
    <i t="default">
      <x v="1"/>
    </i>
    <i>
      <x v="2"/>
      <x v="15"/>
      <x v="41"/>
      <x v="15"/>
      <x v="4"/>
    </i>
    <i r="1">
      <x v="50"/>
      <x v="16"/>
      <x v="15"/>
      <x v="4"/>
    </i>
    <i r="1">
      <x v="53"/>
      <x v="11"/>
      <x v="15"/>
      <x v="4"/>
    </i>
    <i r="1">
      <x v="60"/>
      <x v="11"/>
      <x v="15"/>
      <x v="4"/>
    </i>
    <i r="1">
      <x v="65"/>
      <x v="11"/>
      <x v="15"/>
      <x v="4"/>
    </i>
    <i r="1">
      <x v="69"/>
      <x v="11"/>
      <x v="15"/>
      <x v="4"/>
    </i>
    <i r="1">
      <x v="75"/>
      <x v="11"/>
      <x v="15"/>
      <x v="4"/>
    </i>
    <i t="default">
      <x v="2"/>
    </i>
    <i>
      <x v="3"/>
      <x v="20"/>
      <x v="21"/>
      <x v="10"/>
      <x v="1"/>
    </i>
    <i r="4">
      <x v="2"/>
    </i>
    <i r="4">
      <x v="5"/>
    </i>
    <i r="4">
      <x v="9"/>
    </i>
    <i r="1">
      <x v="23"/>
      <x v="9"/>
      <x v="6"/>
      <x v="1"/>
    </i>
    <i r="1">
      <x v="25"/>
      <x v="8"/>
      <x v="2"/>
      <x v="1"/>
    </i>
    <i r="4">
      <x v="2"/>
    </i>
    <i r="4">
      <x v="10"/>
    </i>
    <i r="1">
      <x v="29"/>
      <x v="19"/>
      <x v="2"/>
      <x v="1"/>
    </i>
    <i r="4">
      <x v="3"/>
    </i>
    <i r="4">
      <x v="7"/>
    </i>
    <i r="1">
      <x v="31"/>
      <x v="42"/>
      <x v="20"/>
      <x v="1"/>
    </i>
    <i r="4">
      <x v="11"/>
    </i>
    <i r="4">
      <x v="13"/>
    </i>
    <i r="1">
      <x v="33"/>
      <x v="2"/>
      <x v="8"/>
      <x v="1"/>
    </i>
    <i r="1">
      <x v="34"/>
      <x v="2"/>
      <x v="8"/>
      <x v="1"/>
    </i>
    <i r="4">
      <x v="2"/>
    </i>
    <i r="1">
      <x v="36"/>
      <x v="4"/>
      <x v="2"/>
      <x v="1"/>
    </i>
    <i r="4">
      <x v="2"/>
    </i>
    <i r="4">
      <x v="7"/>
    </i>
    <i r="1">
      <x v="38"/>
      <x v="15"/>
      <x v="5"/>
      <x v="1"/>
    </i>
    <i r="4">
      <x v="2"/>
    </i>
    <i r="4">
      <x v="7"/>
    </i>
    <i r="1">
      <x v="42"/>
      <x v="10"/>
      <x v="5"/>
      <x v="1"/>
    </i>
    <i r="4">
      <x v="2"/>
    </i>
    <i r="1">
      <x v="44"/>
      <x v="7"/>
      <x v="5"/>
      <x v="1"/>
    </i>
    <i r="4">
      <x v="2"/>
    </i>
    <i r="1">
      <x v="49"/>
      <x v="20"/>
      <x v="14"/>
      <x v="1"/>
    </i>
    <i r="4">
      <x v="2"/>
    </i>
    <i r="1">
      <x v="52"/>
      <x v="26"/>
      <x v="8"/>
      <x v="1"/>
    </i>
    <i r="4">
      <x v="11"/>
    </i>
    <i r="1">
      <x v="54"/>
      <x v="6"/>
      <x v="11"/>
      <x v="1"/>
    </i>
    <i r="1">
      <x v="57"/>
      <x v="22"/>
      <x v="5"/>
      <x v="1"/>
    </i>
    <i r="4">
      <x v="7"/>
    </i>
    <i r="1">
      <x v="62"/>
      <x v="12"/>
      <x v="2"/>
      <x v="1"/>
    </i>
    <i r="1">
      <x v="63"/>
      <x v="18"/>
      <x v="3"/>
      <x v="1"/>
    </i>
    <i r="1">
      <x v="66"/>
      <x v="29"/>
      <x v="2"/>
      <x v="1"/>
    </i>
    <i r="1">
      <x v="74"/>
      <x v="34"/>
      <x v="17"/>
      <x v="1"/>
    </i>
    <i r="4">
      <x v="11"/>
    </i>
    <i r="4">
      <x v="14"/>
    </i>
    <i r="1">
      <x v="77"/>
      <x v="3"/>
      <x v="5"/>
      <x v="1"/>
    </i>
    <i r="1">
      <x v="78"/>
      <x v="3"/>
      <x v="5"/>
      <x v="1"/>
    </i>
    <i r="1">
      <x v="81"/>
      <x v="40"/>
      <x v="15"/>
      <x v="12"/>
    </i>
    <i r="1">
      <x v="82"/>
      <x v="39"/>
      <x v="19"/>
      <x v="1"/>
    </i>
    <i r="1">
      <x v="83"/>
      <x v="35"/>
      <x v="6"/>
      <x v="1"/>
    </i>
    <i r="4">
      <x v="2"/>
    </i>
    <i r="1">
      <x v="90"/>
      <x v="25"/>
      <x v="16"/>
      <x/>
    </i>
    <i r="2">
      <x v="30"/>
      <x v="16"/>
      <x v="8"/>
    </i>
    <i t="default">
      <x v="3"/>
    </i>
    <i t="grand">
      <x/>
    </i>
  </rowItems>
  <colItems count="1">
    <i/>
  </colItems>
  <pageFields count="2">
    <pageField fld="34" hier="-1"/>
    <pageField fld="36" hier="-1"/>
  </pageFields>
  <dataFields count="1">
    <dataField name="Sum of Amount in CC Crcy" fld="8" baseField="0" baseItem="0" numFmtId="169"/>
  </dataFields>
  <formats count="4">
    <format dxfId="6">
      <pivotArea outline="0" fieldPosition="0">
        <references count="2">
          <reference field="29" count="27" selected="0">
            <x v="1"/>
            <x v="2"/>
            <x v="3"/>
            <x v="4"/>
            <x v="6"/>
            <x v="7"/>
            <x v="8"/>
            <x v="9"/>
            <x v="10"/>
            <x v="11"/>
            <x v="12"/>
            <x v="13"/>
            <x v="14"/>
            <x v="15"/>
            <x v="16"/>
            <x v="17"/>
            <x v="18"/>
            <x v="19"/>
            <x v="20"/>
            <x v="21"/>
            <x v="22"/>
            <x v="23"/>
            <x v="24"/>
            <x v="25"/>
            <x v="26"/>
            <x v="27"/>
            <x v="28"/>
          </reference>
          <reference field="32" count="23" selected="0">
            <x v="13"/>
            <x v="23"/>
            <x v="25"/>
            <x v="29"/>
            <x v="33"/>
            <x v="36"/>
            <x v="45"/>
            <x v="46"/>
            <x v="49"/>
            <x v="50"/>
            <x v="52"/>
            <x v="53"/>
            <x v="54"/>
            <x v="55"/>
            <x v="57"/>
            <x v="62"/>
            <x v="63"/>
            <x v="64"/>
            <x v="66"/>
            <x v="68"/>
            <x v="69"/>
            <x v="78"/>
            <x v="90"/>
          </reference>
        </references>
      </pivotArea>
    </format>
    <format dxfId="5">
      <pivotArea outline="0" collapsedLevelsAreSubtotals="1" fieldPosition="0"/>
    </format>
    <format dxfId="4">
      <pivotArea outline="0" fieldPosition="0">
        <references count="5">
          <reference field="29" count="1" selected="0">
            <x v="24"/>
          </reference>
          <reference field="30" count="1" selected="0">
            <x v="0"/>
          </reference>
          <reference field="31" count="1" selected="0">
            <x v="16"/>
          </reference>
          <reference field="32" count="1" selected="0">
            <x v="90"/>
          </reference>
          <reference field="35" count="1" selected="0">
            <x v="3"/>
          </reference>
        </references>
      </pivotArea>
    </format>
    <format dxfId="3">
      <pivotArea outline="0" fieldPosition="0">
        <references count="5">
          <reference field="29" count="1" selected="0">
            <x v="30"/>
          </reference>
          <reference field="30" count="1" selected="0">
            <x v="8"/>
          </reference>
          <reference field="31" count="1" selected="0">
            <x v="16"/>
          </reference>
          <reference field="32" count="1" selected="0">
            <x v="90"/>
          </reference>
          <reference field="35" count="1" selected="0">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9679370F-F6B1-44F5-B77B-A0E474B837C8}" name="PivotTable1" cacheId="0" applyNumberFormats="0" applyBorderFormats="0" applyFontFormats="0" applyPatternFormats="0" applyAlignmentFormats="0" applyWidthHeightFormats="1" dataCaption="Values" updatedVersion="8" minRefreshableVersion="3" useAutoFormatting="1" itemPrintTitles="1" createdVersion="8" indent="0" compact="0" compactData="0" gridDropZones="1" multipleFieldFilters="0">
  <location ref="A3:D43" firstHeaderRow="2" firstDataRow="2" firstDataCol="3"/>
  <pivotFields count="33">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Row" compact="0" outline="0" showAll="0" defaultSubtotal="0">
      <items count="20">
        <item h="1" x="0"/>
        <item x="15"/>
        <item x="16"/>
        <item x="3"/>
        <item x="5"/>
        <item x="17"/>
        <item x="12"/>
        <item x="7"/>
        <item x="2"/>
        <item x="10"/>
        <item x="13"/>
        <item x="6"/>
        <item x="9"/>
        <item x="4"/>
        <item x="18"/>
        <item x="1"/>
        <item x="11"/>
        <item x="8"/>
        <item x="14"/>
        <item x="19"/>
      </items>
    </pivotField>
    <pivotField axis="axisRow" compact="0" outline="0" showAll="0">
      <items count="9">
        <item x="2"/>
        <item x="3"/>
        <item x="1"/>
        <item x="4"/>
        <item x="6"/>
        <item x="5"/>
        <item x="7"/>
        <item x="0"/>
        <item t="default"/>
      </items>
    </pivotField>
    <pivotField compact="0" outline="0" showAll="0"/>
    <pivotField axis="axisRow" compact="0" outline="0" showAll="0" defaultSubtotal="0">
      <items count="33">
        <item x="8"/>
        <item x="18"/>
        <item x="27"/>
        <item x="1"/>
        <item x="25"/>
        <item x="13"/>
        <item x="17"/>
        <item x="9"/>
        <item x="10"/>
        <item x="2"/>
        <item x="3"/>
        <item x="16"/>
        <item x="14"/>
        <item x="4"/>
        <item x="0"/>
        <item x="23"/>
        <item x="22"/>
        <item x="5"/>
        <item x="26"/>
        <item x="11"/>
        <item x="19"/>
        <item x="21"/>
        <item x="30"/>
        <item x="6"/>
        <item x="15"/>
        <item x="24"/>
        <item x="12"/>
        <item x="7"/>
        <item x="32"/>
        <item x="28"/>
        <item x="31"/>
        <item x="29"/>
        <item x="20"/>
      </items>
    </pivotField>
  </pivotFields>
  <rowFields count="3">
    <field x="32"/>
    <field x="29"/>
    <field x="30"/>
  </rowFields>
  <rowItems count="39">
    <i>
      <x v="1"/>
      <x v="11"/>
      <x v="3"/>
    </i>
    <i>
      <x v="2"/>
      <x v="11"/>
      <x v="1"/>
    </i>
    <i r="2">
      <x v="2"/>
    </i>
    <i>
      <x v="4"/>
      <x v="10"/>
      <x v="2"/>
    </i>
    <i>
      <x v="5"/>
      <x v="8"/>
      <x v="2"/>
    </i>
    <i>
      <x v="6"/>
      <x v="4"/>
      <x v="1"/>
    </i>
    <i r="2">
      <x v="2"/>
    </i>
    <i r="2">
      <x v="6"/>
    </i>
    <i>
      <x v="11"/>
      <x v="13"/>
      <x v="2"/>
    </i>
    <i r="2">
      <x v="3"/>
    </i>
    <i r="2">
      <x v="6"/>
    </i>
    <i>
      <x v="15"/>
      <x v="9"/>
      <x v="1"/>
    </i>
    <i r="2">
      <x v="2"/>
    </i>
    <i>
      <x v="16"/>
      <x v="12"/>
      <x v="1"/>
    </i>
    <i r="2">
      <x v="2"/>
    </i>
    <i r="2">
      <x v="6"/>
    </i>
    <i>
      <x v="18"/>
      <x v="10"/>
      <x v="1"/>
    </i>
    <i>
      <x v="20"/>
      <x v="7"/>
      <x v="1"/>
    </i>
    <i r="2">
      <x v="2"/>
    </i>
    <i r="2">
      <x v="3"/>
    </i>
    <i>
      <x v="21"/>
      <x v="3"/>
      <x v="1"/>
    </i>
    <i r="2">
      <x v="2"/>
    </i>
    <i>
      <x v="22"/>
      <x v="10"/>
      <x v="2"/>
    </i>
    <i>
      <x v="24"/>
      <x v="3"/>
      <x v="2"/>
    </i>
    <i>
      <x v="25"/>
      <x v="6"/>
      <x v="1"/>
    </i>
    <i r="2">
      <x v="2"/>
    </i>
    <i>
      <x v="26"/>
      <x v="15"/>
      <x v="1"/>
    </i>
    <i r="2">
      <x v="2"/>
    </i>
    <i r="2">
      <x v="4"/>
    </i>
    <i r="2">
      <x v="5"/>
    </i>
    <i>
      <x v="28"/>
      <x v="14"/>
      <x v="2"/>
    </i>
    <i>
      <x v="29"/>
      <x v="18"/>
      <x v="2"/>
    </i>
    <i>
      <x v="30"/>
      <x v="5"/>
      <x v="2"/>
    </i>
    <i>
      <x v="31"/>
      <x v="1"/>
      <x v="3"/>
    </i>
    <i r="1">
      <x v="2"/>
      <x v="3"/>
    </i>
    <i>
      <x v="32"/>
      <x v="16"/>
      <x/>
    </i>
    <i r="1">
      <x v="17"/>
      <x/>
    </i>
    <i r="1">
      <x v="19"/>
      <x v="7"/>
    </i>
    <i t="grand">
      <x/>
    </i>
  </rowItems>
  <colItems count="1">
    <i/>
  </colItems>
  <dataFields count="1">
    <dataField name="Sum of Amount in CC Crcy" fld="8" baseField="0" baseItem="0" numFmtId="43"/>
  </dataFields>
  <formats count="1">
    <format dxfId="2">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ustomProperty" Target="../customProperty1.bin"/><Relationship Id="rId3" Type="http://schemas.openxmlformats.org/officeDocument/2006/relationships/hyperlink" Target="mailto:info@data.govt.nz" TargetMode="External"/><Relationship Id="rId7" Type="http://schemas.openxmlformats.org/officeDocument/2006/relationships/printerSettings" Target="../printerSettings/printerSettings1.bin"/><Relationship Id="rId2" Type="http://schemas.openxmlformats.org/officeDocument/2006/relationships/hyperlink" Target="https://www.publicservice.govt.nz/resources/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publicservice.govt.nz/assets/Legacy/resources/Chief-Executive-Expense-Disclosure-Guide.pdf" TargetMode="External"/><Relationship Id="rId5" Type="http://schemas.openxmlformats.org/officeDocument/2006/relationships/hyperlink" Target="https://www.data.govt.nz/toolkit/how-do-i-add-or-update-our-chief-executive-expenses/" TargetMode="External"/><Relationship Id="rId10" Type="http://schemas.openxmlformats.org/officeDocument/2006/relationships/comments" Target="../comments1.xml"/><Relationship Id="rId4" Type="http://schemas.openxmlformats.org/officeDocument/2006/relationships/hyperlink" Target="https://www.publicservice.govt.nz/resources/ce-expenses-disclosure/" TargetMode="External"/><Relationship Id="rId9"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10.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4.bin"/><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5.bin"/><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customProperty" Target="../customProperty6.bin"/><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2"/>
  <sheetViews>
    <sheetView topLeftCell="A11" zoomScaleNormal="100" workbookViewId="0">
      <selection activeCell="A23" sqref="A23"/>
    </sheetView>
  </sheetViews>
  <sheetFormatPr defaultColWidth="0" defaultRowHeight="14.25" zeroHeight="1" x14ac:dyDescent="0.2"/>
  <cols>
    <col min="1" max="1" width="219.28515625" style="41" customWidth="1"/>
    <col min="2" max="2" width="33.28515625" style="40" customWidth="1"/>
    <col min="3" max="16384" width="8.7109375" hidden="1"/>
  </cols>
  <sheetData>
    <row r="1" spans="1:2" ht="23.25" customHeight="1" x14ac:dyDescent="0.2">
      <c r="A1" s="39" t="s">
        <v>0</v>
      </c>
    </row>
    <row r="2" spans="1:2" ht="33" customHeight="1" x14ac:dyDescent="0.2">
      <c r="A2" s="103" t="s">
        <v>1</v>
      </c>
    </row>
    <row r="3" spans="1:2" ht="17.25" customHeight="1" x14ac:dyDescent="0.2"/>
    <row r="4" spans="1:2" ht="23.25" customHeight="1" x14ac:dyDescent="0.2">
      <c r="A4" s="129" t="s">
        <v>2</v>
      </c>
    </row>
    <row r="5" spans="1:2" ht="17.25" customHeight="1" x14ac:dyDescent="0.2"/>
    <row r="6" spans="1:2" ht="23.25" customHeight="1" x14ac:dyDescent="0.2">
      <c r="A6" s="42" t="s">
        <v>3</v>
      </c>
    </row>
    <row r="7" spans="1:2" ht="17.25" customHeight="1" x14ac:dyDescent="0.2">
      <c r="A7" s="43" t="s">
        <v>4</v>
      </c>
    </row>
    <row r="8" spans="1:2" ht="17.25" customHeight="1" x14ac:dyDescent="0.2">
      <c r="A8" s="43" t="s">
        <v>5</v>
      </c>
    </row>
    <row r="9" spans="1:2" ht="17.25" customHeight="1" x14ac:dyDescent="0.2">
      <c r="A9" s="43"/>
    </row>
    <row r="10" spans="1:2" ht="23.25" customHeight="1" x14ac:dyDescent="0.2">
      <c r="A10" s="42" t="s">
        <v>6</v>
      </c>
      <c r="B10" s="69" t="s">
        <v>7</v>
      </c>
    </row>
    <row r="11" spans="1:2" ht="17.25" customHeight="1" x14ac:dyDescent="0.2">
      <c r="A11" s="44" t="s">
        <v>8</v>
      </c>
    </row>
    <row r="12" spans="1:2" ht="17.25" customHeight="1" x14ac:dyDescent="0.2">
      <c r="A12" s="43" t="s">
        <v>9</v>
      </c>
    </row>
    <row r="13" spans="1:2" ht="17.25" customHeight="1" x14ac:dyDescent="0.2">
      <c r="A13" s="43" t="s">
        <v>10</v>
      </c>
    </row>
    <row r="14" spans="1:2" ht="17.25" customHeight="1" x14ac:dyDescent="0.2">
      <c r="A14" s="45" t="s">
        <v>11</v>
      </c>
    </row>
    <row r="15" spans="1:2" ht="17.25" customHeight="1" x14ac:dyDescent="0.2">
      <c r="A15" s="43" t="s">
        <v>12</v>
      </c>
    </row>
    <row r="16" spans="1:2" ht="17.25" customHeight="1" x14ac:dyDescent="0.2">
      <c r="A16" s="43"/>
    </row>
    <row r="17" spans="1:1" ht="23.25" customHeight="1" x14ac:dyDescent="0.2">
      <c r="A17" s="42" t="s">
        <v>13</v>
      </c>
    </row>
    <row r="18" spans="1:1" ht="17.25" customHeight="1" x14ac:dyDescent="0.2">
      <c r="A18" s="45" t="s">
        <v>14</v>
      </c>
    </row>
    <row r="19" spans="1:1" ht="17.25" customHeight="1" x14ac:dyDescent="0.2">
      <c r="A19" s="45" t="s">
        <v>15</v>
      </c>
    </row>
    <row r="20" spans="1:1" ht="17.25" customHeight="1" x14ac:dyDescent="0.2">
      <c r="A20" s="65" t="s">
        <v>16</v>
      </c>
    </row>
    <row r="21" spans="1:1" ht="17.25" customHeight="1" x14ac:dyDescent="0.2">
      <c r="A21" s="46"/>
    </row>
    <row r="22" spans="1:1" ht="23.25" customHeight="1" x14ac:dyDescent="0.2">
      <c r="A22" s="42" t="s">
        <v>17</v>
      </c>
    </row>
    <row r="23" spans="1:1" ht="17.25" customHeight="1" x14ac:dyDescent="0.2">
      <c r="A23" s="46" t="s">
        <v>18</v>
      </c>
    </row>
    <row r="24" spans="1:1" ht="17.25" customHeight="1" x14ac:dyDescent="0.2">
      <c r="A24" s="46"/>
    </row>
    <row r="25" spans="1:1" ht="23.25" customHeight="1" x14ac:dyDescent="0.2">
      <c r="A25" s="42" t="s">
        <v>19</v>
      </c>
    </row>
    <row r="26" spans="1:1" ht="17.25" customHeight="1" x14ac:dyDescent="0.2">
      <c r="A26" s="47" t="s">
        <v>20</v>
      </c>
    </row>
    <row r="27" spans="1:1" ht="32.25" customHeight="1" x14ac:dyDescent="0.2">
      <c r="A27" s="45" t="s">
        <v>21</v>
      </c>
    </row>
    <row r="28" spans="1:1" ht="17.25" customHeight="1" x14ac:dyDescent="0.2">
      <c r="A28" s="47" t="s">
        <v>22</v>
      </c>
    </row>
    <row r="29" spans="1:1" ht="32.25" customHeight="1" x14ac:dyDescent="0.2">
      <c r="A29" s="45" t="s">
        <v>23</v>
      </c>
    </row>
    <row r="30" spans="1:1" ht="17.25" customHeight="1" x14ac:dyDescent="0.2">
      <c r="A30" s="47" t="s">
        <v>24</v>
      </c>
    </row>
    <row r="31" spans="1:1" ht="17.25" customHeight="1" x14ac:dyDescent="0.2">
      <c r="A31" s="45" t="s">
        <v>25</v>
      </c>
    </row>
    <row r="32" spans="1:1" ht="17.25" customHeight="1" x14ac:dyDescent="0.2">
      <c r="A32" s="47" t="s">
        <v>26</v>
      </c>
    </row>
    <row r="33" spans="1:1" ht="32.25" customHeight="1" x14ac:dyDescent="0.2">
      <c r="A33" s="45" t="s">
        <v>27</v>
      </c>
    </row>
    <row r="34" spans="1:1" ht="32.25" customHeight="1" x14ac:dyDescent="0.2">
      <c r="A34" s="44" t="s">
        <v>28</v>
      </c>
    </row>
    <row r="35" spans="1:1" ht="17.25" customHeight="1" x14ac:dyDescent="0.2">
      <c r="A35" s="47" t="s">
        <v>29</v>
      </c>
    </row>
    <row r="36" spans="1:1" ht="32.25" customHeight="1" x14ac:dyDescent="0.2">
      <c r="A36" s="45" t="s">
        <v>30</v>
      </c>
    </row>
    <row r="37" spans="1:1" ht="32.25" customHeight="1" x14ac:dyDescent="0.2">
      <c r="A37" s="45" t="s">
        <v>31</v>
      </c>
    </row>
    <row r="38" spans="1:1" ht="32.25" customHeight="1" x14ac:dyDescent="0.2">
      <c r="A38" s="45" t="s">
        <v>32</v>
      </c>
    </row>
    <row r="39" spans="1:1" ht="17.25" customHeight="1" x14ac:dyDescent="0.2">
      <c r="A39" s="44"/>
    </row>
    <row r="40" spans="1:1" ht="22.5" customHeight="1" x14ac:dyDescent="0.2">
      <c r="A40" s="42" t="s">
        <v>33</v>
      </c>
    </row>
    <row r="41" spans="1:1" ht="17.25" customHeight="1" x14ac:dyDescent="0.2">
      <c r="A41" s="51" t="s">
        <v>34</v>
      </c>
    </row>
    <row r="42" spans="1:1" ht="17.25" customHeight="1" x14ac:dyDescent="0.2">
      <c r="A42" s="48" t="s">
        <v>35</v>
      </c>
    </row>
    <row r="43" spans="1:1" ht="17.25" customHeight="1" x14ac:dyDescent="0.2">
      <c r="A43" s="46" t="s">
        <v>36</v>
      </c>
    </row>
    <row r="44" spans="1:1" ht="32.25" customHeight="1" x14ac:dyDescent="0.2">
      <c r="A44" s="46" t="s">
        <v>37</v>
      </c>
    </row>
    <row r="45" spans="1:1" ht="32.25" customHeight="1" x14ac:dyDescent="0.2">
      <c r="A45" s="46" t="s">
        <v>38</v>
      </c>
    </row>
    <row r="46" spans="1:1" ht="17.25" customHeight="1" x14ac:dyDescent="0.2">
      <c r="A46" s="49" t="s">
        <v>39</v>
      </c>
    </row>
    <row r="47" spans="1:1" ht="32.25" customHeight="1" x14ac:dyDescent="0.2">
      <c r="A47" s="45" t="s">
        <v>40</v>
      </c>
    </row>
    <row r="48" spans="1:1" ht="32.25" customHeight="1" x14ac:dyDescent="0.2">
      <c r="A48" s="45" t="s">
        <v>41</v>
      </c>
    </row>
    <row r="49" spans="1:1" ht="32.25" customHeight="1" x14ac:dyDescent="0.2">
      <c r="A49" s="46" t="s">
        <v>42</v>
      </c>
    </row>
    <row r="50" spans="1:1" ht="17.25" customHeight="1" x14ac:dyDescent="0.2">
      <c r="A50" s="46" t="s">
        <v>43</v>
      </c>
    </row>
    <row r="51" spans="1:1" x14ac:dyDescent="0.2">
      <c r="A51" s="46" t="s">
        <v>44</v>
      </c>
    </row>
    <row r="52" spans="1:1" ht="17.25" customHeight="1" x14ac:dyDescent="0.2">
      <c r="A52" s="46"/>
    </row>
    <row r="53" spans="1:1" ht="22.5" customHeight="1" x14ac:dyDescent="0.2">
      <c r="A53" s="42" t="s">
        <v>45</v>
      </c>
    </row>
    <row r="54" spans="1:1" ht="32.25" customHeight="1" x14ac:dyDescent="0.2">
      <c r="A54" s="131" t="s">
        <v>46</v>
      </c>
    </row>
    <row r="55" spans="1:1" ht="17.25" customHeight="1" x14ac:dyDescent="0.2">
      <c r="A55" s="50" t="s">
        <v>47</v>
      </c>
    </row>
    <row r="56" spans="1:1" ht="17.25" customHeight="1" x14ac:dyDescent="0.2">
      <c r="A56" s="51" t="s">
        <v>48</v>
      </c>
    </row>
    <row r="57" spans="1:1" ht="17.25" customHeight="1" x14ac:dyDescent="0.2">
      <c r="A57" s="65" t="s">
        <v>49</v>
      </c>
    </row>
    <row r="58" spans="1:1" ht="17.25" customHeight="1" x14ac:dyDescent="0.2">
      <c r="A58" s="130" t="s">
        <v>50</v>
      </c>
    </row>
    <row r="59" spans="1:1" x14ac:dyDescent="0.2"/>
    <row r="61" spans="1:1" hidden="1" x14ac:dyDescent="0.2">
      <c r="A61" s="52"/>
    </row>
    <row r="62" spans="1:1" x14ac:dyDescent="0.2"/>
  </sheetData>
  <hyperlinks>
    <hyperlink ref="A20" r:id="rId1" xr:uid="{00000000-0004-0000-0000-000000000000}"/>
    <hyperlink ref="A41" r:id="rId2" xr:uid="{00000000-0004-0000-0000-000001000000}"/>
    <hyperlink ref="A56" r:id="rId3" display="mailto:info@data.govt.nz" xr:uid="{00000000-0004-0000-0000-000003000000}"/>
    <hyperlink ref="A58" r:id="rId4" xr:uid="{00000000-0004-0000-0000-000004000000}"/>
    <hyperlink ref="A57" r:id="rId5" display="They are posted on agency websites and linked to www.data.govt.nz. See: https://www.data.govt.nz/toolkit/how-do-i-add-or-update-our-chief-executive-expenses/" xr:uid="{00000000-0004-0000-0000-000007000000}"/>
    <hyperlink ref="A2" r:id="rId6" display="https://www.publicservice.govt.nz/assets/Legacy/resources/Chief-Executive-Expense-Disclosure-Guide.pdf" xr:uid="{5BCCB646-AAC4-46B9-B1FF-55A40DD85E73}"/>
  </hyperlinks>
  <pageMargins left="0.70866141732283472" right="0.70866141732283472" top="0.74803149606299213" bottom="0.74803149606299213" header="0.31496062992125984" footer="0.31496062992125984"/>
  <pageSetup paperSize="8" orientation="landscape" r:id="rId7"/>
  <headerFooter>
    <oddFooter>&amp;LCE Expense Disclosure Workbook 2018&amp;RWorksheet - Guidance</oddFooter>
  </headerFooter>
  <customProperties>
    <customPr name="_pios_id" r:id="rId8"/>
  </customProperties>
  <legacy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58ACC-EE97-46A1-825C-8094FCF323E5}">
  <dimension ref="A1:AC10"/>
  <sheetViews>
    <sheetView workbookViewId="0">
      <selection activeCell="AD273" sqref="AD273"/>
    </sheetView>
  </sheetViews>
  <sheetFormatPr defaultRowHeight="12.75" x14ac:dyDescent="0.2"/>
  <cols>
    <col min="1" max="1" width="16.42578125" bestFit="1" customWidth="1"/>
    <col min="2" max="2" width="12.140625" bestFit="1" customWidth="1"/>
    <col min="3" max="4" width="14.28515625" bestFit="1" customWidth="1"/>
    <col min="5" max="5" width="21.7109375" bestFit="1" customWidth="1"/>
    <col min="6" max="6" width="19.85546875" bestFit="1" customWidth="1"/>
    <col min="7" max="7" width="13.42578125" bestFit="1" customWidth="1"/>
    <col min="8" max="8" width="19.85546875" bestFit="1" customWidth="1"/>
    <col min="9" max="9" width="20.140625" bestFit="1" customWidth="1"/>
    <col min="10" max="10" width="24.42578125" bestFit="1" customWidth="1"/>
    <col min="11" max="11" width="14.5703125" bestFit="1" customWidth="1"/>
    <col min="12" max="12" width="20.28515625" bestFit="1" customWidth="1"/>
    <col min="13" max="13" width="14.140625" bestFit="1" customWidth="1"/>
    <col min="14" max="14" width="13.28515625" bestFit="1" customWidth="1"/>
    <col min="15" max="15" width="9.5703125" bestFit="1" customWidth="1"/>
    <col min="16" max="16" width="18.7109375" bestFit="1" customWidth="1"/>
    <col min="17" max="17" width="10.7109375" bestFit="1" customWidth="1"/>
    <col min="18" max="18" width="15.5703125" bestFit="1" customWidth="1"/>
    <col min="19" max="19" width="10" bestFit="1" customWidth="1"/>
    <col min="20" max="20" width="42.85546875" bestFit="1" customWidth="1"/>
    <col min="21" max="21" width="17.85546875" bestFit="1" customWidth="1"/>
    <col min="22" max="22" width="9.7109375" bestFit="1" customWidth="1"/>
  </cols>
  <sheetData>
    <row r="1" spans="1:29" ht="15" x14ac:dyDescent="0.25">
      <c r="A1" s="132" t="s">
        <v>233</v>
      </c>
      <c r="B1" s="132" t="s">
        <v>234</v>
      </c>
      <c r="C1" s="132" t="s">
        <v>235</v>
      </c>
      <c r="D1" s="132" t="s">
        <v>236</v>
      </c>
      <c r="E1" s="132" t="s">
        <v>237</v>
      </c>
      <c r="F1" s="132" t="s">
        <v>238</v>
      </c>
      <c r="G1" s="132" t="s">
        <v>239</v>
      </c>
      <c r="H1" s="132" t="s">
        <v>240</v>
      </c>
      <c r="I1" s="132" t="s">
        <v>241</v>
      </c>
      <c r="J1" s="132" t="s">
        <v>242</v>
      </c>
      <c r="K1" s="132" t="s">
        <v>243</v>
      </c>
      <c r="L1" s="132" t="s">
        <v>244</v>
      </c>
      <c r="M1" s="132" t="s">
        <v>245</v>
      </c>
      <c r="N1" s="132" t="s">
        <v>246</v>
      </c>
      <c r="O1" s="132" t="s">
        <v>247</v>
      </c>
      <c r="P1" s="132" t="s">
        <v>248</v>
      </c>
      <c r="Q1" s="132" t="s">
        <v>249</v>
      </c>
      <c r="R1" s="132" t="s">
        <v>250</v>
      </c>
      <c r="S1" s="132" t="s">
        <v>251</v>
      </c>
      <c r="T1" s="132" t="s">
        <v>252</v>
      </c>
      <c r="U1" s="132" t="s">
        <v>253</v>
      </c>
      <c r="V1" s="132" t="s">
        <v>254</v>
      </c>
      <c r="W1" s="132" t="s">
        <v>255</v>
      </c>
      <c r="X1" s="132" t="s">
        <v>256</v>
      </c>
      <c r="Y1" s="132" t="s">
        <v>257</v>
      </c>
      <c r="Z1" s="132" t="s">
        <v>258</v>
      </c>
      <c r="AA1" s="132" t="s">
        <v>259</v>
      </c>
      <c r="AB1" s="132" t="s">
        <v>260</v>
      </c>
      <c r="AC1" s="132" t="s">
        <v>261</v>
      </c>
    </row>
    <row r="2" spans="1:29" x14ac:dyDescent="0.2">
      <c r="A2" s="133" t="s">
        <v>270</v>
      </c>
      <c r="B2" s="133" t="s">
        <v>271</v>
      </c>
      <c r="C2" s="133" t="s">
        <v>272</v>
      </c>
      <c r="D2" s="133" t="s">
        <v>273</v>
      </c>
      <c r="E2" s="133" t="s">
        <v>274</v>
      </c>
      <c r="F2" s="133" t="s">
        <v>275</v>
      </c>
      <c r="G2" s="133" t="s">
        <v>769</v>
      </c>
      <c r="H2" s="133" t="s">
        <v>770</v>
      </c>
      <c r="I2" s="134">
        <v>2000</v>
      </c>
      <c r="J2" s="133" t="s">
        <v>771</v>
      </c>
      <c r="K2" s="133" t="s">
        <v>772</v>
      </c>
      <c r="L2" s="133" t="s">
        <v>321</v>
      </c>
      <c r="M2" s="135">
        <v>45131</v>
      </c>
      <c r="N2" s="133" t="s">
        <v>281</v>
      </c>
      <c r="Q2" s="133" t="s">
        <v>282</v>
      </c>
      <c r="T2" s="133" t="s">
        <v>773</v>
      </c>
      <c r="U2" s="133" t="s">
        <v>284</v>
      </c>
      <c r="V2" s="133" t="s">
        <v>285</v>
      </c>
      <c r="X2" s="133" t="s">
        <v>286</v>
      </c>
      <c r="AC2" s="133" t="s">
        <v>287</v>
      </c>
    </row>
    <row r="3" spans="1:29" x14ac:dyDescent="0.2">
      <c r="A3" s="133" t="s">
        <v>270</v>
      </c>
      <c r="B3" s="133" t="s">
        <v>271</v>
      </c>
      <c r="C3" s="133" t="s">
        <v>356</v>
      </c>
      <c r="D3" s="133" t="s">
        <v>273</v>
      </c>
      <c r="E3" s="133" t="s">
        <v>274</v>
      </c>
      <c r="F3" s="133" t="s">
        <v>275</v>
      </c>
      <c r="G3" s="133" t="s">
        <v>276</v>
      </c>
      <c r="H3" s="133" t="s">
        <v>277</v>
      </c>
      <c r="I3" s="134">
        <v>-659.46</v>
      </c>
      <c r="J3" s="133" t="s">
        <v>362</v>
      </c>
      <c r="K3" s="133" t="s">
        <v>363</v>
      </c>
      <c r="L3" s="133" t="s">
        <v>321</v>
      </c>
      <c r="M3" s="135">
        <v>45167</v>
      </c>
      <c r="N3" s="133" t="s">
        <v>322</v>
      </c>
      <c r="Q3" s="133" t="s">
        <v>282</v>
      </c>
      <c r="T3" s="136" t="s">
        <v>774</v>
      </c>
      <c r="U3" s="133" t="s">
        <v>284</v>
      </c>
      <c r="V3" s="133" t="s">
        <v>285</v>
      </c>
      <c r="X3" s="133" t="s">
        <v>286</v>
      </c>
      <c r="AC3" s="133" t="s">
        <v>287</v>
      </c>
    </row>
    <row r="4" spans="1:29" x14ac:dyDescent="0.2">
      <c r="A4" s="133" t="s">
        <v>270</v>
      </c>
      <c r="B4" s="133" t="s">
        <v>271</v>
      </c>
      <c r="C4" s="133" t="s">
        <v>412</v>
      </c>
      <c r="D4" s="133" t="s">
        <v>273</v>
      </c>
      <c r="E4" s="133" t="s">
        <v>274</v>
      </c>
      <c r="F4" s="133" t="s">
        <v>275</v>
      </c>
      <c r="G4" s="133" t="s">
        <v>276</v>
      </c>
      <c r="H4" s="133" t="s">
        <v>277</v>
      </c>
      <c r="I4" s="134">
        <v>659.46</v>
      </c>
      <c r="J4" s="133" t="s">
        <v>413</v>
      </c>
      <c r="K4" s="133" t="s">
        <v>414</v>
      </c>
      <c r="L4" s="133" t="s">
        <v>321</v>
      </c>
      <c r="M4" s="135">
        <v>45202</v>
      </c>
      <c r="N4" s="133" t="s">
        <v>281</v>
      </c>
      <c r="Q4" s="133" t="s">
        <v>282</v>
      </c>
      <c r="T4" s="136" t="s">
        <v>774</v>
      </c>
      <c r="U4" s="133" t="s">
        <v>284</v>
      </c>
      <c r="V4" s="133" t="s">
        <v>285</v>
      </c>
      <c r="X4" s="133" t="s">
        <v>286</v>
      </c>
      <c r="AC4" s="133" t="s">
        <v>287</v>
      </c>
    </row>
    <row r="5" spans="1:29" x14ac:dyDescent="0.2">
      <c r="A5" s="133" t="s">
        <v>270</v>
      </c>
      <c r="B5" s="133" t="s">
        <v>271</v>
      </c>
      <c r="C5" s="133" t="s">
        <v>356</v>
      </c>
      <c r="D5" s="133" t="s">
        <v>273</v>
      </c>
      <c r="E5" s="133" t="s">
        <v>274</v>
      </c>
      <c r="F5" s="133" t="s">
        <v>275</v>
      </c>
      <c r="G5" s="133" t="s">
        <v>298</v>
      </c>
      <c r="H5" s="133" t="s">
        <v>299</v>
      </c>
      <c r="I5" s="134">
        <v>23.95</v>
      </c>
      <c r="J5" s="133" t="s">
        <v>385</v>
      </c>
      <c r="K5" s="133" t="s">
        <v>386</v>
      </c>
      <c r="L5" s="133" t="s">
        <v>321</v>
      </c>
      <c r="M5" s="135">
        <v>45167</v>
      </c>
      <c r="N5" s="133" t="s">
        <v>281</v>
      </c>
      <c r="Q5" s="133" t="s">
        <v>282</v>
      </c>
      <c r="T5" s="133" t="s">
        <v>775</v>
      </c>
      <c r="U5" s="133" t="s">
        <v>284</v>
      </c>
      <c r="V5" s="133" t="s">
        <v>285</v>
      </c>
      <c r="X5" s="133" t="s">
        <v>286</v>
      </c>
      <c r="AC5" s="133" t="s">
        <v>287</v>
      </c>
    </row>
    <row r="6" spans="1:29" x14ac:dyDescent="0.2">
      <c r="A6" s="133" t="s">
        <v>270</v>
      </c>
      <c r="B6" s="133" t="s">
        <v>271</v>
      </c>
      <c r="C6" s="133" t="s">
        <v>356</v>
      </c>
      <c r="D6" s="133" t="s">
        <v>273</v>
      </c>
      <c r="E6" s="133" t="s">
        <v>274</v>
      </c>
      <c r="F6" s="133" t="s">
        <v>275</v>
      </c>
      <c r="G6" s="133" t="s">
        <v>298</v>
      </c>
      <c r="H6" s="133" t="s">
        <v>299</v>
      </c>
      <c r="I6" s="134">
        <v>23.95</v>
      </c>
      <c r="J6" s="133" t="s">
        <v>385</v>
      </c>
      <c r="K6" s="133" t="s">
        <v>386</v>
      </c>
      <c r="L6" s="133" t="s">
        <v>321</v>
      </c>
      <c r="M6" s="135">
        <v>45167</v>
      </c>
      <c r="N6" s="133" t="s">
        <v>281</v>
      </c>
      <c r="Q6" s="133" t="s">
        <v>282</v>
      </c>
      <c r="T6" s="133" t="s">
        <v>776</v>
      </c>
      <c r="U6" s="133" t="s">
        <v>284</v>
      </c>
      <c r="V6" s="133" t="s">
        <v>285</v>
      </c>
      <c r="X6" s="133" t="s">
        <v>286</v>
      </c>
      <c r="AC6" s="133" t="s">
        <v>287</v>
      </c>
    </row>
    <row r="7" spans="1:29" x14ac:dyDescent="0.2">
      <c r="A7" s="133" t="s">
        <v>270</v>
      </c>
      <c r="B7" s="133" t="s">
        <v>271</v>
      </c>
      <c r="C7" s="133" t="s">
        <v>356</v>
      </c>
      <c r="D7" s="133" t="s">
        <v>273</v>
      </c>
      <c r="E7" s="133" t="s">
        <v>274</v>
      </c>
      <c r="F7" s="133" t="s">
        <v>275</v>
      </c>
      <c r="G7" s="133" t="s">
        <v>298</v>
      </c>
      <c r="H7" s="133" t="s">
        <v>299</v>
      </c>
      <c r="I7" s="134">
        <v>23.95</v>
      </c>
      <c r="J7" s="133" t="s">
        <v>385</v>
      </c>
      <c r="K7" s="133" t="s">
        <v>386</v>
      </c>
      <c r="L7" s="133" t="s">
        <v>321</v>
      </c>
      <c r="M7" s="135">
        <v>45167</v>
      </c>
      <c r="N7" s="133" t="s">
        <v>281</v>
      </c>
      <c r="Q7" s="133" t="s">
        <v>282</v>
      </c>
      <c r="T7" s="133" t="s">
        <v>777</v>
      </c>
      <c r="U7" s="133" t="s">
        <v>284</v>
      </c>
      <c r="V7" s="133" t="s">
        <v>285</v>
      </c>
      <c r="X7" s="133" t="s">
        <v>286</v>
      </c>
      <c r="AC7" s="133" t="s">
        <v>287</v>
      </c>
    </row>
    <row r="8" spans="1:29" x14ac:dyDescent="0.2">
      <c r="A8" s="133" t="s">
        <v>270</v>
      </c>
      <c r="B8" s="133" t="s">
        <v>271</v>
      </c>
      <c r="C8" s="133" t="s">
        <v>356</v>
      </c>
      <c r="D8" s="133" t="s">
        <v>273</v>
      </c>
      <c r="E8" s="133" t="s">
        <v>274</v>
      </c>
      <c r="F8" s="133" t="s">
        <v>275</v>
      </c>
      <c r="G8" s="133" t="s">
        <v>298</v>
      </c>
      <c r="H8" s="133" t="s">
        <v>299</v>
      </c>
      <c r="I8" s="134">
        <v>23.95</v>
      </c>
      <c r="J8" s="133" t="s">
        <v>385</v>
      </c>
      <c r="K8" s="133" t="s">
        <v>386</v>
      </c>
      <c r="L8" s="133" t="s">
        <v>321</v>
      </c>
      <c r="M8" s="135">
        <v>45167</v>
      </c>
      <c r="N8" s="133" t="s">
        <v>281</v>
      </c>
      <c r="Q8" s="133" t="s">
        <v>282</v>
      </c>
      <c r="T8" s="133" t="s">
        <v>778</v>
      </c>
      <c r="U8" s="133" t="s">
        <v>284</v>
      </c>
      <c r="V8" s="133" t="s">
        <v>285</v>
      </c>
      <c r="X8" s="133" t="s">
        <v>286</v>
      </c>
      <c r="AC8" s="133" t="s">
        <v>287</v>
      </c>
    </row>
    <row r="9" spans="1:29" x14ac:dyDescent="0.2">
      <c r="A9" s="133" t="s">
        <v>270</v>
      </c>
      <c r="B9" s="133" t="s">
        <v>271</v>
      </c>
      <c r="C9" s="133" t="s">
        <v>356</v>
      </c>
      <c r="D9" s="133" t="s">
        <v>273</v>
      </c>
      <c r="E9" s="133" t="s">
        <v>274</v>
      </c>
      <c r="F9" s="133" t="s">
        <v>275</v>
      </c>
      <c r="G9" s="133" t="s">
        <v>298</v>
      </c>
      <c r="H9" s="133" t="s">
        <v>299</v>
      </c>
      <c r="I9" s="134">
        <v>23.95</v>
      </c>
      <c r="J9" s="133" t="s">
        <v>385</v>
      </c>
      <c r="K9" s="133" t="s">
        <v>386</v>
      </c>
      <c r="L9" s="133" t="s">
        <v>321</v>
      </c>
      <c r="M9" s="135">
        <v>45167</v>
      </c>
      <c r="N9" s="133" t="s">
        <v>281</v>
      </c>
      <c r="Q9" s="133" t="s">
        <v>282</v>
      </c>
      <c r="T9" s="133" t="s">
        <v>779</v>
      </c>
      <c r="U9" s="133" t="s">
        <v>284</v>
      </c>
      <c r="V9" s="133" t="s">
        <v>285</v>
      </c>
      <c r="X9" s="133" t="s">
        <v>286</v>
      </c>
      <c r="AC9" s="133" t="s">
        <v>287</v>
      </c>
    </row>
    <row r="10" spans="1:29" x14ac:dyDescent="0.2">
      <c r="A10" s="133" t="s">
        <v>270</v>
      </c>
      <c r="B10" s="133" t="s">
        <v>271</v>
      </c>
      <c r="C10" s="133" t="s">
        <v>356</v>
      </c>
      <c r="D10" s="133" t="s">
        <v>273</v>
      </c>
      <c r="E10" s="133" t="s">
        <v>274</v>
      </c>
      <c r="F10" s="133" t="s">
        <v>275</v>
      </c>
      <c r="G10" s="133" t="s">
        <v>298</v>
      </c>
      <c r="H10" s="133" t="s">
        <v>299</v>
      </c>
      <c r="I10" s="134">
        <v>23.95</v>
      </c>
      <c r="J10" s="133" t="s">
        <v>385</v>
      </c>
      <c r="K10" s="133" t="s">
        <v>386</v>
      </c>
      <c r="L10" s="133" t="s">
        <v>321</v>
      </c>
      <c r="M10" s="135">
        <v>45167</v>
      </c>
      <c r="N10" s="133" t="s">
        <v>281</v>
      </c>
      <c r="Q10" s="133" t="s">
        <v>282</v>
      </c>
      <c r="T10" s="133" t="s">
        <v>780</v>
      </c>
      <c r="U10" s="133" t="s">
        <v>284</v>
      </c>
      <c r="V10" s="133" t="s">
        <v>285</v>
      </c>
      <c r="X10" s="133" t="s">
        <v>286</v>
      </c>
      <c r="AC10" s="133" t="s">
        <v>287</v>
      </c>
    </row>
  </sheetData>
  <pageMargins left="0.7" right="0.7" top="0.75" bottom="0.75" header="0.3" footer="0.3"/>
  <customProperties>
    <customPr name="_pios_id" r:id="rId1"/>
  </customPropertie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zoomScaleNormal="100" workbookViewId="0">
      <selection activeCell="G15" sqref="G15"/>
    </sheetView>
  </sheetViews>
  <sheetFormatPr defaultColWidth="0" defaultRowHeight="12.75" zeroHeight="1" x14ac:dyDescent="0.2"/>
  <cols>
    <col min="1" max="1" width="35.7109375" customWidth="1"/>
    <col min="2" max="2" width="21.5703125" customWidth="1"/>
    <col min="3" max="3" width="33.5703125" customWidth="1"/>
    <col min="4" max="4" width="4.42578125" customWidth="1"/>
    <col min="5" max="5" width="29" customWidth="1"/>
    <col min="6" max="6" width="19" customWidth="1"/>
    <col min="7" max="7" width="42" customWidth="1"/>
    <col min="8" max="11" width="9.140625" hidden="1" customWidth="1"/>
    <col min="12" max="16384" width="9.140625" hidden="1"/>
  </cols>
  <sheetData>
    <row r="1" spans="1:11" ht="26.25" customHeight="1" x14ac:dyDescent="0.2">
      <c r="A1" s="163" t="s">
        <v>51</v>
      </c>
      <c r="B1" s="163"/>
      <c r="C1" s="163"/>
      <c r="D1" s="163"/>
      <c r="E1" s="163"/>
      <c r="F1" s="163"/>
      <c r="G1" s="17"/>
      <c r="H1" s="17"/>
      <c r="I1" s="17"/>
      <c r="J1" s="17"/>
      <c r="K1" s="17"/>
    </row>
    <row r="2" spans="1:11" ht="21" customHeight="1" x14ac:dyDescent="0.2">
      <c r="A2" s="3" t="s">
        <v>52</v>
      </c>
      <c r="B2" s="164" t="s">
        <v>53</v>
      </c>
      <c r="C2" s="164"/>
      <c r="D2" s="164"/>
      <c r="E2" s="164"/>
      <c r="F2" s="164"/>
      <c r="G2" s="17"/>
      <c r="H2" s="17"/>
      <c r="I2" s="17"/>
      <c r="J2" s="17"/>
      <c r="K2" s="17"/>
    </row>
    <row r="3" spans="1:11" ht="15.75" x14ac:dyDescent="0.2">
      <c r="A3" s="3" t="s">
        <v>54</v>
      </c>
      <c r="B3" s="164" t="s">
        <v>55</v>
      </c>
      <c r="C3" s="164"/>
      <c r="D3" s="164"/>
      <c r="E3" s="164"/>
      <c r="F3" s="164"/>
      <c r="G3" s="17"/>
      <c r="H3" s="17"/>
      <c r="I3" s="17"/>
      <c r="J3" s="17"/>
      <c r="K3" s="17"/>
    </row>
    <row r="4" spans="1:11" ht="21" customHeight="1" x14ac:dyDescent="0.2">
      <c r="A4" s="3" t="s">
        <v>56</v>
      </c>
      <c r="B4" s="165">
        <v>45108</v>
      </c>
      <c r="C4" s="165"/>
      <c r="D4" s="165"/>
      <c r="E4" s="165"/>
      <c r="F4" s="165"/>
      <c r="G4" s="17"/>
      <c r="H4" s="17"/>
      <c r="I4" s="17"/>
      <c r="J4" s="17"/>
      <c r="K4" s="17"/>
    </row>
    <row r="5" spans="1:11" ht="21" customHeight="1" x14ac:dyDescent="0.2">
      <c r="A5" s="3" t="s">
        <v>57</v>
      </c>
      <c r="B5" s="165">
        <v>45473</v>
      </c>
      <c r="C5" s="165"/>
      <c r="D5" s="165"/>
      <c r="E5" s="165"/>
      <c r="F5" s="165"/>
      <c r="G5" s="17"/>
      <c r="H5" s="17"/>
      <c r="I5" s="17"/>
      <c r="J5" s="17"/>
      <c r="K5" s="17"/>
    </row>
    <row r="6" spans="1:11" ht="21" customHeight="1" x14ac:dyDescent="0.2">
      <c r="A6" s="3" t="s">
        <v>58</v>
      </c>
      <c r="B6" s="162" t="str">
        <f>IF(AND(Travel!B7&lt;&gt;A30,Hospitality!B7&lt;&gt;A30,'All other expenses'!B7&lt;&gt;A30,'Gifts and benefits'!B7&lt;&gt;A30),A31,IF(AND(Travel!B7=A30,Hospitality!B7=A30,'All other expenses'!B7=A30,'Gifts and benefits'!B7=A30),A33,A32))</f>
        <v>Data and totals have not yet been checked and confirmed for any sheet</v>
      </c>
      <c r="C6" s="162"/>
      <c r="D6" s="162"/>
      <c r="E6" s="162"/>
      <c r="F6" s="162"/>
      <c r="G6" s="23"/>
      <c r="H6" s="17"/>
      <c r="I6" s="17"/>
      <c r="J6" s="17"/>
      <c r="K6" s="17"/>
    </row>
    <row r="7" spans="1:11" ht="31.5" x14ac:dyDescent="0.2">
      <c r="A7" s="3" t="s">
        <v>59</v>
      </c>
      <c r="B7" s="161" t="s">
        <v>92</v>
      </c>
      <c r="C7" s="161"/>
      <c r="D7" s="161"/>
      <c r="E7" s="161"/>
      <c r="F7" s="161"/>
      <c r="G7" s="23"/>
      <c r="H7" s="17"/>
      <c r="I7" s="17"/>
      <c r="J7" s="17"/>
      <c r="K7" s="17"/>
    </row>
    <row r="8" spans="1:11" ht="25.5" customHeight="1" x14ac:dyDescent="0.2">
      <c r="A8" s="3" t="s">
        <v>61</v>
      </c>
      <c r="B8" s="161" t="s">
        <v>62</v>
      </c>
      <c r="C8" s="161"/>
      <c r="D8" s="161"/>
      <c r="E8" s="161"/>
      <c r="F8" s="161"/>
      <c r="G8" s="23"/>
      <c r="H8" s="17"/>
      <c r="I8" s="17"/>
      <c r="J8" s="17"/>
      <c r="K8" s="17"/>
    </row>
    <row r="9" spans="1:11" ht="66.75" customHeight="1" x14ac:dyDescent="0.2">
      <c r="A9" s="160" t="s">
        <v>63</v>
      </c>
      <c r="B9" s="160"/>
      <c r="C9" s="160"/>
      <c r="D9" s="160"/>
      <c r="E9" s="160"/>
      <c r="F9" s="160"/>
      <c r="G9" s="23"/>
      <c r="H9" s="17"/>
      <c r="I9" s="17"/>
      <c r="J9" s="17"/>
      <c r="K9" s="17"/>
    </row>
    <row r="10" spans="1:11" s="93" customFormat="1" ht="36" customHeight="1" x14ac:dyDescent="0.2">
      <c r="A10" s="87" t="s">
        <v>64</v>
      </c>
      <c r="B10" s="88" t="s">
        <v>65</v>
      </c>
      <c r="C10" s="88" t="s">
        <v>66</v>
      </c>
      <c r="D10" s="89"/>
      <c r="E10" s="90" t="s">
        <v>29</v>
      </c>
      <c r="F10" s="91" t="s">
        <v>67</v>
      </c>
      <c r="G10" s="92"/>
      <c r="H10" s="92"/>
      <c r="I10" s="92"/>
      <c r="J10" s="92"/>
      <c r="K10" s="92"/>
    </row>
    <row r="11" spans="1:11" ht="27.75" customHeight="1" x14ac:dyDescent="0.2">
      <c r="A11" s="8" t="s">
        <v>68</v>
      </c>
      <c r="B11" s="59">
        <f>B15+B16+B17</f>
        <v>17818.390000000003</v>
      </c>
      <c r="C11" s="66" t="str">
        <f>IF(Travel!B6="",A34,Travel!B6)</f>
        <v>Figures exclude GST</v>
      </c>
      <c r="D11" s="6"/>
      <c r="E11" s="8" t="s">
        <v>69</v>
      </c>
      <c r="F11" s="33">
        <f>'Gifts and benefits'!C25</f>
        <v>1</v>
      </c>
      <c r="G11" s="29"/>
      <c r="H11" s="29"/>
      <c r="I11" s="29"/>
      <c r="J11" s="29"/>
      <c r="K11" s="29"/>
    </row>
    <row r="12" spans="1:11" ht="27.75" customHeight="1" x14ac:dyDescent="0.2">
      <c r="A12" s="8" t="s">
        <v>24</v>
      </c>
      <c r="B12" s="59">
        <f>Hospitality!B27</f>
        <v>231.7</v>
      </c>
      <c r="C12" s="66" t="str">
        <f>IF(Hospitality!B6="",A34,Hospitality!B6)</f>
        <v>Figures exclude GST</v>
      </c>
      <c r="D12" s="6"/>
      <c r="E12" s="8" t="s">
        <v>70</v>
      </c>
      <c r="F12" s="33">
        <f>'Gifts and benefits'!C26</f>
        <v>1</v>
      </c>
      <c r="G12" s="29"/>
      <c r="H12" s="29"/>
      <c r="I12" s="29"/>
      <c r="J12" s="29"/>
      <c r="K12" s="29"/>
    </row>
    <row r="13" spans="1:11" ht="27.75" customHeight="1" x14ac:dyDescent="0.2">
      <c r="A13" s="8" t="s">
        <v>71</v>
      </c>
      <c r="B13" s="59">
        <f>'All other expenses'!B26</f>
        <v>472.93000000000029</v>
      </c>
      <c r="C13" s="66" t="str">
        <f>IF('All other expenses'!B6="",A34,'All other expenses'!B6)</f>
        <v>Figures exclude GST</v>
      </c>
      <c r="D13" s="6"/>
      <c r="E13" s="8" t="s">
        <v>72</v>
      </c>
      <c r="F13" s="33">
        <f>'Gifts and benefits'!C27</f>
        <v>0</v>
      </c>
      <c r="G13" s="17"/>
      <c r="H13" s="17"/>
      <c r="I13" s="17"/>
      <c r="J13" s="17"/>
      <c r="K13" s="17"/>
    </row>
    <row r="14" spans="1:11" ht="12.75" customHeight="1" x14ac:dyDescent="0.2">
      <c r="A14" s="7"/>
      <c r="B14" s="60"/>
      <c r="C14" s="67"/>
      <c r="D14" s="34"/>
      <c r="E14" s="6"/>
      <c r="F14" s="35"/>
      <c r="G14" s="17"/>
      <c r="H14" s="17"/>
      <c r="I14" s="17"/>
      <c r="J14" s="17"/>
      <c r="K14" s="17"/>
    </row>
    <row r="15" spans="1:11" ht="27.75" customHeight="1" x14ac:dyDescent="0.2">
      <c r="A15" s="9" t="s">
        <v>73</v>
      </c>
      <c r="B15" s="61">
        <f>Travel!B22</f>
        <v>2445.9499999999998</v>
      </c>
      <c r="C15" s="68" t="str">
        <f>C11</f>
        <v>Figures exclude GST</v>
      </c>
      <c r="D15" s="6"/>
      <c r="E15" s="6"/>
      <c r="F15" s="35"/>
      <c r="G15" s="17"/>
      <c r="H15" s="17"/>
      <c r="I15" s="17"/>
      <c r="J15" s="17"/>
      <c r="K15" s="17"/>
    </row>
    <row r="16" spans="1:11" ht="27.75" customHeight="1" x14ac:dyDescent="0.2">
      <c r="A16" s="9" t="s">
        <v>74</v>
      </c>
      <c r="B16" s="61">
        <f>Travel!B99</f>
        <v>15325.840000000004</v>
      </c>
      <c r="C16" s="68" t="str">
        <f>C11</f>
        <v>Figures exclude GST</v>
      </c>
      <c r="D16" s="36"/>
      <c r="E16" s="6"/>
      <c r="F16" s="37"/>
      <c r="G16" s="17"/>
      <c r="H16" s="17"/>
      <c r="I16" s="17"/>
      <c r="J16" s="17"/>
      <c r="K16" s="17"/>
    </row>
    <row r="17" spans="1:11" ht="27.75" customHeight="1" x14ac:dyDescent="0.2">
      <c r="A17" s="9" t="s">
        <v>75</v>
      </c>
      <c r="B17" s="61">
        <f>Travel!B113</f>
        <v>46.6</v>
      </c>
      <c r="C17" s="68" t="str">
        <f>C11</f>
        <v>Figures exclude GST</v>
      </c>
      <c r="D17" s="6"/>
      <c r="E17" s="6"/>
      <c r="F17" s="37"/>
      <c r="G17" s="17"/>
      <c r="H17" s="17"/>
      <c r="I17" s="17"/>
      <c r="J17" s="17"/>
      <c r="K17" s="17"/>
    </row>
    <row r="18" spans="1:11" ht="27.75" customHeight="1" x14ac:dyDescent="0.2">
      <c r="A18" s="17"/>
      <c r="B18" s="19"/>
      <c r="C18" s="17"/>
      <c r="D18" s="5"/>
      <c r="E18" s="5"/>
      <c r="F18" s="28"/>
      <c r="G18" s="17"/>
      <c r="H18" s="17"/>
      <c r="I18" s="17"/>
      <c r="J18" s="17"/>
      <c r="K18" s="17"/>
    </row>
    <row r="19" spans="1:11" x14ac:dyDescent="0.2">
      <c r="A19" s="18" t="s">
        <v>76</v>
      </c>
      <c r="B19" s="19"/>
      <c r="C19" s="17"/>
      <c r="D19" s="17"/>
      <c r="E19" s="17"/>
      <c r="F19" s="17"/>
      <c r="G19" s="17"/>
      <c r="H19" s="17"/>
      <c r="I19" s="17"/>
      <c r="J19" s="17"/>
      <c r="K19" s="17"/>
    </row>
    <row r="20" spans="1:11" x14ac:dyDescent="0.2">
      <c r="A20" s="20" t="s">
        <v>77</v>
      </c>
      <c r="D20" s="17"/>
      <c r="E20" s="17"/>
      <c r="F20" s="17"/>
      <c r="G20" s="17"/>
      <c r="H20" s="17"/>
      <c r="I20" s="17"/>
      <c r="J20" s="17"/>
      <c r="K20" s="17"/>
    </row>
    <row r="21" spans="1:11" ht="12.6" customHeight="1" x14ac:dyDescent="0.2">
      <c r="A21" s="20" t="s">
        <v>78</v>
      </c>
      <c r="D21" s="17"/>
      <c r="E21" s="17"/>
      <c r="F21" s="17"/>
      <c r="G21" s="17"/>
      <c r="H21" s="17"/>
      <c r="I21" s="17"/>
      <c r="J21" s="17"/>
      <c r="K21" s="17"/>
    </row>
    <row r="22" spans="1:11" ht="12.6" customHeight="1" x14ac:dyDescent="0.2">
      <c r="A22" s="20" t="s">
        <v>79</v>
      </c>
      <c r="D22" s="17"/>
      <c r="E22" s="17"/>
      <c r="F22" s="17"/>
      <c r="G22" s="17"/>
      <c r="H22" s="17"/>
      <c r="I22" s="17"/>
      <c r="J22" s="17"/>
      <c r="K22" s="17"/>
    </row>
    <row r="23" spans="1:11" ht="12.6" customHeight="1" x14ac:dyDescent="0.2">
      <c r="A23" s="20" t="s">
        <v>80</v>
      </c>
      <c r="D23" s="17"/>
      <c r="E23" s="17"/>
      <c r="F23" s="17"/>
      <c r="G23" s="17"/>
      <c r="H23" s="17"/>
      <c r="I23" s="17"/>
      <c r="J23" s="17"/>
      <c r="K23" s="17"/>
    </row>
    <row r="24" spans="1:11" x14ac:dyDescent="0.2">
      <c r="A24" s="26"/>
      <c r="B24" s="17"/>
      <c r="C24" s="17"/>
      <c r="D24" s="17"/>
      <c r="E24" s="17"/>
      <c r="F24" s="17"/>
      <c r="G24" s="17"/>
      <c r="H24" s="17"/>
      <c r="I24" s="17"/>
      <c r="J24" s="17"/>
      <c r="K24" s="17"/>
    </row>
    <row r="25" spans="1:11" hidden="1" x14ac:dyDescent="0.2">
      <c r="A25" s="12" t="s">
        <v>81</v>
      </c>
      <c r="B25" s="13"/>
      <c r="C25" s="13"/>
      <c r="D25" s="13"/>
      <c r="E25" s="13"/>
      <c r="F25" s="13"/>
      <c r="G25" s="17"/>
      <c r="H25" s="17"/>
      <c r="I25" s="17"/>
      <c r="J25" s="17"/>
      <c r="K25" s="17"/>
    </row>
    <row r="26" spans="1:11" ht="12.75" hidden="1" customHeight="1" x14ac:dyDescent="0.2">
      <c r="A26" s="11" t="s">
        <v>82</v>
      </c>
      <c r="B26" s="4"/>
      <c r="C26" s="4"/>
      <c r="D26" s="11"/>
      <c r="E26" s="11"/>
      <c r="F26" s="11"/>
      <c r="G26" s="17"/>
      <c r="H26" s="17"/>
      <c r="I26" s="17"/>
      <c r="J26" s="17"/>
      <c r="K26" s="17"/>
    </row>
    <row r="27" spans="1:11" hidden="1" x14ac:dyDescent="0.2">
      <c r="A27" s="10" t="s">
        <v>83</v>
      </c>
      <c r="B27" s="10"/>
      <c r="C27" s="10"/>
      <c r="D27" s="10"/>
      <c r="E27" s="10"/>
      <c r="F27" s="10"/>
      <c r="G27" s="17"/>
      <c r="H27" s="17"/>
      <c r="I27" s="17"/>
      <c r="J27" s="17"/>
      <c r="K27" s="17"/>
    </row>
    <row r="28" spans="1:11" hidden="1" x14ac:dyDescent="0.2">
      <c r="A28" s="10" t="s">
        <v>84</v>
      </c>
      <c r="B28" s="10"/>
      <c r="C28" s="10"/>
      <c r="D28" s="10"/>
      <c r="E28" s="10"/>
      <c r="F28" s="10"/>
      <c r="G28" s="17"/>
      <c r="H28" s="17"/>
      <c r="I28" s="17"/>
      <c r="J28" s="17"/>
      <c r="K28" s="17"/>
    </row>
    <row r="29" spans="1:11" hidden="1" x14ac:dyDescent="0.2">
      <c r="A29" s="11" t="s">
        <v>85</v>
      </c>
      <c r="B29" s="11"/>
      <c r="C29" s="11"/>
      <c r="D29" s="11"/>
      <c r="E29" s="11"/>
      <c r="F29" s="11"/>
      <c r="G29" s="17"/>
      <c r="H29" s="17"/>
      <c r="I29" s="17"/>
      <c r="J29" s="17"/>
      <c r="K29" s="17"/>
    </row>
    <row r="30" spans="1:11" hidden="1" x14ac:dyDescent="0.2">
      <c r="A30" s="11" t="s">
        <v>86</v>
      </c>
      <c r="B30" s="11"/>
      <c r="C30" s="11"/>
      <c r="D30" s="11"/>
      <c r="E30" s="11"/>
      <c r="F30" s="11"/>
      <c r="G30" s="17"/>
      <c r="H30" s="17"/>
      <c r="I30" s="17"/>
      <c r="J30" s="17"/>
      <c r="K30" s="17"/>
    </row>
    <row r="31" spans="1:11" hidden="1" x14ac:dyDescent="0.2">
      <c r="A31" s="10" t="s">
        <v>87</v>
      </c>
      <c r="B31" s="10"/>
      <c r="C31" s="10"/>
      <c r="D31" s="10"/>
      <c r="E31" s="10"/>
      <c r="F31" s="10"/>
      <c r="G31" s="17"/>
      <c r="H31" s="17"/>
      <c r="I31" s="17"/>
      <c r="J31" s="17"/>
      <c r="K31" s="17"/>
    </row>
    <row r="32" spans="1:11" hidden="1" x14ac:dyDescent="0.2">
      <c r="A32" s="10" t="s">
        <v>88</v>
      </c>
      <c r="B32" s="10"/>
      <c r="C32" s="10"/>
      <c r="D32" s="10"/>
      <c r="E32" s="10"/>
      <c r="F32" s="10"/>
      <c r="G32" s="17"/>
      <c r="H32" s="17"/>
      <c r="I32" s="17"/>
      <c r="J32" s="17"/>
      <c r="K32" s="17"/>
    </row>
    <row r="33" spans="1:11" hidden="1" x14ac:dyDescent="0.2">
      <c r="A33" s="10" t="s">
        <v>89</v>
      </c>
      <c r="B33" s="10"/>
      <c r="C33" s="10"/>
      <c r="D33" s="10"/>
      <c r="E33" s="10"/>
      <c r="F33" s="10"/>
      <c r="G33" s="17"/>
      <c r="H33" s="17"/>
      <c r="I33" s="17"/>
      <c r="J33" s="17"/>
      <c r="K33" s="17"/>
    </row>
    <row r="34" spans="1:11" hidden="1" x14ac:dyDescent="0.2">
      <c r="A34" s="11" t="s">
        <v>90</v>
      </c>
      <c r="B34" s="11"/>
      <c r="C34" s="11"/>
      <c r="D34" s="11"/>
      <c r="E34" s="11"/>
      <c r="F34" s="11"/>
      <c r="G34" s="17"/>
      <c r="H34" s="17"/>
      <c r="I34" s="17"/>
      <c r="J34" s="17"/>
      <c r="K34" s="17"/>
    </row>
    <row r="35" spans="1:11" hidden="1" x14ac:dyDescent="0.2">
      <c r="A35" s="11" t="s">
        <v>91</v>
      </c>
      <c r="B35" s="11"/>
      <c r="C35" s="11"/>
      <c r="D35" s="11"/>
      <c r="E35" s="11"/>
      <c r="F35" s="11"/>
      <c r="G35" s="17"/>
      <c r="H35" s="17"/>
      <c r="I35" s="17"/>
      <c r="J35" s="17"/>
      <c r="K35" s="17"/>
    </row>
    <row r="36" spans="1:11" hidden="1" x14ac:dyDescent="0.2">
      <c r="A36" s="10" t="s">
        <v>60</v>
      </c>
      <c r="B36" s="63"/>
      <c r="C36" s="63"/>
      <c r="D36" s="63"/>
      <c r="E36" s="63"/>
      <c r="F36" s="63"/>
      <c r="G36" s="17"/>
      <c r="H36" s="17"/>
      <c r="I36" s="17"/>
      <c r="J36" s="17"/>
      <c r="K36" s="17"/>
    </row>
    <row r="37" spans="1:11" hidden="1" x14ac:dyDescent="0.2">
      <c r="A37" s="10" t="s">
        <v>92</v>
      </c>
      <c r="B37" s="63"/>
      <c r="C37" s="63"/>
      <c r="D37" s="63"/>
      <c r="E37" s="63"/>
      <c r="F37" s="63"/>
      <c r="G37" s="17"/>
      <c r="H37" s="17"/>
      <c r="I37" s="17"/>
      <c r="J37" s="17"/>
      <c r="K37" s="17"/>
    </row>
    <row r="38" spans="1:11" hidden="1" x14ac:dyDescent="0.2">
      <c r="A38" s="10" t="s">
        <v>93</v>
      </c>
      <c r="B38" s="63"/>
      <c r="C38" s="63"/>
      <c r="D38" s="63"/>
      <c r="E38" s="63"/>
      <c r="F38" s="63"/>
      <c r="G38" s="17"/>
      <c r="H38" s="17"/>
      <c r="I38" s="17"/>
      <c r="J38" s="17"/>
      <c r="K38" s="17"/>
    </row>
    <row r="39" spans="1:11" hidden="1" x14ac:dyDescent="0.2">
      <c r="A39" s="11" t="s">
        <v>94</v>
      </c>
      <c r="B39" s="4"/>
      <c r="C39" s="4"/>
      <c r="D39" s="4"/>
      <c r="E39" s="4"/>
      <c r="F39" s="4"/>
      <c r="G39" s="17"/>
      <c r="H39" s="17"/>
      <c r="I39" s="17"/>
      <c r="J39" s="17"/>
      <c r="K39" s="17"/>
    </row>
    <row r="40" spans="1:11" hidden="1" x14ac:dyDescent="0.2">
      <c r="A40" s="4" t="s">
        <v>95</v>
      </c>
      <c r="B40" s="4"/>
      <c r="C40" s="4"/>
      <c r="D40" s="4"/>
      <c r="E40" s="4"/>
      <c r="F40" s="4"/>
      <c r="G40" s="17"/>
      <c r="H40" s="17"/>
      <c r="I40" s="17"/>
      <c r="J40" s="17"/>
      <c r="K40" s="17"/>
    </row>
    <row r="41" spans="1:11" hidden="1" x14ac:dyDescent="0.2">
      <c r="A41" s="4" t="s">
        <v>96</v>
      </c>
      <c r="B41" s="4"/>
      <c r="C41" s="4"/>
      <c r="D41" s="4"/>
      <c r="E41" s="4"/>
      <c r="F41" s="4"/>
      <c r="G41" s="17"/>
      <c r="H41" s="17"/>
      <c r="I41" s="17"/>
      <c r="J41" s="17"/>
      <c r="K41" s="17"/>
    </row>
    <row r="42" spans="1:11" hidden="1" x14ac:dyDescent="0.2">
      <c r="A42" s="4" t="s">
        <v>97</v>
      </c>
      <c r="B42" s="4"/>
      <c r="C42" s="4"/>
      <c r="D42" s="4"/>
      <c r="E42" s="4"/>
      <c r="F42" s="4"/>
      <c r="G42" s="17"/>
      <c r="H42" s="17"/>
      <c r="I42" s="17"/>
      <c r="J42" s="17"/>
      <c r="K42" s="17"/>
    </row>
    <row r="43" spans="1:11" hidden="1" x14ac:dyDescent="0.2">
      <c r="A43" s="4" t="s">
        <v>98</v>
      </c>
      <c r="B43" s="4"/>
      <c r="C43" s="4"/>
      <c r="D43" s="4"/>
      <c r="E43" s="4"/>
      <c r="F43" s="4"/>
      <c r="G43" s="17"/>
      <c r="H43" s="17"/>
      <c r="I43" s="17"/>
      <c r="J43" s="17"/>
      <c r="K43" s="17"/>
    </row>
    <row r="44" spans="1:11" hidden="1" x14ac:dyDescent="0.2">
      <c r="A44" s="4" t="s">
        <v>99</v>
      </c>
      <c r="B44" s="4"/>
      <c r="C44" s="4"/>
      <c r="D44" s="4"/>
      <c r="E44" s="4"/>
      <c r="F44" s="4"/>
      <c r="G44" s="17"/>
      <c r="H44" s="17"/>
      <c r="I44" s="17"/>
      <c r="J44" s="17"/>
      <c r="K44" s="17"/>
    </row>
    <row r="45" spans="1:11" hidden="1" x14ac:dyDescent="0.2">
      <c r="A45" s="64" t="s">
        <v>100</v>
      </c>
      <c r="B45" s="63"/>
      <c r="C45" s="63"/>
      <c r="D45" s="63"/>
      <c r="E45" s="63"/>
      <c r="F45" s="63"/>
      <c r="G45" s="17"/>
      <c r="H45" s="17"/>
      <c r="I45" s="17"/>
      <c r="J45" s="17"/>
      <c r="K45" s="17"/>
    </row>
    <row r="46" spans="1:11" hidden="1" x14ac:dyDescent="0.2">
      <c r="A46" s="63" t="s">
        <v>101</v>
      </c>
      <c r="B46" s="63"/>
      <c r="C46" s="63"/>
      <c r="D46" s="63"/>
      <c r="E46" s="63"/>
      <c r="F46" s="63"/>
      <c r="G46" s="17"/>
      <c r="H46" s="17"/>
      <c r="I46" s="17"/>
      <c r="J46" s="17"/>
      <c r="K46" s="17"/>
    </row>
    <row r="47" spans="1:11" hidden="1" x14ac:dyDescent="0.2">
      <c r="A47" s="38">
        <v>-20000</v>
      </c>
      <c r="B47" s="4"/>
      <c r="C47" s="4"/>
      <c r="D47" s="4"/>
      <c r="E47" s="4"/>
      <c r="F47" s="4"/>
      <c r="G47" s="17"/>
      <c r="H47" s="17"/>
      <c r="I47" s="17"/>
      <c r="J47" s="17"/>
      <c r="K47" s="17"/>
    </row>
    <row r="48" spans="1:11" ht="25.5" hidden="1" x14ac:dyDescent="0.2">
      <c r="A48" s="81" t="s">
        <v>102</v>
      </c>
      <c r="B48" s="63"/>
      <c r="C48" s="63"/>
      <c r="D48" s="63"/>
      <c r="E48" s="63"/>
      <c r="F48" s="63"/>
      <c r="G48" s="17"/>
      <c r="H48" s="17"/>
      <c r="I48" s="17"/>
      <c r="J48" s="17"/>
      <c r="K48" s="17"/>
    </row>
    <row r="49" spans="1:11" ht="25.5" hidden="1" x14ac:dyDescent="0.2">
      <c r="A49" s="81" t="s">
        <v>103</v>
      </c>
      <c r="B49" s="63"/>
      <c r="C49" s="63"/>
      <c r="D49" s="63"/>
      <c r="E49" s="63"/>
      <c r="F49" s="63"/>
      <c r="G49" s="17"/>
      <c r="H49" s="17"/>
      <c r="I49" s="17"/>
      <c r="J49" s="17"/>
      <c r="K49" s="17"/>
    </row>
    <row r="50" spans="1:11" ht="25.5" hidden="1" x14ac:dyDescent="0.2">
      <c r="A50" s="82" t="s">
        <v>104</v>
      </c>
      <c r="B50" s="4"/>
      <c r="C50" s="4"/>
      <c r="D50" s="4"/>
      <c r="E50" s="4"/>
      <c r="F50" s="4"/>
      <c r="G50" s="17"/>
      <c r="H50" s="17"/>
      <c r="I50" s="17"/>
      <c r="J50" s="17"/>
      <c r="K50" s="17"/>
    </row>
    <row r="51" spans="1:11" ht="25.5" hidden="1" x14ac:dyDescent="0.2">
      <c r="A51" s="82" t="s">
        <v>105</v>
      </c>
      <c r="B51" s="4"/>
      <c r="C51" s="4"/>
      <c r="D51" s="4"/>
      <c r="E51" s="4"/>
      <c r="F51" s="4"/>
      <c r="G51" s="17"/>
      <c r="H51" s="17"/>
      <c r="I51" s="17"/>
      <c r="J51" s="17"/>
      <c r="K51" s="17"/>
    </row>
    <row r="52" spans="1:11" ht="38.25" hidden="1" x14ac:dyDescent="0.2">
      <c r="A52" s="82" t="s">
        <v>106</v>
      </c>
      <c r="B52" s="74"/>
      <c r="C52" s="74"/>
      <c r="D52" s="74"/>
      <c r="E52" s="11"/>
      <c r="F52" s="11"/>
      <c r="G52" s="17"/>
      <c r="H52" s="17"/>
      <c r="I52" s="17"/>
      <c r="J52" s="17"/>
      <c r="K52" s="17"/>
    </row>
    <row r="53" spans="1:11" hidden="1" x14ac:dyDescent="0.2">
      <c r="A53" s="79" t="s">
        <v>107</v>
      </c>
      <c r="B53" s="73"/>
      <c r="C53" s="73"/>
      <c r="D53" s="73"/>
      <c r="E53" s="10"/>
      <c r="F53" s="10" t="b">
        <v>1</v>
      </c>
      <c r="G53" s="17"/>
      <c r="H53" s="17"/>
      <c r="I53" s="17"/>
      <c r="J53" s="17"/>
      <c r="K53" s="17"/>
    </row>
    <row r="54" spans="1:11" hidden="1" x14ac:dyDescent="0.2">
      <c r="A54" s="80" t="s">
        <v>108</v>
      </c>
      <c r="B54" s="79"/>
      <c r="C54" s="79"/>
      <c r="D54" s="79"/>
      <c r="E54" s="10"/>
      <c r="F54" s="10" t="b">
        <v>0</v>
      </c>
      <c r="G54" s="17"/>
      <c r="H54" s="17"/>
      <c r="I54" s="17"/>
      <c r="J54" s="17"/>
      <c r="K54" s="17"/>
    </row>
    <row r="55" spans="1:11" hidden="1" x14ac:dyDescent="0.2">
      <c r="A55" s="83"/>
      <c r="B55" s="75">
        <f>COUNT(Travel!B12:B21)</f>
        <v>5</v>
      </c>
      <c r="C55" s="75"/>
      <c r="D55" s="75">
        <f>COUNTIF(Travel!D12:D21,"*")</f>
        <v>5</v>
      </c>
      <c r="E55" s="76"/>
      <c r="F55" s="76" t="b">
        <f>MIN(B55,D55)=MAX(B55,D55)</f>
        <v>1</v>
      </c>
      <c r="G55" s="17"/>
      <c r="H55" s="17"/>
      <c r="I55" s="17"/>
      <c r="J55" s="17"/>
      <c r="K55" s="17"/>
    </row>
    <row r="56" spans="1:11" hidden="1" x14ac:dyDescent="0.2">
      <c r="A56" s="83" t="s">
        <v>109</v>
      </c>
      <c r="B56" s="75">
        <f>COUNT(Travel!B26:B98)</f>
        <v>41</v>
      </c>
      <c r="C56" s="75"/>
      <c r="D56" s="75">
        <f>COUNTIF(Travel!D26:D98,"*")</f>
        <v>41</v>
      </c>
      <c r="E56" s="76"/>
      <c r="F56" s="76" t="b">
        <f>MIN(B56,D56)=MAX(B56,D56)</f>
        <v>1</v>
      </c>
    </row>
    <row r="57" spans="1:11" hidden="1" x14ac:dyDescent="0.2">
      <c r="A57" s="84"/>
      <c r="B57" s="75">
        <f>COUNT(Travel!B105:B112)</f>
        <v>2</v>
      </c>
      <c r="C57" s="75"/>
      <c r="D57" s="75">
        <f>COUNTIF(Travel!D105:D112,"*")</f>
        <v>2</v>
      </c>
      <c r="E57" s="76"/>
      <c r="F57" s="76" t="b">
        <f>MIN(B57,D57)=MAX(B57,D57)</f>
        <v>1</v>
      </c>
    </row>
    <row r="58" spans="1:11" hidden="1" x14ac:dyDescent="0.2">
      <c r="A58" s="85" t="s">
        <v>110</v>
      </c>
      <c r="B58" s="77">
        <f>COUNT(Hospitality!B14:B26)</f>
        <v>2</v>
      </c>
      <c r="C58" s="77"/>
      <c r="D58" s="77">
        <f>COUNTIF(Hospitality!D14:D26,"*")</f>
        <v>2</v>
      </c>
      <c r="E58" s="78"/>
      <c r="F58" s="78" t="b">
        <f>MIN(B58,D58)=MAX(B58,D58)</f>
        <v>1</v>
      </c>
    </row>
    <row r="59" spans="1:11" hidden="1" x14ac:dyDescent="0.2">
      <c r="A59" s="86" t="s">
        <v>111</v>
      </c>
      <c r="B59" s="76">
        <f>COUNT('All other expenses'!B11:B25)</f>
        <v>3</v>
      </c>
      <c r="C59" s="76"/>
      <c r="D59" s="76">
        <f>COUNTIF('All other expenses'!D11:D25,"*")</f>
        <v>3</v>
      </c>
      <c r="E59" s="76"/>
      <c r="F59" s="76" t="b">
        <f>MIN(B59,D59)=MAX(B59,D59)</f>
        <v>1</v>
      </c>
    </row>
    <row r="60" spans="1:11" hidden="1" x14ac:dyDescent="0.2">
      <c r="A60" s="85" t="s">
        <v>112</v>
      </c>
      <c r="B60" s="77">
        <f>COUNTIF('Gifts and benefits'!B11:B24,"*")</f>
        <v>1</v>
      </c>
      <c r="C60" s="77">
        <f>COUNTIF('Gifts and benefits'!C11:C24,"*")</f>
        <v>1</v>
      </c>
      <c r="D60" s="77"/>
      <c r="E60" s="77">
        <f>COUNTA('Gifts and benefits'!E11:E24)</f>
        <v>1</v>
      </c>
      <c r="F60" s="78" t="b">
        <f>MIN(B60,C60,E60)=MAX(B60,C60,E60)</f>
        <v>1</v>
      </c>
    </row>
    <row r="61" spans="1:11" x14ac:dyDescent="0.2"/>
  </sheetData>
  <sheetProtection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Departmental Secretary or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Departmental Secretary or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0" orientation="landscape" r:id="rId1"/>
  <headerFooter alignWithMargins="0">
    <oddFooter>&amp;LCE Expense Disclosure Workbook 2018&amp;RWorksheet - Summary and sign-off</oddFoot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154"/>
  <sheetViews>
    <sheetView topLeftCell="A87" zoomScaleNormal="100" workbookViewId="0">
      <selection activeCell="B106" sqref="B106"/>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7.5703125" customWidth="1"/>
    <col min="7" max="9" width="9.140625" hidden="1" customWidth="1"/>
    <col min="10" max="13" width="0" hidden="1" customWidth="1"/>
    <col min="14" max="16384" width="9.140625" hidden="1"/>
  </cols>
  <sheetData>
    <row r="1" spans="1:6" ht="26.25" customHeight="1" x14ac:dyDescent="0.2">
      <c r="A1" s="168" t="s">
        <v>113</v>
      </c>
      <c r="B1" s="168"/>
      <c r="C1" s="168"/>
      <c r="D1" s="168"/>
      <c r="E1" s="168"/>
      <c r="F1" s="17"/>
    </row>
    <row r="2" spans="1:6" ht="21" customHeight="1" x14ac:dyDescent="0.2">
      <c r="A2" s="3" t="s">
        <v>114</v>
      </c>
      <c r="B2" s="166" t="str">
        <f>'Summary and sign-off'!B2:F2</f>
        <v>Department of Conservation</v>
      </c>
      <c r="C2" s="166"/>
      <c r="D2" s="166"/>
      <c r="E2" s="166"/>
      <c r="F2" s="17"/>
    </row>
    <row r="3" spans="1:6" ht="31.5" x14ac:dyDescent="0.2">
      <c r="A3" s="3" t="s">
        <v>115</v>
      </c>
      <c r="B3" s="166" t="str">
        <f>'Summary and sign-off'!B3:F3</f>
        <v>Penny Nelson , Director General</v>
      </c>
      <c r="C3" s="166"/>
      <c r="D3" s="166"/>
      <c r="E3" s="166"/>
      <c r="F3" s="17"/>
    </row>
    <row r="4" spans="1:6" ht="21" customHeight="1" x14ac:dyDescent="0.2">
      <c r="A4" s="3" t="s">
        <v>116</v>
      </c>
      <c r="B4" s="166">
        <f>'Summary and sign-off'!B4:F4</f>
        <v>45108</v>
      </c>
      <c r="C4" s="166"/>
      <c r="D4" s="166"/>
      <c r="E4" s="166"/>
      <c r="F4" s="17"/>
    </row>
    <row r="5" spans="1:6" ht="21" customHeight="1" x14ac:dyDescent="0.2">
      <c r="A5" s="3" t="s">
        <v>117</v>
      </c>
      <c r="B5" s="166">
        <f>'Summary and sign-off'!B5:F5</f>
        <v>45473</v>
      </c>
      <c r="C5" s="166"/>
      <c r="D5" s="166"/>
      <c r="E5" s="166"/>
      <c r="F5" s="17"/>
    </row>
    <row r="6" spans="1:6" ht="21" customHeight="1" x14ac:dyDescent="0.2">
      <c r="A6" s="3" t="s">
        <v>118</v>
      </c>
      <c r="B6" s="161" t="s">
        <v>84</v>
      </c>
      <c r="C6" s="161"/>
      <c r="D6" s="161"/>
      <c r="E6" s="161"/>
      <c r="F6" s="17"/>
    </row>
    <row r="7" spans="1:6" ht="21" customHeight="1" x14ac:dyDescent="0.2">
      <c r="A7" s="3" t="s">
        <v>58</v>
      </c>
      <c r="B7" s="161"/>
      <c r="C7" s="161"/>
      <c r="D7" s="161"/>
      <c r="E7" s="161"/>
      <c r="F7" s="17"/>
    </row>
    <row r="8" spans="1:6" ht="36" customHeight="1" x14ac:dyDescent="0.2">
      <c r="A8" s="170" t="s">
        <v>119</v>
      </c>
      <c r="B8" s="171"/>
      <c r="C8" s="171"/>
      <c r="D8" s="171"/>
      <c r="E8" s="171"/>
      <c r="F8" s="19"/>
    </row>
    <row r="9" spans="1:6" ht="36" customHeight="1" x14ac:dyDescent="0.2">
      <c r="A9" s="172" t="s">
        <v>120</v>
      </c>
      <c r="B9" s="173"/>
      <c r="C9" s="173"/>
      <c r="D9" s="173"/>
      <c r="E9" s="173"/>
      <c r="F9" s="19"/>
    </row>
    <row r="10" spans="1:6" ht="24.75" customHeight="1" x14ac:dyDescent="0.2">
      <c r="A10" s="169" t="s">
        <v>121</v>
      </c>
      <c r="B10" s="174"/>
      <c r="C10" s="169"/>
      <c r="D10" s="169"/>
      <c r="E10" s="169"/>
      <c r="F10" s="29"/>
    </row>
    <row r="11" spans="1:6" ht="28.5" customHeight="1" x14ac:dyDescent="0.2">
      <c r="A11" s="24" t="s">
        <v>122</v>
      </c>
      <c r="B11" s="24" t="s">
        <v>123</v>
      </c>
      <c r="C11" s="24" t="s">
        <v>124</v>
      </c>
      <c r="D11" s="24" t="s">
        <v>125</v>
      </c>
      <c r="E11" s="24" t="s">
        <v>126</v>
      </c>
      <c r="F11" s="30"/>
    </row>
    <row r="12" spans="1:6" s="2" customFormat="1" x14ac:dyDescent="0.2">
      <c r="A12" s="117">
        <v>45258</v>
      </c>
      <c r="B12" s="118">
        <v>-339.87</v>
      </c>
      <c r="C12" s="119" t="s">
        <v>127</v>
      </c>
      <c r="D12" s="119" t="s">
        <v>128</v>
      </c>
      <c r="E12" s="120" t="s">
        <v>129</v>
      </c>
      <c r="F12" s="1"/>
    </row>
    <row r="13" spans="1:6" s="2" customFormat="1" x14ac:dyDescent="0.2">
      <c r="A13" s="117">
        <v>45258</v>
      </c>
      <c r="B13" s="118">
        <v>686.85</v>
      </c>
      <c r="C13" s="119" t="s">
        <v>127</v>
      </c>
      <c r="D13" s="119" t="s">
        <v>130</v>
      </c>
      <c r="E13" s="120" t="s">
        <v>129</v>
      </c>
      <c r="F13" s="1"/>
    </row>
    <row r="14" spans="1:6" s="2" customFormat="1" x14ac:dyDescent="0.2">
      <c r="A14" s="117"/>
      <c r="B14" s="118"/>
      <c r="C14" s="119"/>
      <c r="D14" s="119"/>
      <c r="E14" s="120"/>
      <c r="F14" s="1"/>
    </row>
    <row r="15" spans="1:6" s="2" customFormat="1" x14ac:dyDescent="0.2">
      <c r="A15" s="117">
        <v>45245</v>
      </c>
      <c r="B15" s="118">
        <v>888.92</v>
      </c>
      <c r="C15" s="119" t="s">
        <v>131</v>
      </c>
      <c r="D15" s="119" t="s">
        <v>132</v>
      </c>
      <c r="E15" s="120" t="s">
        <v>133</v>
      </c>
      <c r="F15" s="1"/>
    </row>
    <row r="16" spans="1:6" s="2" customFormat="1" x14ac:dyDescent="0.2">
      <c r="A16" s="117">
        <v>45245</v>
      </c>
      <c r="B16" s="118">
        <v>1056.1400000000001</v>
      </c>
      <c r="C16" s="119" t="s">
        <v>131</v>
      </c>
      <c r="D16" s="119" t="s">
        <v>134</v>
      </c>
      <c r="E16" s="120" t="s">
        <v>133</v>
      </c>
      <c r="F16" s="1"/>
    </row>
    <row r="17" spans="1:6" s="2" customFormat="1" x14ac:dyDescent="0.2">
      <c r="A17" s="117">
        <v>45245</v>
      </c>
      <c r="B17" s="118">
        <v>153.91</v>
      </c>
      <c r="C17" s="119" t="s">
        <v>131</v>
      </c>
      <c r="D17" s="119" t="s">
        <v>135</v>
      </c>
      <c r="E17" s="120" t="s">
        <v>133</v>
      </c>
      <c r="F17" s="1"/>
    </row>
    <row r="18" spans="1:6" s="2" customFormat="1" ht="12.75" customHeight="1" x14ac:dyDescent="0.2">
      <c r="A18" s="117"/>
      <c r="B18" s="118"/>
      <c r="C18" s="119"/>
      <c r="D18" s="119"/>
      <c r="E18" s="120"/>
      <c r="F18" s="1"/>
    </row>
    <row r="19" spans="1:6" s="2" customFormat="1" x14ac:dyDescent="0.2">
      <c r="A19" s="121"/>
      <c r="B19" s="118"/>
      <c r="C19" s="119"/>
      <c r="D19" s="119"/>
      <c r="E19" s="120"/>
      <c r="F19" s="1"/>
    </row>
    <row r="20" spans="1:6" s="2" customFormat="1" x14ac:dyDescent="0.2">
      <c r="A20" s="121"/>
      <c r="B20" s="118"/>
      <c r="C20" s="119"/>
      <c r="D20" s="119"/>
      <c r="E20" s="120"/>
      <c r="F20" s="1"/>
    </row>
    <row r="21" spans="1:6" s="2" customFormat="1" hidden="1" x14ac:dyDescent="0.2">
      <c r="A21" s="104"/>
      <c r="B21" s="105"/>
      <c r="C21" s="106"/>
      <c r="D21" s="106"/>
      <c r="E21" s="107"/>
      <c r="F21" s="1"/>
    </row>
    <row r="22" spans="1:6" ht="19.5" customHeight="1" x14ac:dyDescent="0.2">
      <c r="A22" s="71" t="s">
        <v>136</v>
      </c>
      <c r="B22" s="72">
        <f>SUM(B12:B21)</f>
        <v>2445.9499999999998</v>
      </c>
      <c r="C22" s="128" t="str">
        <f>IF(SUBTOTAL(3,B12:B21)=SUBTOTAL(103,B12:B21),'Summary and sign-off'!$A$48,'Summary and sign-off'!$A$49)</f>
        <v>Check - there are no hidden rows with data</v>
      </c>
      <c r="D22" s="167" t="str">
        <f>IF('Summary and sign-off'!F55='Summary and sign-off'!F54,'Summary and sign-off'!A51,'Summary and sign-off'!A50)</f>
        <v>Check - each entry provides sufficient information</v>
      </c>
      <c r="E22" s="167"/>
      <c r="F22" s="17"/>
    </row>
    <row r="23" spans="1:6" ht="10.5" customHeight="1" x14ac:dyDescent="0.2">
      <c r="A23" s="17"/>
      <c r="B23" s="19"/>
      <c r="C23" s="17"/>
      <c r="D23" s="17"/>
      <c r="E23" s="17"/>
      <c r="F23" s="17"/>
    </row>
    <row r="24" spans="1:6" ht="24.75" customHeight="1" x14ac:dyDescent="0.2">
      <c r="A24" s="169" t="s">
        <v>137</v>
      </c>
      <c r="B24" s="169"/>
      <c r="C24" s="169"/>
      <c r="D24" s="169"/>
      <c r="E24" s="169"/>
      <c r="F24" s="29"/>
    </row>
    <row r="25" spans="1:6" ht="32.450000000000003" customHeight="1" x14ac:dyDescent="0.2">
      <c r="A25" s="24" t="s">
        <v>122</v>
      </c>
      <c r="B25" s="24" t="s">
        <v>65</v>
      </c>
      <c r="C25" s="24" t="s">
        <v>138</v>
      </c>
      <c r="D25" s="24" t="s">
        <v>125</v>
      </c>
      <c r="E25" s="24" t="s">
        <v>126</v>
      </c>
      <c r="F25" s="30"/>
    </row>
    <row r="26" spans="1:6" s="2" customFormat="1" x14ac:dyDescent="0.2">
      <c r="A26" s="117"/>
      <c r="B26" s="118"/>
      <c r="C26" s="119"/>
      <c r="D26" s="119"/>
      <c r="E26" s="120"/>
      <c r="F26" s="1"/>
    </row>
    <row r="27" spans="1:6" s="2" customFormat="1" x14ac:dyDescent="0.2">
      <c r="A27" s="117">
        <v>45118</v>
      </c>
      <c r="B27" s="118">
        <v>661.31000000000006</v>
      </c>
      <c r="C27" s="119" t="s">
        <v>139</v>
      </c>
      <c r="D27" s="119" t="s">
        <v>140</v>
      </c>
      <c r="E27" s="120" t="s">
        <v>141</v>
      </c>
      <c r="F27" s="1"/>
    </row>
    <row r="28" spans="1:6" s="2" customFormat="1" x14ac:dyDescent="0.2">
      <c r="A28" s="117">
        <v>45118</v>
      </c>
      <c r="B28" s="118">
        <v>442.17</v>
      </c>
      <c r="C28" s="119" t="s">
        <v>139</v>
      </c>
      <c r="D28" s="119" t="s">
        <v>134</v>
      </c>
      <c r="E28" s="120" t="s">
        <v>141</v>
      </c>
      <c r="F28" s="1"/>
    </row>
    <row r="29" spans="1:6" s="2" customFormat="1" x14ac:dyDescent="0.2">
      <c r="A29" s="117">
        <v>45118</v>
      </c>
      <c r="B29" s="118">
        <v>13.57</v>
      </c>
      <c r="C29" s="119" t="s">
        <v>139</v>
      </c>
      <c r="D29" s="119" t="s">
        <v>142</v>
      </c>
      <c r="E29" s="120" t="s">
        <v>141</v>
      </c>
      <c r="F29" s="1"/>
    </row>
    <row r="30" spans="1:6" s="2" customFormat="1" x14ac:dyDescent="0.2">
      <c r="A30" s="117"/>
      <c r="B30" s="118"/>
      <c r="C30" s="119"/>
      <c r="D30" s="119"/>
      <c r="E30" s="120"/>
      <c r="F30" s="1"/>
    </row>
    <row r="31" spans="1:6" s="2" customFormat="1" x14ac:dyDescent="0.2">
      <c r="A31" s="117">
        <v>45126</v>
      </c>
      <c r="B31" s="118">
        <v>344.44000000000005</v>
      </c>
      <c r="C31" s="119" t="s">
        <v>786</v>
      </c>
      <c r="D31" s="119" t="s">
        <v>140</v>
      </c>
      <c r="E31" s="120" t="s">
        <v>144</v>
      </c>
      <c r="F31" s="1"/>
    </row>
    <row r="32" spans="1:6" s="2" customFormat="1" x14ac:dyDescent="0.2">
      <c r="A32" s="117"/>
      <c r="B32" s="118"/>
      <c r="C32" s="119"/>
      <c r="D32" s="119"/>
      <c r="E32" s="120"/>
      <c r="F32" s="1"/>
    </row>
    <row r="33" spans="1:6" s="2" customFormat="1" x14ac:dyDescent="0.2">
      <c r="A33" s="117">
        <v>45146</v>
      </c>
      <c r="B33" s="118">
        <v>738.95</v>
      </c>
      <c r="C33" s="119" t="s">
        <v>145</v>
      </c>
      <c r="D33" s="119" t="s">
        <v>132</v>
      </c>
      <c r="E33" s="120" t="s">
        <v>146</v>
      </c>
      <c r="F33" s="1"/>
    </row>
    <row r="34" spans="1:6" s="2" customFormat="1" x14ac:dyDescent="0.2">
      <c r="A34" s="117">
        <v>45146</v>
      </c>
      <c r="B34" s="118">
        <v>179.13</v>
      </c>
      <c r="C34" s="119" t="s">
        <v>145</v>
      </c>
      <c r="D34" s="119" t="s">
        <v>134</v>
      </c>
      <c r="E34" s="120" t="s">
        <v>146</v>
      </c>
      <c r="F34" s="1"/>
    </row>
    <row r="35" spans="1:6" s="2" customFormat="1" x14ac:dyDescent="0.2">
      <c r="A35" s="117">
        <v>45146</v>
      </c>
      <c r="B35" s="118">
        <v>102.6</v>
      </c>
      <c r="C35" s="119" t="s">
        <v>145</v>
      </c>
      <c r="D35" s="119" t="s">
        <v>135</v>
      </c>
      <c r="E35" s="120" t="s">
        <v>146</v>
      </c>
      <c r="F35" s="1"/>
    </row>
    <row r="36" spans="1:6" s="2" customFormat="1" x14ac:dyDescent="0.2">
      <c r="A36" s="117"/>
      <c r="B36" s="118"/>
      <c r="C36" s="119"/>
      <c r="D36" s="119"/>
      <c r="E36" s="120"/>
      <c r="F36" s="1"/>
    </row>
    <row r="37" spans="1:6" s="2" customFormat="1" x14ac:dyDescent="0.2">
      <c r="A37" s="117">
        <v>45169</v>
      </c>
      <c r="B37" s="118">
        <v>489.65000000000003</v>
      </c>
      <c r="C37" s="119" t="s">
        <v>147</v>
      </c>
      <c r="D37" s="119" t="s">
        <v>140</v>
      </c>
      <c r="E37" s="120" t="s">
        <v>146</v>
      </c>
      <c r="F37" s="1"/>
    </row>
    <row r="38" spans="1:6" s="2" customFormat="1" x14ac:dyDescent="0.2">
      <c r="A38" s="117">
        <v>45169</v>
      </c>
      <c r="B38" s="118">
        <v>206.96</v>
      </c>
      <c r="C38" s="119" t="s">
        <v>148</v>
      </c>
      <c r="D38" s="119" t="s">
        <v>149</v>
      </c>
      <c r="E38" s="120" t="s">
        <v>146</v>
      </c>
      <c r="F38" s="1"/>
    </row>
    <row r="39" spans="1:6" s="2" customFormat="1" x14ac:dyDescent="0.2">
      <c r="A39" s="117">
        <v>45169</v>
      </c>
      <c r="B39" s="118">
        <v>44.35</v>
      </c>
      <c r="C39" s="119" t="s">
        <v>150</v>
      </c>
      <c r="D39" s="119" t="s">
        <v>149</v>
      </c>
      <c r="E39" s="120" t="s">
        <v>151</v>
      </c>
      <c r="F39" s="1"/>
    </row>
    <row r="40" spans="1:6" s="2" customFormat="1" x14ac:dyDescent="0.2">
      <c r="A40" s="117"/>
      <c r="B40" s="118"/>
      <c r="C40" s="119"/>
      <c r="D40" s="119"/>
      <c r="E40" s="120"/>
      <c r="F40" s="1"/>
    </row>
    <row r="41" spans="1:6" s="2" customFormat="1" x14ac:dyDescent="0.2">
      <c r="A41" s="117">
        <v>45173</v>
      </c>
      <c r="B41" s="118">
        <v>124.18</v>
      </c>
      <c r="C41" s="119" t="s">
        <v>732</v>
      </c>
      <c r="D41" s="119" t="s">
        <v>140</v>
      </c>
      <c r="E41" s="120" t="s">
        <v>734</v>
      </c>
      <c r="F41" s="1"/>
    </row>
    <row r="42" spans="1:6" s="2" customFormat="1" x14ac:dyDescent="0.2">
      <c r="A42" s="117">
        <v>45173</v>
      </c>
      <c r="B42" s="118">
        <v>125.22</v>
      </c>
      <c r="C42" s="119" t="s">
        <v>732</v>
      </c>
      <c r="D42" s="119" t="s">
        <v>134</v>
      </c>
      <c r="E42" s="120" t="s">
        <v>734</v>
      </c>
      <c r="F42" s="1"/>
    </row>
    <row r="43" spans="1:6" s="2" customFormat="1" x14ac:dyDescent="0.2">
      <c r="A43" s="117">
        <v>45173</v>
      </c>
      <c r="B43" s="118">
        <v>88.38</v>
      </c>
      <c r="C43" s="119" t="s">
        <v>732</v>
      </c>
      <c r="D43" s="119" t="s">
        <v>781</v>
      </c>
      <c r="E43" s="120" t="s">
        <v>734</v>
      </c>
      <c r="F43" s="1"/>
    </row>
    <row r="44" spans="1:6" s="2" customFormat="1" x14ac:dyDescent="0.2">
      <c r="A44" s="117"/>
      <c r="B44" s="118"/>
      <c r="C44" s="119"/>
      <c r="D44" s="119"/>
      <c r="E44" s="120"/>
      <c r="F44" s="1"/>
    </row>
    <row r="45" spans="1:6" s="2" customFormat="1" x14ac:dyDescent="0.2">
      <c r="A45" s="117"/>
      <c r="B45" s="118"/>
      <c r="C45" s="119"/>
      <c r="D45" s="119"/>
      <c r="E45" s="120"/>
      <c r="F45" s="1"/>
    </row>
    <row r="46" spans="1:6" s="2" customFormat="1" x14ac:dyDescent="0.2">
      <c r="A46" s="117">
        <v>45176</v>
      </c>
      <c r="B46" s="118">
        <v>1104.04</v>
      </c>
      <c r="C46" s="119" t="s">
        <v>152</v>
      </c>
      <c r="D46" s="119" t="s">
        <v>153</v>
      </c>
      <c r="E46" s="120" t="s">
        <v>154</v>
      </c>
      <c r="F46" s="1"/>
    </row>
    <row r="47" spans="1:6" s="2" customFormat="1" x14ac:dyDescent="0.2">
      <c r="A47" s="117">
        <v>45176</v>
      </c>
      <c r="B47" s="118">
        <v>145.22</v>
      </c>
      <c r="C47" s="119" t="s">
        <v>152</v>
      </c>
      <c r="D47" s="119" t="s">
        <v>134</v>
      </c>
      <c r="E47" s="120" t="s">
        <v>154</v>
      </c>
      <c r="F47" s="1"/>
    </row>
    <row r="48" spans="1:6" s="2" customFormat="1" x14ac:dyDescent="0.2">
      <c r="A48" s="117"/>
      <c r="B48" s="118"/>
      <c r="C48" s="119"/>
      <c r="D48" s="119"/>
      <c r="E48" s="120"/>
      <c r="F48" s="1"/>
    </row>
    <row r="49" spans="1:6" s="2" customFormat="1" ht="25.5" x14ac:dyDescent="0.2">
      <c r="A49" s="117">
        <v>45188</v>
      </c>
      <c r="B49" s="118">
        <v>694.16</v>
      </c>
      <c r="C49" s="119" t="s">
        <v>155</v>
      </c>
      <c r="D49" s="119" t="s">
        <v>140</v>
      </c>
      <c r="E49" s="120" t="s">
        <v>146</v>
      </c>
      <c r="F49" s="1"/>
    </row>
    <row r="50" spans="1:6" s="2" customFormat="1" ht="25.5" x14ac:dyDescent="0.2">
      <c r="A50" s="117">
        <v>45188</v>
      </c>
      <c r="B50" s="118">
        <v>170.43</v>
      </c>
      <c r="C50" s="119" t="s">
        <v>155</v>
      </c>
      <c r="D50" s="119" t="s">
        <v>134</v>
      </c>
      <c r="E50" s="120" t="s">
        <v>146</v>
      </c>
      <c r="F50" s="1"/>
    </row>
    <row r="51" spans="1:6" s="2" customFormat="1" ht="25.5" x14ac:dyDescent="0.2">
      <c r="A51" s="117">
        <v>45188</v>
      </c>
      <c r="B51" s="118">
        <v>254.47000000000003</v>
      </c>
      <c r="C51" s="119" t="s">
        <v>155</v>
      </c>
      <c r="D51" s="119" t="s">
        <v>156</v>
      </c>
      <c r="E51" s="120" t="s">
        <v>146</v>
      </c>
      <c r="F51" s="1"/>
    </row>
    <row r="52" spans="1:6" s="2" customFormat="1" x14ac:dyDescent="0.2">
      <c r="A52" s="117"/>
      <c r="B52" s="118"/>
      <c r="C52" s="119"/>
      <c r="D52" s="119"/>
      <c r="E52" s="120"/>
      <c r="F52" s="1"/>
    </row>
    <row r="53" spans="1:6" s="2" customFormat="1" x14ac:dyDescent="0.2">
      <c r="A53" s="117">
        <v>45203</v>
      </c>
      <c r="B53" s="118">
        <v>880.49</v>
      </c>
      <c r="C53" s="119" t="s">
        <v>157</v>
      </c>
      <c r="D53" s="119" t="s">
        <v>132</v>
      </c>
      <c r="E53" s="120" t="s">
        <v>158</v>
      </c>
      <c r="F53" s="1"/>
    </row>
    <row r="54" spans="1:6" s="2" customFormat="1" x14ac:dyDescent="0.2">
      <c r="A54" s="117">
        <v>45203</v>
      </c>
      <c r="B54" s="118">
        <v>156.52000000000001</v>
      </c>
      <c r="C54" s="119" t="s">
        <v>157</v>
      </c>
      <c r="D54" s="119" t="s">
        <v>134</v>
      </c>
      <c r="E54" s="120" t="s">
        <v>158</v>
      </c>
      <c r="F54" s="1"/>
    </row>
    <row r="55" spans="1:6" s="2" customFormat="1" x14ac:dyDescent="0.2">
      <c r="A55" s="117">
        <v>45203</v>
      </c>
      <c r="B55" s="118">
        <v>22.3</v>
      </c>
      <c r="C55" s="119" t="s">
        <v>157</v>
      </c>
      <c r="D55" s="119" t="s">
        <v>156</v>
      </c>
      <c r="E55" s="120" t="s">
        <v>158</v>
      </c>
      <c r="F55" s="1"/>
    </row>
    <row r="56" spans="1:6" s="2" customFormat="1" x14ac:dyDescent="0.2">
      <c r="A56" s="117"/>
      <c r="B56" s="118"/>
      <c r="C56" s="119"/>
      <c r="D56" s="119"/>
      <c r="E56" s="120"/>
      <c r="F56" s="1"/>
    </row>
    <row r="57" spans="1:6" s="2" customFormat="1" x14ac:dyDescent="0.2">
      <c r="A57" s="117">
        <v>45232</v>
      </c>
      <c r="B57" s="118">
        <v>427.60999999999996</v>
      </c>
      <c r="C57" s="119" t="s">
        <v>159</v>
      </c>
      <c r="D57" s="119" t="s">
        <v>132</v>
      </c>
      <c r="E57" s="120" t="s">
        <v>158</v>
      </c>
      <c r="F57" s="1"/>
    </row>
    <row r="58" spans="1:6" s="2" customFormat="1" x14ac:dyDescent="0.2">
      <c r="A58" s="117">
        <v>45232</v>
      </c>
      <c r="B58" s="118">
        <v>194.09</v>
      </c>
      <c r="C58" s="119" t="s">
        <v>159</v>
      </c>
      <c r="D58" s="119" t="s">
        <v>134</v>
      </c>
      <c r="E58" s="120" t="s">
        <v>158</v>
      </c>
      <c r="F58" s="1"/>
    </row>
    <row r="59" spans="1:6" s="2" customFormat="1" x14ac:dyDescent="0.2">
      <c r="A59" s="117"/>
      <c r="B59" s="118"/>
      <c r="C59" s="119"/>
      <c r="D59" s="119"/>
      <c r="E59" s="120"/>
      <c r="F59" s="1"/>
    </row>
    <row r="60" spans="1:6" s="2" customFormat="1" x14ac:dyDescent="0.2">
      <c r="A60" s="117">
        <v>45239</v>
      </c>
      <c r="B60" s="118">
        <v>683.15</v>
      </c>
      <c r="C60" s="119" t="s">
        <v>792</v>
      </c>
      <c r="D60" s="119" t="s">
        <v>140</v>
      </c>
      <c r="E60" s="120" t="s">
        <v>158</v>
      </c>
      <c r="F60" s="1"/>
    </row>
    <row r="61" spans="1:6" s="2" customFormat="1" x14ac:dyDescent="0.2">
      <c r="A61" s="117">
        <v>45239</v>
      </c>
      <c r="B61" s="118">
        <v>206.22</v>
      </c>
      <c r="C61" s="119" t="s">
        <v>792</v>
      </c>
      <c r="D61" s="119" t="s">
        <v>134</v>
      </c>
      <c r="E61" s="120" t="s">
        <v>158</v>
      </c>
      <c r="F61" s="1"/>
    </row>
    <row r="62" spans="1:6" s="2" customFormat="1" x14ac:dyDescent="0.2">
      <c r="A62" s="117"/>
      <c r="B62" s="118"/>
      <c r="C62" s="119"/>
      <c r="D62" s="119"/>
      <c r="E62" s="120"/>
      <c r="F62" s="1"/>
    </row>
    <row r="63" spans="1:6" s="2" customFormat="1" x14ac:dyDescent="0.2">
      <c r="A63" s="117">
        <v>45316</v>
      </c>
      <c r="B63" s="118">
        <v>584.35000000000014</v>
      </c>
      <c r="C63" s="119" t="s">
        <v>161</v>
      </c>
      <c r="D63" s="119" t="s">
        <v>140</v>
      </c>
      <c r="E63" s="120" t="s">
        <v>162</v>
      </c>
      <c r="F63" s="1"/>
    </row>
    <row r="64" spans="1:6" s="2" customFormat="1" x14ac:dyDescent="0.2">
      <c r="A64" s="117">
        <v>45316</v>
      </c>
      <c r="B64" s="118">
        <v>112.17</v>
      </c>
      <c r="C64" s="119" t="s">
        <v>161</v>
      </c>
      <c r="D64" s="119" t="s">
        <v>134</v>
      </c>
      <c r="E64" s="120" t="s">
        <v>162</v>
      </c>
      <c r="F64" s="1"/>
    </row>
    <row r="65" spans="1:6" s="2" customFormat="1" x14ac:dyDescent="0.2">
      <c r="A65" s="117"/>
      <c r="B65" s="118"/>
      <c r="C65" s="119"/>
      <c r="D65" s="119"/>
      <c r="E65" s="120"/>
      <c r="F65" s="1"/>
    </row>
    <row r="66" spans="1:6" s="2" customFormat="1" x14ac:dyDescent="0.2">
      <c r="A66" s="117">
        <v>45326</v>
      </c>
      <c r="B66" s="118">
        <v>742.24</v>
      </c>
      <c r="C66" s="119" t="s">
        <v>163</v>
      </c>
      <c r="D66" s="119" t="s">
        <v>140</v>
      </c>
      <c r="E66" s="120" t="s">
        <v>154</v>
      </c>
      <c r="F66" s="1"/>
    </row>
    <row r="67" spans="1:6" s="2" customFormat="1" x14ac:dyDescent="0.2">
      <c r="A67" s="117">
        <v>45326</v>
      </c>
      <c r="B67" s="118">
        <v>165.10999999999996</v>
      </c>
      <c r="C67" s="119" t="s">
        <v>163</v>
      </c>
      <c r="D67" s="119" t="s">
        <v>134</v>
      </c>
      <c r="E67" s="120" t="s">
        <v>154</v>
      </c>
      <c r="F67" s="1"/>
    </row>
    <row r="68" spans="1:6" s="2" customFormat="1" x14ac:dyDescent="0.2">
      <c r="A68" s="117"/>
      <c r="B68" s="118"/>
      <c r="C68" s="119"/>
      <c r="D68" s="119"/>
      <c r="E68" s="120"/>
      <c r="F68" s="1"/>
    </row>
    <row r="69" spans="1:6" s="2" customFormat="1" x14ac:dyDescent="0.2">
      <c r="A69" s="117">
        <v>45331</v>
      </c>
      <c r="B69" s="118">
        <v>576.95000000000005</v>
      </c>
      <c r="C69" s="119" t="s">
        <v>165</v>
      </c>
      <c r="D69" s="119" t="s">
        <v>140</v>
      </c>
      <c r="E69" s="120" t="s">
        <v>166</v>
      </c>
      <c r="F69" s="1"/>
    </row>
    <row r="70" spans="1:6" s="2" customFormat="1" x14ac:dyDescent="0.2">
      <c r="A70" s="117"/>
      <c r="B70" s="118"/>
      <c r="C70" s="119"/>
      <c r="D70" s="119"/>
      <c r="E70" s="120"/>
      <c r="F70" s="1"/>
    </row>
    <row r="71" spans="1:6" s="2" customFormat="1" x14ac:dyDescent="0.2">
      <c r="A71" s="117">
        <v>45352</v>
      </c>
      <c r="B71" s="118">
        <v>630.09999999999991</v>
      </c>
      <c r="C71" s="119" t="s">
        <v>167</v>
      </c>
      <c r="D71" s="119" t="s">
        <v>140</v>
      </c>
      <c r="E71" s="120" t="s">
        <v>158</v>
      </c>
      <c r="F71" s="1"/>
    </row>
    <row r="72" spans="1:6" s="2" customFormat="1" x14ac:dyDescent="0.2">
      <c r="A72" s="117">
        <v>45352</v>
      </c>
      <c r="B72" s="118">
        <v>19.829999999999998</v>
      </c>
      <c r="C72" s="119" t="s">
        <v>167</v>
      </c>
      <c r="D72" s="119" t="s">
        <v>168</v>
      </c>
      <c r="E72" s="120" t="s">
        <v>158</v>
      </c>
      <c r="F72" s="1"/>
    </row>
    <row r="73" spans="1:6" s="2" customFormat="1" x14ac:dyDescent="0.2">
      <c r="A73" s="117"/>
      <c r="B73" s="118"/>
      <c r="C73" s="119"/>
      <c r="D73" s="119"/>
      <c r="E73" s="120"/>
      <c r="F73" s="1"/>
    </row>
    <row r="74" spans="1:6" s="2" customFormat="1" x14ac:dyDescent="0.2">
      <c r="A74" s="117">
        <v>45371</v>
      </c>
      <c r="B74" s="118">
        <v>493.84000000000003</v>
      </c>
      <c r="C74" s="119" t="s">
        <v>169</v>
      </c>
      <c r="D74" s="119" t="s">
        <v>140</v>
      </c>
      <c r="E74" s="120" t="s">
        <v>146</v>
      </c>
      <c r="F74" s="1"/>
    </row>
    <row r="75" spans="1:6" s="2" customFormat="1" x14ac:dyDescent="0.2">
      <c r="A75" s="117"/>
      <c r="B75" s="118"/>
      <c r="C75" s="119"/>
      <c r="D75" s="119"/>
      <c r="E75" s="120"/>
      <c r="F75" s="1"/>
    </row>
    <row r="76" spans="1:6" s="2" customFormat="1" x14ac:dyDescent="0.2">
      <c r="A76" s="117">
        <v>45387</v>
      </c>
      <c r="B76" s="118">
        <v>380.87</v>
      </c>
      <c r="C76" s="119" t="s">
        <v>170</v>
      </c>
      <c r="D76" s="119" t="s">
        <v>140</v>
      </c>
      <c r="E76" s="120" t="s">
        <v>171</v>
      </c>
      <c r="F76" s="1"/>
    </row>
    <row r="77" spans="1:6" s="2" customFormat="1" x14ac:dyDescent="0.2">
      <c r="A77" s="117"/>
      <c r="B77" s="118"/>
      <c r="C77" s="119"/>
      <c r="D77" s="119"/>
      <c r="E77" s="120"/>
      <c r="F77" s="1"/>
    </row>
    <row r="78" spans="1:6" s="2" customFormat="1" x14ac:dyDescent="0.2">
      <c r="A78" s="117">
        <v>45405</v>
      </c>
      <c r="B78" s="118">
        <v>547.15</v>
      </c>
      <c r="C78" s="119" t="s">
        <v>174</v>
      </c>
      <c r="D78" s="119" t="s">
        <v>140</v>
      </c>
      <c r="E78" s="120" t="s">
        <v>146</v>
      </c>
      <c r="F78" s="1"/>
    </row>
    <row r="79" spans="1:6" s="2" customFormat="1" x14ac:dyDescent="0.2">
      <c r="A79" s="117"/>
      <c r="B79" s="118"/>
      <c r="C79" s="119"/>
      <c r="D79" s="119"/>
      <c r="E79" s="120"/>
      <c r="F79" s="1"/>
    </row>
    <row r="80" spans="1:6" s="2" customFormat="1" x14ac:dyDescent="0.2">
      <c r="A80" s="117">
        <v>45442</v>
      </c>
      <c r="B80" s="118">
        <v>565.6</v>
      </c>
      <c r="C80" s="119" t="s">
        <v>639</v>
      </c>
      <c r="D80" s="119" t="s">
        <v>140</v>
      </c>
      <c r="E80" s="120" t="s">
        <v>178</v>
      </c>
      <c r="F80" s="1"/>
    </row>
    <row r="81" spans="1:6" s="2" customFormat="1" x14ac:dyDescent="0.2">
      <c r="A81" s="117">
        <v>45442</v>
      </c>
      <c r="B81" s="118">
        <v>148.94999999999999</v>
      </c>
      <c r="C81" s="119" t="s">
        <v>639</v>
      </c>
      <c r="D81" s="119" t="s">
        <v>134</v>
      </c>
      <c r="E81" s="120" t="s">
        <v>178</v>
      </c>
      <c r="F81" s="1"/>
    </row>
    <row r="82" spans="1:6" s="2" customFormat="1" x14ac:dyDescent="0.2">
      <c r="A82" s="117"/>
      <c r="B82" s="118"/>
      <c r="C82" s="119"/>
      <c r="D82" s="119"/>
      <c r="E82" s="120"/>
      <c r="F82" s="1"/>
    </row>
    <row r="83" spans="1:6" s="2" customFormat="1" x14ac:dyDescent="0.2">
      <c r="A83" s="117">
        <v>45453</v>
      </c>
      <c r="B83" s="118">
        <v>564.72000000000014</v>
      </c>
      <c r="C83" s="119" t="s">
        <v>177</v>
      </c>
      <c r="D83" s="119" t="s">
        <v>140</v>
      </c>
      <c r="E83" s="120" t="s">
        <v>158</v>
      </c>
      <c r="F83" s="1"/>
    </row>
    <row r="84" spans="1:6" s="2" customFormat="1" x14ac:dyDescent="0.2">
      <c r="A84" s="117"/>
      <c r="B84" s="118"/>
      <c r="C84" s="119"/>
      <c r="D84" s="119"/>
      <c r="E84" s="120"/>
      <c r="F84" s="1"/>
    </row>
    <row r="85" spans="1:6" s="2" customFormat="1" x14ac:dyDescent="0.2">
      <c r="A85" s="117">
        <v>45462</v>
      </c>
      <c r="B85" s="118">
        <v>601.20000000000005</v>
      </c>
      <c r="C85" s="119" t="s">
        <v>703</v>
      </c>
      <c r="D85" s="119" t="s">
        <v>140</v>
      </c>
      <c r="E85" s="120" t="s">
        <v>704</v>
      </c>
      <c r="F85" s="1"/>
    </row>
    <row r="86" spans="1:6" s="2" customFormat="1" x14ac:dyDescent="0.2">
      <c r="A86" s="117"/>
      <c r="B86" s="118"/>
      <c r="C86" s="119"/>
      <c r="D86" s="119"/>
      <c r="E86" s="120"/>
      <c r="F86" s="1"/>
    </row>
    <row r="87" spans="1:6" s="2" customFormat="1" x14ac:dyDescent="0.2">
      <c r="A87" s="117">
        <v>45463</v>
      </c>
      <c r="B87" s="118">
        <v>479.19</v>
      </c>
      <c r="C87" s="119" t="s">
        <v>657</v>
      </c>
      <c r="D87" s="119" t="s">
        <v>140</v>
      </c>
      <c r="E87" s="120" t="s">
        <v>144</v>
      </c>
      <c r="F87" s="1"/>
    </row>
    <row r="88" spans="1:6" s="2" customFormat="1" x14ac:dyDescent="0.2">
      <c r="A88" s="117">
        <v>45463</v>
      </c>
      <c r="B88" s="118">
        <v>213.96</v>
      </c>
      <c r="C88" s="119" t="s">
        <v>657</v>
      </c>
      <c r="D88" s="119" t="s">
        <v>134</v>
      </c>
      <c r="E88" s="120" t="s">
        <v>144</v>
      </c>
      <c r="F88" s="1"/>
    </row>
    <row r="89" spans="1:6" s="2" customFormat="1" x14ac:dyDescent="0.2">
      <c r="A89" s="117"/>
      <c r="B89" s="118"/>
      <c r="C89" s="119"/>
      <c r="D89" s="119"/>
      <c r="E89" s="120"/>
      <c r="F89" s="1"/>
    </row>
    <row r="90" spans="1:6" s="2" customFormat="1" x14ac:dyDescent="0.2">
      <c r="A90" s="117"/>
      <c r="B90" s="118"/>
      <c r="C90" s="119"/>
      <c r="D90" s="119"/>
      <c r="E90" s="120"/>
      <c r="F90" s="1"/>
    </row>
    <row r="91" spans="1:6" s="2" customFormat="1" x14ac:dyDescent="0.2">
      <c r="A91" s="117"/>
      <c r="B91" s="118"/>
      <c r="C91" s="119"/>
      <c r="D91" s="119"/>
      <c r="E91" s="120"/>
      <c r="F91" s="1"/>
    </row>
    <row r="92" spans="1:6" s="2" customFormat="1" x14ac:dyDescent="0.2">
      <c r="A92" s="117"/>
      <c r="B92" s="118"/>
      <c r="C92" s="119"/>
      <c r="D92" s="119"/>
      <c r="E92" s="120"/>
      <c r="F92" s="1"/>
    </row>
    <row r="93" spans="1:6" s="2" customFormat="1" x14ac:dyDescent="0.2">
      <c r="A93" s="117"/>
      <c r="B93" s="118"/>
      <c r="C93" s="119"/>
      <c r="D93" s="119"/>
      <c r="E93" s="120"/>
      <c r="F93" s="1"/>
    </row>
    <row r="94" spans="1:6" s="2" customFormat="1" x14ac:dyDescent="0.2">
      <c r="A94" s="117"/>
      <c r="B94" s="118"/>
      <c r="C94" s="119"/>
      <c r="D94" s="119"/>
      <c r="E94" s="120"/>
      <c r="F94" s="1"/>
    </row>
    <row r="95" spans="1:6" s="2" customFormat="1" x14ac:dyDescent="0.2">
      <c r="A95" s="117"/>
      <c r="B95" s="118"/>
      <c r="C95" s="119"/>
      <c r="D95" s="119"/>
      <c r="E95" s="120"/>
      <c r="F95" s="1"/>
    </row>
    <row r="96" spans="1:6" s="2" customFormat="1" x14ac:dyDescent="0.2">
      <c r="A96" s="117"/>
      <c r="B96" s="118"/>
      <c r="C96" s="119"/>
      <c r="D96" s="119"/>
      <c r="E96" s="120"/>
      <c r="F96" s="1"/>
    </row>
    <row r="97" spans="1:6" s="2" customFormat="1" x14ac:dyDescent="0.2">
      <c r="A97" s="117"/>
      <c r="B97" s="118"/>
      <c r="C97" s="119"/>
      <c r="D97" s="119"/>
      <c r="E97" s="120"/>
      <c r="F97" s="1"/>
    </row>
    <row r="98" spans="1:6" s="2" customFormat="1" hidden="1" x14ac:dyDescent="0.2">
      <c r="A98" s="108"/>
      <c r="B98" s="109"/>
      <c r="C98" s="110"/>
      <c r="D98" s="110"/>
      <c r="E98" s="111"/>
      <c r="F98" s="1"/>
    </row>
    <row r="99" spans="1:6" ht="19.5" customHeight="1" x14ac:dyDescent="0.2">
      <c r="A99" s="71" t="s">
        <v>179</v>
      </c>
      <c r="B99" s="72">
        <f>SUM(B26:B98)</f>
        <v>15325.840000000004</v>
      </c>
      <c r="C99" s="128" t="str">
        <f>IF(SUBTOTAL(3,B26:B98)=SUBTOTAL(103,B26:B98),'Summary and sign-off'!$A$48,'Summary and sign-off'!$A$49)</f>
        <v>Check - there are no hidden rows with data</v>
      </c>
      <c r="D99" s="167" t="str">
        <f>IF('Summary and sign-off'!F56='Summary and sign-off'!F54,'Summary and sign-off'!A51,'Summary and sign-off'!A50)</f>
        <v>Check - each entry provides sufficient information</v>
      </c>
      <c r="E99" s="167"/>
      <c r="F99" s="17"/>
    </row>
    <row r="100" spans="1:6" ht="10.5" customHeight="1" x14ac:dyDescent="0.2">
      <c r="A100" s="17"/>
      <c r="B100" s="19"/>
      <c r="C100" s="17"/>
      <c r="D100" s="17"/>
      <c r="E100" s="17"/>
      <c r="F100" s="17"/>
    </row>
    <row r="101" spans="1:6" ht="24.75" customHeight="1" x14ac:dyDescent="0.2">
      <c r="A101" s="169" t="s">
        <v>180</v>
      </c>
      <c r="B101" s="169"/>
      <c r="C101" s="169"/>
      <c r="D101" s="169"/>
      <c r="E101" s="169"/>
      <c r="F101" s="17"/>
    </row>
    <row r="102" spans="1:6" ht="27" customHeight="1" x14ac:dyDescent="0.2">
      <c r="A102" s="24" t="s">
        <v>122</v>
      </c>
      <c r="B102" s="24" t="s">
        <v>65</v>
      </c>
      <c r="C102" s="24" t="s">
        <v>181</v>
      </c>
      <c r="D102" s="24" t="s">
        <v>182</v>
      </c>
      <c r="E102" s="24" t="s">
        <v>126</v>
      </c>
      <c r="F102" s="28"/>
    </row>
    <row r="103" spans="1:6" s="2" customFormat="1" x14ac:dyDescent="0.2">
      <c r="A103" s="117"/>
      <c r="B103" s="118"/>
      <c r="C103" s="119"/>
      <c r="D103" s="119"/>
      <c r="E103" s="120"/>
      <c r="F103" s="1"/>
    </row>
    <row r="104" spans="1:6" s="2" customFormat="1" x14ac:dyDescent="0.2">
      <c r="A104" s="117"/>
      <c r="B104" s="118"/>
      <c r="C104" s="119"/>
      <c r="D104" s="119"/>
      <c r="E104" s="120"/>
      <c r="F104" s="1"/>
    </row>
    <row r="105" spans="1:6" s="2" customFormat="1" x14ac:dyDescent="0.2">
      <c r="A105" s="117">
        <v>45461</v>
      </c>
      <c r="B105" s="118">
        <v>16.170000000000002</v>
      </c>
      <c r="C105" s="119" t="s">
        <v>724</v>
      </c>
      <c r="D105" s="119" t="s">
        <v>135</v>
      </c>
      <c r="E105" s="120" t="s">
        <v>151</v>
      </c>
      <c r="F105" s="1"/>
    </row>
    <row r="106" spans="1:6" s="2" customFormat="1" x14ac:dyDescent="0.2">
      <c r="A106" s="117">
        <v>45352</v>
      </c>
      <c r="B106" s="118">
        <v>30.43</v>
      </c>
      <c r="C106" s="119" t="s">
        <v>788</v>
      </c>
      <c r="D106" s="119" t="s">
        <v>135</v>
      </c>
      <c r="E106" s="120" t="s">
        <v>151</v>
      </c>
      <c r="F106" s="1"/>
    </row>
    <row r="107" spans="1:6" s="2" customFormat="1" x14ac:dyDescent="0.2">
      <c r="A107" s="117"/>
      <c r="B107" s="118"/>
      <c r="C107" s="119"/>
      <c r="D107" s="119"/>
      <c r="E107" s="120"/>
      <c r="F107" s="1"/>
    </row>
    <row r="108" spans="1:6" s="2" customFormat="1" x14ac:dyDescent="0.2">
      <c r="A108" s="117"/>
      <c r="B108" s="118"/>
      <c r="C108" s="119"/>
      <c r="D108" s="119"/>
      <c r="E108" s="120"/>
      <c r="F108" s="1"/>
    </row>
    <row r="109" spans="1:6" s="2" customFormat="1" x14ac:dyDescent="0.2">
      <c r="A109" s="117"/>
      <c r="B109" s="118"/>
      <c r="C109" s="119"/>
      <c r="D109" s="119"/>
      <c r="E109" s="120"/>
      <c r="F109" s="1"/>
    </row>
    <row r="110" spans="1:6" s="2" customFormat="1" x14ac:dyDescent="0.2">
      <c r="A110" s="117"/>
      <c r="B110" s="118"/>
      <c r="C110" s="119"/>
      <c r="D110" s="119"/>
      <c r="E110" s="120"/>
      <c r="F110" s="1"/>
    </row>
    <row r="111" spans="1:6" s="2" customFormat="1" x14ac:dyDescent="0.2">
      <c r="A111" s="117"/>
      <c r="B111" s="118"/>
      <c r="C111" s="119"/>
      <c r="D111" s="119"/>
      <c r="E111" s="120"/>
      <c r="F111" s="1"/>
    </row>
    <row r="112" spans="1:6" s="2" customFormat="1" hidden="1" x14ac:dyDescent="0.2">
      <c r="A112" s="94"/>
      <c r="B112" s="95"/>
      <c r="C112" s="96"/>
      <c r="D112" s="96"/>
      <c r="E112" s="97"/>
      <c r="F112" s="1"/>
    </row>
    <row r="113" spans="1:6" ht="19.5" customHeight="1" x14ac:dyDescent="0.2">
      <c r="A113" s="71" t="s">
        <v>183</v>
      </c>
      <c r="B113" s="72">
        <f>SUM(B105:B112)</f>
        <v>46.6</v>
      </c>
      <c r="C113" s="128" t="str">
        <f>IF(SUBTOTAL(3,B105:B112)=SUBTOTAL(103,B105:B112),'Summary and sign-off'!$A$48,'Summary and sign-off'!$A$49)</f>
        <v>Check - there are no hidden rows with data</v>
      </c>
      <c r="D113" s="167" t="str">
        <f>IF('Summary and sign-off'!F57='Summary and sign-off'!F54,'Summary and sign-off'!A51,'Summary and sign-off'!A50)</f>
        <v>Check - each entry provides sufficient information</v>
      </c>
      <c r="E113" s="167"/>
      <c r="F113" s="17"/>
    </row>
    <row r="114" spans="1:6" ht="10.5" customHeight="1" x14ac:dyDescent="0.2">
      <c r="A114" s="17"/>
      <c r="B114" s="57"/>
      <c r="C114" s="19"/>
      <c r="D114" s="17"/>
      <c r="E114" s="17"/>
      <c r="F114" s="17"/>
    </row>
    <row r="115" spans="1:6" ht="34.5" customHeight="1" x14ac:dyDescent="0.2">
      <c r="A115" s="31" t="s">
        <v>184</v>
      </c>
      <c r="B115" s="58">
        <f>B22+B99+B113</f>
        <v>17818.390000000003</v>
      </c>
      <c r="C115" s="32"/>
      <c r="D115" s="32"/>
      <c r="E115" s="32"/>
      <c r="F115" s="17"/>
    </row>
    <row r="116" spans="1:6" x14ac:dyDescent="0.2">
      <c r="A116" s="17"/>
      <c r="B116" s="19"/>
      <c r="C116" s="17"/>
      <c r="D116" s="17"/>
      <c r="E116" s="17"/>
      <c r="F116" s="17"/>
    </row>
    <row r="117" spans="1:6" x14ac:dyDescent="0.2">
      <c r="A117" s="18" t="s">
        <v>76</v>
      </c>
      <c r="B117" s="19"/>
      <c r="C117" s="17"/>
      <c r="D117" s="17"/>
      <c r="E117" s="17"/>
      <c r="F117" s="17"/>
    </row>
    <row r="118" spans="1:6" ht="12.6" customHeight="1" x14ac:dyDescent="0.2">
      <c r="A118" s="20" t="s">
        <v>185</v>
      </c>
      <c r="F118" s="17"/>
    </row>
    <row r="119" spans="1:6" ht="12.95" customHeight="1" x14ac:dyDescent="0.2">
      <c r="A119" s="20" t="s">
        <v>186</v>
      </c>
      <c r="B119" s="17"/>
      <c r="D119" s="17"/>
      <c r="F119" s="17"/>
    </row>
    <row r="120" spans="1:6" x14ac:dyDescent="0.2">
      <c r="A120" s="20" t="s">
        <v>187</v>
      </c>
      <c r="F120" s="17"/>
    </row>
    <row r="121" spans="1:6" x14ac:dyDescent="0.2">
      <c r="A121" s="20" t="s">
        <v>82</v>
      </c>
      <c r="B121" s="19"/>
      <c r="C121" s="17"/>
      <c r="D121" s="17"/>
      <c r="E121" s="17"/>
      <c r="F121" s="17"/>
    </row>
    <row r="122" spans="1:6" ht="12.95" customHeight="1" x14ac:dyDescent="0.2">
      <c r="A122" s="20" t="s">
        <v>188</v>
      </c>
      <c r="B122" s="17"/>
      <c r="D122" s="17"/>
      <c r="F122" s="17"/>
    </row>
    <row r="123" spans="1:6" x14ac:dyDescent="0.2">
      <c r="A123" s="20" t="s">
        <v>189</v>
      </c>
      <c r="F123" s="17"/>
    </row>
    <row r="124" spans="1:6" x14ac:dyDescent="0.2">
      <c r="A124" s="20" t="s">
        <v>190</v>
      </c>
      <c r="B124" s="20"/>
      <c r="C124" s="20"/>
      <c r="D124" s="20"/>
      <c r="F124" s="17"/>
    </row>
    <row r="125" spans="1:6" x14ac:dyDescent="0.2">
      <c r="A125" s="26"/>
      <c r="B125" s="17"/>
      <c r="C125" s="17"/>
      <c r="D125" s="17"/>
      <c r="E125" s="17"/>
      <c r="F125" s="17"/>
    </row>
    <row r="126" spans="1:6" hidden="1" x14ac:dyDescent="0.2">
      <c r="A126" s="26"/>
      <c r="B126" s="17"/>
      <c r="C126" s="17"/>
      <c r="D126" s="17"/>
      <c r="E126" s="17"/>
      <c r="F126" s="17"/>
    </row>
    <row r="127" spans="1:6" x14ac:dyDescent="0.2"/>
    <row r="128" spans="1:6" x14ac:dyDescent="0.2"/>
    <row r="129" spans="1:6" x14ac:dyDescent="0.2"/>
    <row r="130" spans="1:6" x14ac:dyDescent="0.2"/>
    <row r="131" spans="1:6" ht="12.75" hidden="1" customHeight="1" x14ac:dyDescent="0.2"/>
    <row r="132" spans="1:6" x14ac:dyDescent="0.2"/>
    <row r="133" spans="1:6" x14ac:dyDescent="0.2"/>
    <row r="134" spans="1:6" hidden="1" x14ac:dyDescent="0.2">
      <c r="A134" s="26"/>
      <c r="B134" s="17"/>
      <c r="C134" s="17"/>
      <c r="D134" s="17"/>
      <c r="E134" s="17"/>
      <c r="F134" s="17"/>
    </row>
    <row r="135" spans="1:6" hidden="1" x14ac:dyDescent="0.2">
      <c r="A135" s="26"/>
      <c r="B135" s="17"/>
      <c r="C135" s="17"/>
      <c r="D135" s="17"/>
      <c r="E135" s="17"/>
      <c r="F135" s="17"/>
    </row>
    <row r="136" spans="1:6" hidden="1" x14ac:dyDescent="0.2">
      <c r="A136" s="26"/>
      <c r="B136" s="17"/>
      <c r="C136" s="17"/>
      <c r="D136" s="17"/>
      <c r="E136" s="17"/>
      <c r="F136" s="17"/>
    </row>
    <row r="137" spans="1:6" hidden="1" x14ac:dyDescent="0.2">
      <c r="A137" s="26"/>
      <c r="B137" s="17"/>
      <c r="C137" s="17"/>
      <c r="D137" s="17"/>
      <c r="E137" s="17"/>
      <c r="F137" s="17"/>
    </row>
    <row r="138" spans="1:6" hidden="1" x14ac:dyDescent="0.2">
      <c r="A138" s="26"/>
      <c r="B138" s="17"/>
      <c r="C138" s="17"/>
      <c r="D138" s="17"/>
      <c r="E138" s="17"/>
      <c r="F138" s="17"/>
    </row>
    <row r="139" spans="1:6" x14ac:dyDescent="0.2"/>
    <row r="140" spans="1:6" x14ac:dyDescent="0.2"/>
    <row r="141" spans="1:6" x14ac:dyDescent="0.2"/>
    <row r="142" spans="1:6" x14ac:dyDescent="0.2"/>
    <row r="143" spans="1:6" x14ac:dyDescent="0.2"/>
    <row r="144" spans="1:6" x14ac:dyDescent="0.2"/>
    <row r="145" x14ac:dyDescent="0.2"/>
    <row r="146" x14ac:dyDescent="0.2"/>
    <row r="147" x14ac:dyDescent="0.2"/>
    <row r="148" x14ac:dyDescent="0.2"/>
    <row r="149" x14ac:dyDescent="0.2"/>
    <row r="150" x14ac:dyDescent="0.2"/>
    <row r="151" x14ac:dyDescent="0.2"/>
    <row r="152" x14ac:dyDescent="0.2"/>
    <row r="153" x14ac:dyDescent="0.2"/>
    <row r="154" x14ac:dyDescent="0.2"/>
  </sheetData>
  <sheetProtection sheet="1" formatCells="0" formatRows="0" insertColumns="0" insertRows="0" deleteRows="0"/>
  <mergeCells count="15">
    <mergeCell ref="B7:E7"/>
    <mergeCell ref="B5:E5"/>
    <mergeCell ref="D113:E113"/>
    <mergeCell ref="A1:E1"/>
    <mergeCell ref="A24:E24"/>
    <mergeCell ref="A101:E101"/>
    <mergeCell ref="B2:E2"/>
    <mergeCell ref="B3:E3"/>
    <mergeCell ref="B4:E4"/>
    <mergeCell ref="A8:E8"/>
    <mergeCell ref="A9:E9"/>
    <mergeCell ref="B6:E6"/>
    <mergeCell ref="D22:E22"/>
    <mergeCell ref="D99:E99"/>
    <mergeCell ref="A10:E10"/>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6 A97:A98 A12 A21 A105 A112"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2 A25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3:A20 A106:A111 A27:A96"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customProperties>
    <customPr name="_pios_id" r:id="rId2"/>
  </customProperties>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B12:B21 B105:B112 B26:B98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5"/>
  <sheetViews>
    <sheetView topLeftCell="A3" zoomScaleNormal="100" workbookViewId="0">
      <selection activeCell="B16" sqref="B16"/>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9.28515625" customWidth="1"/>
    <col min="7" max="10" width="9.140625" hidden="1" customWidth="1"/>
    <col min="11" max="13" width="0" hidden="1" customWidth="1"/>
  </cols>
  <sheetData>
    <row r="1" spans="1:6" ht="26.25" customHeight="1" x14ac:dyDescent="0.2">
      <c r="A1" s="168" t="s">
        <v>113</v>
      </c>
      <c r="B1" s="168"/>
      <c r="C1" s="168"/>
      <c r="D1" s="168"/>
      <c r="E1" s="168"/>
    </row>
    <row r="2" spans="1:6" ht="21" customHeight="1" x14ac:dyDescent="0.2">
      <c r="A2" s="3" t="s">
        <v>114</v>
      </c>
      <c r="B2" s="166" t="str">
        <f>'Summary and sign-off'!B2:F2</f>
        <v>Department of Conservation</v>
      </c>
      <c r="C2" s="166"/>
      <c r="D2" s="166"/>
      <c r="E2" s="166"/>
    </row>
    <row r="3" spans="1:6" ht="31.5" x14ac:dyDescent="0.2">
      <c r="A3" s="3" t="s">
        <v>115</v>
      </c>
      <c r="B3" s="166" t="str">
        <f>'Summary and sign-off'!B3:F3</f>
        <v>Penny Nelson , Director General</v>
      </c>
      <c r="C3" s="166"/>
      <c r="D3" s="166"/>
      <c r="E3" s="166"/>
    </row>
    <row r="4" spans="1:6" ht="21" customHeight="1" x14ac:dyDescent="0.2">
      <c r="A4" s="3" t="s">
        <v>116</v>
      </c>
      <c r="B4" s="166">
        <f>'Summary and sign-off'!B4:F4</f>
        <v>45108</v>
      </c>
      <c r="C4" s="166"/>
      <c r="D4" s="166"/>
      <c r="E4" s="166"/>
    </row>
    <row r="5" spans="1:6" ht="21" customHeight="1" x14ac:dyDescent="0.2">
      <c r="A5" s="3" t="s">
        <v>117</v>
      </c>
      <c r="B5" s="166">
        <f>'Summary and sign-off'!B5:F5</f>
        <v>45473</v>
      </c>
      <c r="C5" s="166"/>
      <c r="D5" s="166"/>
      <c r="E5" s="166"/>
    </row>
    <row r="6" spans="1:6" ht="21" customHeight="1" x14ac:dyDescent="0.2">
      <c r="A6" s="3" t="s">
        <v>118</v>
      </c>
      <c r="B6" s="161" t="s">
        <v>84</v>
      </c>
      <c r="C6" s="161"/>
      <c r="D6" s="161"/>
      <c r="E6" s="161"/>
    </row>
    <row r="7" spans="1:6" ht="21" customHeight="1" x14ac:dyDescent="0.2">
      <c r="A7" s="3" t="s">
        <v>58</v>
      </c>
      <c r="B7" s="161"/>
      <c r="C7" s="161"/>
      <c r="D7" s="161"/>
      <c r="E7" s="161"/>
    </row>
    <row r="8" spans="1:6" ht="35.25" customHeight="1" x14ac:dyDescent="0.25">
      <c r="A8" s="177" t="s">
        <v>191</v>
      </c>
      <c r="B8" s="177"/>
      <c r="C8" s="178"/>
      <c r="D8" s="178"/>
      <c r="E8" s="178"/>
      <c r="F8" s="27"/>
    </row>
    <row r="9" spans="1:6" ht="35.25" customHeight="1" x14ac:dyDescent="0.25">
      <c r="A9" s="175" t="s">
        <v>192</v>
      </c>
      <c r="B9" s="176"/>
      <c r="C9" s="176"/>
      <c r="D9" s="176"/>
      <c r="E9" s="176"/>
      <c r="F9" s="27"/>
    </row>
    <row r="10" spans="1:6" ht="27" customHeight="1" x14ac:dyDescent="0.2">
      <c r="A10" s="24" t="s">
        <v>193</v>
      </c>
      <c r="B10" s="24" t="s">
        <v>65</v>
      </c>
      <c r="C10" s="24" t="s">
        <v>194</v>
      </c>
      <c r="D10" s="24" t="s">
        <v>195</v>
      </c>
      <c r="E10" s="24" t="s">
        <v>126</v>
      </c>
      <c r="F10" s="20"/>
    </row>
    <row r="11" spans="1:6" ht="27" customHeight="1" x14ac:dyDescent="0.2">
      <c r="A11" s="155"/>
      <c r="B11" s="156"/>
      <c r="C11" s="157"/>
      <c r="D11" s="157"/>
      <c r="E11" s="158"/>
      <c r="F11" s="20"/>
    </row>
    <row r="12" spans="1:6" ht="27" customHeight="1" x14ac:dyDescent="0.2">
      <c r="A12" s="155"/>
      <c r="B12" s="156"/>
      <c r="C12" s="157"/>
      <c r="D12" s="157"/>
      <c r="E12" s="158"/>
      <c r="F12" s="20"/>
    </row>
    <row r="13" spans="1:6" s="2" customFormat="1" x14ac:dyDescent="0.2">
      <c r="A13" s="117"/>
      <c r="B13" s="118"/>
      <c r="C13" s="122"/>
      <c r="D13" s="122"/>
      <c r="E13" s="123"/>
    </row>
    <row r="14" spans="1:6" s="2" customFormat="1" x14ac:dyDescent="0.2">
      <c r="A14" s="117">
        <v>45334</v>
      </c>
      <c r="B14" s="118">
        <v>114.08</v>
      </c>
      <c r="C14" s="122" t="s">
        <v>196</v>
      </c>
      <c r="D14" s="122" t="s">
        <v>199</v>
      </c>
      <c r="E14" s="123" t="s">
        <v>197</v>
      </c>
    </row>
    <row r="15" spans="1:6" s="2" customFormat="1" x14ac:dyDescent="0.2">
      <c r="A15" s="117">
        <v>45362</v>
      </c>
      <c r="B15" s="118">
        <v>117.62</v>
      </c>
      <c r="C15" s="122" t="s">
        <v>198</v>
      </c>
      <c r="D15" s="122" t="s">
        <v>199</v>
      </c>
      <c r="E15" s="123" t="s">
        <v>197</v>
      </c>
    </row>
    <row r="16" spans="1:6" s="2" customFormat="1" x14ac:dyDescent="0.2">
      <c r="A16" s="117"/>
      <c r="B16" s="118"/>
      <c r="C16" s="122"/>
      <c r="D16" s="122"/>
      <c r="E16" s="123"/>
    </row>
    <row r="17" spans="1:6" s="2" customFormat="1" x14ac:dyDescent="0.2">
      <c r="A17" s="117"/>
      <c r="B17" s="118"/>
      <c r="C17" s="122"/>
      <c r="D17" s="122"/>
      <c r="E17" s="123"/>
    </row>
    <row r="18" spans="1:6" s="2" customFormat="1" x14ac:dyDescent="0.2">
      <c r="A18" s="117"/>
      <c r="B18" s="118"/>
      <c r="C18" s="122"/>
      <c r="D18" s="122"/>
      <c r="E18" s="123"/>
    </row>
    <row r="19" spans="1:6" s="2" customFormat="1" x14ac:dyDescent="0.2">
      <c r="A19" s="117"/>
      <c r="B19" s="118"/>
      <c r="C19" s="122"/>
      <c r="D19" s="122"/>
      <c r="E19" s="123"/>
    </row>
    <row r="20" spans="1:6" s="2" customFormat="1" x14ac:dyDescent="0.2">
      <c r="A20" s="117"/>
      <c r="B20" s="118"/>
      <c r="C20" s="122"/>
      <c r="D20" s="122"/>
      <c r="E20" s="123"/>
    </row>
    <row r="21" spans="1:6" s="2" customFormat="1" x14ac:dyDescent="0.2">
      <c r="A21" s="117"/>
      <c r="B21" s="118"/>
      <c r="C21" s="122"/>
      <c r="D21" s="122"/>
      <c r="E21" s="123"/>
    </row>
    <row r="22" spans="1:6" s="2" customFormat="1" x14ac:dyDescent="0.2">
      <c r="A22" s="117"/>
      <c r="B22" s="118"/>
      <c r="C22" s="122"/>
      <c r="D22" s="122"/>
      <c r="E22" s="123"/>
    </row>
    <row r="23" spans="1:6" s="2" customFormat="1" x14ac:dyDescent="0.2">
      <c r="A23" s="117"/>
      <c r="B23" s="118"/>
      <c r="C23" s="122"/>
      <c r="D23" s="122"/>
      <c r="E23" s="123"/>
    </row>
    <row r="24" spans="1:6" s="2" customFormat="1" x14ac:dyDescent="0.2">
      <c r="A24" s="121"/>
      <c r="B24" s="118"/>
      <c r="C24" s="122"/>
      <c r="D24" s="122"/>
      <c r="E24" s="123"/>
    </row>
    <row r="25" spans="1:6" s="2" customFormat="1" x14ac:dyDescent="0.2">
      <c r="A25" s="121"/>
      <c r="B25" s="118"/>
      <c r="C25" s="122"/>
      <c r="D25" s="122"/>
      <c r="E25" s="123"/>
    </row>
    <row r="26" spans="1:6" s="2" customFormat="1" ht="11.25" hidden="1" customHeight="1" x14ac:dyDescent="0.2">
      <c r="A26" s="98"/>
      <c r="B26" s="95"/>
      <c r="C26" s="99"/>
      <c r="D26" s="99"/>
      <c r="E26" s="100"/>
    </row>
    <row r="27" spans="1:6" ht="34.5" customHeight="1" x14ac:dyDescent="0.2">
      <c r="A27" s="53" t="s">
        <v>200</v>
      </c>
      <c r="B27" s="62">
        <f>SUM(B14:B26)</f>
        <v>231.7</v>
      </c>
      <c r="C27" s="70" t="str">
        <f>IF(SUBTOTAL(3,B14:B26)=SUBTOTAL(103,B14:B26),'Summary and sign-off'!$A$48,'Summary and sign-off'!$A$49)</f>
        <v>Check - there are no hidden rows with data</v>
      </c>
      <c r="D27" s="167" t="str">
        <f>IF('Summary and sign-off'!F58='Summary and sign-off'!F54,'Summary and sign-off'!A51,'Summary and sign-off'!A50)</f>
        <v>Check - each entry provides sufficient information</v>
      </c>
      <c r="E27" s="167"/>
      <c r="F27" s="2"/>
    </row>
    <row r="28" spans="1:6" x14ac:dyDescent="0.2">
      <c r="A28" s="18"/>
      <c r="B28" s="17"/>
      <c r="C28" s="17"/>
      <c r="D28" s="17"/>
      <c r="E28" s="17"/>
    </row>
    <row r="29" spans="1:6" x14ac:dyDescent="0.2">
      <c r="A29" s="18" t="s">
        <v>76</v>
      </c>
      <c r="B29" s="19"/>
      <c r="C29" s="17"/>
      <c r="D29" s="17"/>
      <c r="E29" s="17"/>
    </row>
    <row r="30" spans="1:6" ht="12.75" customHeight="1" x14ac:dyDescent="0.2">
      <c r="A30" s="20" t="s">
        <v>201</v>
      </c>
      <c r="B30" s="20"/>
      <c r="C30" s="20"/>
      <c r="D30" s="20"/>
      <c r="E30" s="20"/>
    </row>
    <row r="31" spans="1:6" x14ac:dyDescent="0.2">
      <c r="A31" s="20" t="s">
        <v>202</v>
      </c>
      <c r="B31" s="20"/>
      <c r="C31" s="28"/>
      <c r="D31" s="28"/>
      <c r="E31" s="28"/>
    </row>
    <row r="32" spans="1:6" x14ac:dyDescent="0.2">
      <c r="A32" s="20" t="s">
        <v>82</v>
      </c>
      <c r="B32" s="19"/>
      <c r="C32" s="17"/>
      <c r="D32" s="17"/>
      <c r="E32" s="17"/>
      <c r="F32" s="17"/>
    </row>
    <row r="33" spans="1:5" x14ac:dyDescent="0.2">
      <c r="A33" s="20" t="s">
        <v>203</v>
      </c>
      <c r="B33" s="20"/>
      <c r="C33" s="28"/>
      <c r="D33" s="28"/>
      <c r="E33" s="28"/>
    </row>
    <row r="34" spans="1:5" ht="12.75" customHeight="1" x14ac:dyDescent="0.2">
      <c r="A34" s="20" t="s">
        <v>204</v>
      </c>
      <c r="B34" s="20"/>
      <c r="C34" s="22"/>
      <c r="D34" s="22"/>
      <c r="E34" s="22"/>
    </row>
    <row r="35" spans="1:5" x14ac:dyDescent="0.2">
      <c r="A35" s="17"/>
      <c r="B35" s="17"/>
      <c r="C35" s="17"/>
      <c r="D35" s="17"/>
      <c r="E35" s="17"/>
    </row>
  </sheetData>
  <sheetProtection sheet="1" formatCells="0" insertRows="0" deleteRows="0"/>
  <mergeCells count="10">
    <mergeCell ref="D27:E27"/>
    <mergeCell ref="B6:E6"/>
    <mergeCell ref="B5:E5"/>
    <mergeCell ref="A1:E1"/>
    <mergeCell ref="A9:E9"/>
    <mergeCell ref="B2:E2"/>
    <mergeCell ref="B3:E3"/>
    <mergeCell ref="B4:E4"/>
    <mergeCell ref="A8:E8"/>
    <mergeCell ref="B7:E7"/>
  </mergeCells>
  <dataValidations xWindow="150" yWindow="637"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4 A26"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A12"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5 A16 A17 A18 A19 A20 A21 A22 A23 A24 A25"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customProperties>
    <customPr name="_pios_id" r:id="rId2"/>
  </customProperties>
  <legacyDrawing r:id="rId3"/>
  <extLst>
    <ext xmlns:x14="http://schemas.microsoft.com/office/spreadsheetml/2009/9/main" uri="{CCE6A557-97BC-4b89-ADB6-D9C93CAAB3DF}">
      <x14:dataValidations xmlns:xm="http://schemas.microsoft.com/office/excel/2006/main" xWindow="150" yWindow="637"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B14:B26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40"/>
  <sheetViews>
    <sheetView topLeftCell="A2" zoomScaleNormal="100" workbookViewId="0">
      <selection activeCell="B16" sqref="B16"/>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6.85546875" customWidth="1"/>
    <col min="7" max="10" width="9.140625" hidden="1" customWidth="1"/>
    <col min="11" max="13" width="0" hidden="1" customWidth="1"/>
    <col min="14" max="16384" width="9.140625" hidden="1"/>
  </cols>
  <sheetData>
    <row r="1" spans="1:6" ht="26.25" customHeight="1" x14ac:dyDescent="0.2">
      <c r="A1" s="168" t="s">
        <v>113</v>
      </c>
      <c r="B1" s="168"/>
      <c r="C1" s="168"/>
      <c r="D1" s="168"/>
      <c r="E1" s="168"/>
    </row>
    <row r="2" spans="1:6" ht="21" customHeight="1" x14ac:dyDescent="0.2">
      <c r="A2" s="3" t="s">
        <v>114</v>
      </c>
      <c r="B2" s="166" t="str">
        <f>'Summary and sign-off'!B2:F2</f>
        <v>Department of Conservation</v>
      </c>
      <c r="C2" s="166"/>
      <c r="D2" s="166"/>
      <c r="E2" s="166"/>
    </row>
    <row r="3" spans="1:6" ht="31.5" x14ac:dyDescent="0.2">
      <c r="A3" s="3" t="s">
        <v>205</v>
      </c>
      <c r="B3" s="166" t="str">
        <f>'Summary and sign-off'!B3:F3</f>
        <v>Penny Nelson , Director General</v>
      </c>
      <c r="C3" s="166"/>
      <c r="D3" s="166"/>
      <c r="E3" s="166"/>
    </row>
    <row r="4" spans="1:6" ht="21" customHeight="1" x14ac:dyDescent="0.2">
      <c r="A4" s="3" t="s">
        <v>116</v>
      </c>
      <c r="B4" s="166">
        <f>'Summary and sign-off'!B4:F4</f>
        <v>45108</v>
      </c>
      <c r="C4" s="166"/>
      <c r="D4" s="166"/>
      <c r="E4" s="166"/>
    </row>
    <row r="5" spans="1:6" ht="21" customHeight="1" x14ac:dyDescent="0.2">
      <c r="A5" s="3" t="s">
        <v>117</v>
      </c>
      <c r="B5" s="166">
        <f>'Summary and sign-off'!B5:F5</f>
        <v>45473</v>
      </c>
      <c r="C5" s="166"/>
      <c r="D5" s="166"/>
      <c r="E5" s="166"/>
    </row>
    <row r="6" spans="1:6" ht="21" customHeight="1" x14ac:dyDescent="0.2">
      <c r="A6" s="3" t="s">
        <v>118</v>
      </c>
      <c r="B6" s="161" t="s">
        <v>84</v>
      </c>
      <c r="C6" s="161"/>
      <c r="D6" s="161"/>
      <c r="E6" s="161"/>
      <c r="F6" s="23"/>
    </row>
    <row r="7" spans="1:6" ht="21" customHeight="1" x14ac:dyDescent="0.2">
      <c r="A7" s="3" t="s">
        <v>58</v>
      </c>
      <c r="B7" s="161"/>
      <c r="C7" s="161"/>
      <c r="D7" s="161"/>
      <c r="E7" s="161"/>
      <c r="F7" s="23"/>
    </row>
    <row r="8" spans="1:6" ht="35.25" customHeight="1" x14ac:dyDescent="0.2">
      <c r="A8" s="171" t="s">
        <v>206</v>
      </c>
      <c r="B8" s="171"/>
      <c r="C8" s="178"/>
      <c r="D8" s="178"/>
      <c r="E8" s="178"/>
    </row>
    <row r="9" spans="1:6" ht="35.25" customHeight="1" x14ac:dyDescent="0.2">
      <c r="A9" s="179" t="s">
        <v>207</v>
      </c>
      <c r="B9" s="180"/>
      <c r="C9" s="180"/>
      <c r="D9" s="180"/>
      <c r="E9" s="180"/>
    </row>
    <row r="10" spans="1:6" ht="27" customHeight="1" x14ac:dyDescent="0.2">
      <c r="A10" s="24" t="s">
        <v>122</v>
      </c>
      <c r="B10" s="24" t="s">
        <v>65</v>
      </c>
      <c r="C10" s="24" t="s">
        <v>208</v>
      </c>
      <c r="D10" s="24" t="s">
        <v>209</v>
      </c>
      <c r="E10" s="24" t="s">
        <v>126</v>
      </c>
      <c r="F10" s="20"/>
    </row>
    <row r="11" spans="1:6" s="2" customFormat="1" hidden="1" x14ac:dyDescent="0.2">
      <c r="A11" s="98"/>
      <c r="B11" s="95"/>
      <c r="C11" s="99"/>
      <c r="D11" s="99"/>
      <c r="E11" s="100"/>
    </row>
    <row r="12" spans="1:6" s="2" customFormat="1" x14ac:dyDescent="0.2">
      <c r="A12" s="117">
        <v>45108</v>
      </c>
      <c r="B12" s="118">
        <v>13970</v>
      </c>
      <c r="C12" s="122" t="s">
        <v>790</v>
      </c>
      <c r="D12" s="122" t="s">
        <v>212</v>
      </c>
      <c r="E12" s="123" t="s">
        <v>151</v>
      </c>
    </row>
    <row r="13" spans="1:6" s="2" customFormat="1" x14ac:dyDescent="0.2">
      <c r="A13" s="117">
        <v>45320</v>
      </c>
      <c r="B13" s="118">
        <v>-17997.07</v>
      </c>
      <c r="C13" s="122" t="s">
        <v>789</v>
      </c>
      <c r="D13" s="122" t="s">
        <v>211</v>
      </c>
      <c r="E13" s="123" t="s">
        <v>151</v>
      </c>
    </row>
    <row r="14" spans="1:6" s="2" customFormat="1" x14ac:dyDescent="0.2">
      <c r="A14" s="117">
        <v>45330</v>
      </c>
      <c r="B14" s="118">
        <v>4500</v>
      </c>
      <c r="C14" s="122" t="s">
        <v>791</v>
      </c>
      <c r="D14" s="122" t="s">
        <v>212</v>
      </c>
      <c r="E14" s="123" t="s">
        <v>151</v>
      </c>
    </row>
    <row r="15" spans="1:6" s="2" customFormat="1" x14ac:dyDescent="0.2">
      <c r="A15" s="117"/>
      <c r="B15" s="118"/>
      <c r="C15" s="122"/>
      <c r="D15" s="122"/>
      <c r="E15" s="123"/>
    </row>
    <row r="16" spans="1:6" s="2" customFormat="1" x14ac:dyDescent="0.2">
      <c r="A16" s="117"/>
      <c r="B16" s="118"/>
      <c r="C16" s="122"/>
      <c r="D16" s="122"/>
      <c r="E16" s="123"/>
    </row>
    <row r="17" spans="1:6" s="2" customFormat="1" x14ac:dyDescent="0.2">
      <c r="A17" s="117"/>
      <c r="B17" s="118"/>
      <c r="C17" s="122"/>
      <c r="D17" s="122"/>
      <c r="E17" s="123"/>
    </row>
    <row r="18" spans="1:6" s="2" customFormat="1" x14ac:dyDescent="0.2">
      <c r="A18" s="117"/>
      <c r="B18" s="118"/>
      <c r="C18" s="122"/>
      <c r="D18" s="122"/>
      <c r="E18" s="123"/>
    </row>
    <row r="19" spans="1:6" s="2" customFormat="1" x14ac:dyDescent="0.2">
      <c r="A19" s="117"/>
      <c r="B19" s="118"/>
      <c r="C19" s="122"/>
      <c r="D19" s="122"/>
      <c r="E19" s="123"/>
    </row>
    <row r="20" spans="1:6" s="2" customFormat="1" x14ac:dyDescent="0.2">
      <c r="A20" s="117"/>
      <c r="B20" s="118"/>
      <c r="C20" s="122"/>
      <c r="D20" s="122"/>
      <c r="E20" s="123"/>
    </row>
    <row r="21" spans="1:6" s="2" customFormat="1" x14ac:dyDescent="0.2">
      <c r="A21" s="117"/>
      <c r="B21" s="118"/>
      <c r="C21" s="122"/>
      <c r="D21" s="122"/>
      <c r="E21" s="123"/>
    </row>
    <row r="22" spans="1:6" s="2" customFormat="1" x14ac:dyDescent="0.2">
      <c r="A22" s="117"/>
      <c r="B22" s="118"/>
      <c r="C22" s="122"/>
      <c r="D22" s="122"/>
      <c r="E22" s="123"/>
    </row>
    <row r="23" spans="1:6" s="2" customFormat="1" x14ac:dyDescent="0.2">
      <c r="A23" s="121"/>
      <c r="B23" s="118"/>
      <c r="C23" s="122"/>
      <c r="D23" s="122"/>
      <c r="E23" s="123"/>
    </row>
    <row r="24" spans="1:6" s="2" customFormat="1" x14ac:dyDescent="0.2">
      <c r="A24" s="121"/>
      <c r="B24" s="118"/>
      <c r="C24" s="122"/>
      <c r="D24" s="122"/>
      <c r="E24" s="123"/>
    </row>
    <row r="25" spans="1:6" s="2" customFormat="1" hidden="1" x14ac:dyDescent="0.2">
      <c r="A25" s="98"/>
      <c r="B25" s="95"/>
      <c r="C25" s="99"/>
      <c r="D25" s="99"/>
      <c r="E25" s="100"/>
    </row>
    <row r="26" spans="1:6" ht="34.5" customHeight="1" x14ac:dyDescent="0.2">
      <c r="A26" s="53" t="s">
        <v>213</v>
      </c>
      <c r="B26" s="62">
        <f>SUM(B11:B25)</f>
        <v>472.93000000000029</v>
      </c>
      <c r="C26" s="70" t="str">
        <f>IF(SUBTOTAL(3,B11:B25)=SUBTOTAL(103,B11:B25),'Summary and sign-off'!$A$48,'Summary and sign-off'!$A$49)</f>
        <v>Check - there are no hidden rows with data</v>
      </c>
      <c r="D26" s="167" t="str">
        <f>IF('Summary and sign-off'!F59='Summary and sign-off'!F54,'Summary and sign-off'!A51,'Summary and sign-off'!A50)</f>
        <v>Check - each entry provides sufficient information</v>
      </c>
      <c r="E26" s="167"/>
    </row>
    <row r="27" spans="1:6" ht="14.1" customHeight="1" x14ac:dyDescent="0.2">
      <c r="B27" s="17"/>
      <c r="C27" s="17"/>
      <c r="D27" s="17"/>
      <c r="E27" s="17"/>
    </row>
    <row r="28" spans="1:6" x14ac:dyDescent="0.2">
      <c r="A28" s="18" t="s">
        <v>214</v>
      </c>
      <c r="B28" s="17"/>
      <c r="C28" s="17"/>
      <c r="D28" s="17"/>
      <c r="E28" s="17"/>
    </row>
    <row r="29" spans="1:6" ht="12.6" customHeight="1" x14ac:dyDescent="0.2">
      <c r="A29" s="20" t="s">
        <v>185</v>
      </c>
      <c r="B29" s="17"/>
      <c r="C29" s="17"/>
      <c r="D29" s="17"/>
      <c r="E29" s="17"/>
    </row>
    <row r="30" spans="1:6" x14ac:dyDescent="0.2">
      <c r="A30" s="20" t="s">
        <v>82</v>
      </c>
      <c r="B30" s="19"/>
      <c r="C30" s="17"/>
      <c r="D30" s="17"/>
      <c r="E30" s="17"/>
      <c r="F30" s="17"/>
    </row>
    <row r="31" spans="1:6" x14ac:dyDescent="0.2">
      <c r="A31" s="20" t="s">
        <v>203</v>
      </c>
      <c r="C31" s="17"/>
      <c r="D31" s="17"/>
      <c r="E31" s="17"/>
      <c r="F31" s="17"/>
    </row>
    <row r="32" spans="1:6" ht="12.75" customHeight="1" x14ac:dyDescent="0.2">
      <c r="A32" s="20" t="s">
        <v>204</v>
      </c>
      <c r="B32" s="25"/>
      <c r="C32" s="22"/>
      <c r="D32" s="22"/>
      <c r="E32" s="22"/>
      <c r="F32" s="22"/>
    </row>
    <row r="33" spans="1:5" x14ac:dyDescent="0.2">
      <c r="B33" s="26"/>
      <c r="C33" s="17"/>
      <c r="D33" s="17"/>
      <c r="E33" s="17"/>
    </row>
    <row r="34" spans="1:5" hidden="1" x14ac:dyDescent="0.2">
      <c r="A34" s="17"/>
      <c r="B34" s="17"/>
      <c r="C34" s="17"/>
      <c r="D34" s="17"/>
    </row>
    <row r="35" spans="1:5" ht="12.75" hidden="1" customHeight="1" x14ac:dyDescent="0.2"/>
    <row r="36" spans="1:5" hidden="1" x14ac:dyDescent="0.2">
      <c r="A36" s="17"/>
      <c r="B36" s="17"/>
      <c r="C36" s="17"/>
      <c r="D36" s="17"/>
      <c r="E36" s="17"/>
    </row>
    <row r="37" spans="1:5" hidden="1" x14ac:dyDescent="0.2">
      <c r="A37" s="17"/>
      <c r="B37" s="17"/>
      <c r="C37" s="17"/>
      <c r="D37" s="17"/>
      <c r="E37" s="17"/>
    </row>
    <row r="38" spans="1:5" hidden="1" x14ac:dyDescent="0.2">
      <c r="A38" s="17"/>
      <c r="B38" s="17"/>
      <c r="C38" s="17"/>
      <c r="D38" s="17"/>
      <c r="E38" s="17"/>
    </row>
    <row r="39" spans="1:5" hidden="1" x14ac:dyDescent="0.2">
      <c r="A39" s="17"/>
      <c r="B39" s="17"/>
      <c r="C39" s="17"/>
      <c r="D39" s="17"/>
      <c r="E39" s="17"/>
    </row>
    <row r="40" spans="1:5" hidden="1" x14ac:dyDescent="0.2">
      <c r="A40" s="17"/>
      <c r="B40" s="17"/>
      <c r="C40" s="17"/>
      <c r="D40" s="17"/>
      <c r="E40" s="17"/>
    </row>
  </sheetData>
  <sheetProtection sheet="1" formatCells="0" insertRows="0" deleteRows="0"/>
  <mergeCells count="10">
    <mergeCell ref="D26:E26"/>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12 A25"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3 A14 A15 A16 A17 A18 A19 A20 A21 A22 A23 A24"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customProperties>
    <customPr name="_pios_id" r:id="rId2"/>
  </customProperties>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B11:B25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45"/>
  <sheetViews>
    <sheetView zoomScaleNormal="100" workbookViewId="0">
      <selection activeCell="G29" sqref="G29"/>
    </sheetView>
  </sheetViews>
  <sheetFormatPr defaultColWidth="0" defaultRowHeight="12.75" zeroHeight="1" x14ac:dyDescent="0.2"/>
  <cols>
    <col min="1" max="1" width="35.7109375" customWidth="1"/>
    <col min="2" max="2" width="46.85546875" customWidth="1"/>
    <col min="3" max="3" width="22.140625" customWidth="1"/>
    <col min="4" max="4" width="25.42578125" customWidth="1"/>
    <col min="5" max="6" width="35.7109375" customWidth="1"/>
    <col min="7" max="7" width="38" customWidth="1"/>
    <col min="8" max="10" width="9.140625" hidden="1" customWidth="1"/>
    <col min="11" max="15" width="0" hidden="1" customWidth="1"/>
  </cols>
  <sheetData>
    <row r="1" spans="1:6" ht="26.25" customHeight="1" x14ac:dyDescent="0.2">
      <c r="A1" s="168" t="s">
        <v>215</v>
      </c>
      <c r="B1" s="168"/>
      <c r="C1" s="168"/>
      <c r="D1" s="168"/>
      <c r="E1" s="168"/>
      <c r="F1" s="168"/>
    </row>
    <row r="2" spans="1:6" ht="21" customHeight="1" x14ac:dyDescent="0.2">
      <c r="A2" s="3" t="s">
        <v>114</v>
      </c>
      <c r="B2" s="166" t="str">
        <f>'Summary and sign-off'!B2:F2</f>
        <v>Department of Conservation</v>
      </c>
      <c r="C2" s="166"/>
      <c r="D2" s="166"/>
      <c r="E2" s="166"/>
      <c r="F2" s="166"/>
    </row>
    <row r="3" spans="1:6" ht="31.5" x14ac:dyDescent="0.2">
      <c r="A3" s="3" t="s">
        <v>115</v>
      </c>
      <c r="B3" s="166" t="str">
        <f>'Summary and sign-off'!B3:F3</f>
        <v>Penny Nelson , Director General</v>
      </c>
      <c r="C3" s="166"/>
      <c r="D3" s="166"/>
      <c r="E3" s="166"/>
      <c r="F3" s="166"/>
    </row>
    <row r="4" spans="1:6" ht="21" customHeight="1" x14ac:dyDescent="0.2">
      <c r="A4" s="3" t="s">
        <v>116</v>
      </c>
      <c r="B4" s="166">
        <f>'Summary and sign-off'!B4:F4</f>
        <v>45108</v>
      </c>
      <c r="C4" s="166"/>
      <c r="D4" s="166"/>
      <c r="E4" s="166"/>
      <c r="F4" s="166"/>
    </row>
    <row r="5" spans="1:6" ht="21" customHeight="1" x14ac:dyDescent="0.2">
      <c r="A5" s="3" t="s">
        <v>117</v>
      </c>
      <c r="B5" s="166">
        <f>'Summary and sign-off'!B5:F5</f>
        <v>45473</v>
      </c>
      <c r="C5" s="166"/>
      <c r="D5" s="166"/>
      <c r="E5" s="166"/>
      <c r="F5" s="166"/>
    </row>
    <row r="6" spans="1:6" ht="21" customHeight="1" x14ac:dyDescent="0.2">
      <c r="A6" s="3" t="s">
        <v>216</v>
      </c>
      <c r="B6" s="161" t="s">
        <v>84</v>
      </c>
      <c r="C6" s="161"/>
      <c r="D6" s="161"/>
      <c r="E6" s="161"/>
      <c r="F6" s="161"/>
    </row>
    <row r="7" spans="1:6" ht="21" customHeight="1" x14ac:dyDescent="0.2">
      <c r="A7" s="3" t="s">
        <v>58</v>
      </c>
      <c r="B7" s="161"/>
      <c r="C7" s="161"/>
      <c r="D7" s="161"/>
      <c r="E7" s="161"/>
      <c r="F7" s="161"/>
    </row>
    <row r="8" spans="1:6" ht="36" customHeight="1" x14ac:dyDescent="0.2">
      <c r="A8" s="171" t="s">
        <v>217</v>
      </c>
      <c r="B8" s="171"/>
      <c r="C8" s="171"/>
      <c r="D8" s="171"/>
      <c r="E8" s="171"/>
      <c r="F8" s="171"/>
    </row>
    <row r="9" spans="1:6" ht="36" customHeight="1" x14ac:dyDescent="0.2">
      <c r="A9" s="179" t="s">
        <v>218</v>
      </c>
      <c r="B9" s="180"/>
      <c r="C9" s="180"/>
      <c r="D9" s="180"/>
      <c r="E9" s="180"/>
      <c r="F9" s="180"/>
    </row>
    <row r="10" spans="1:6" ht="39" customHeight="1" x14ac:dyDescent="0.2">
      <c r="A10" s="24" t="s">
        <v>122</v>
      </c>
      <c r="B10" s="112" t="s">
        <v>219</v>
      </c>
      <c r="C10" s="112" t="s">
        <v>220</v>
      </c>
      <c r="D10" s="112" t="s">
        <v>221</v>
      </c>
      <c r="E10" s="112" t="s">
        <v>222</v>
      </c>
      <c r="F10" s="112" t="s">
        <v>223</v>
      </c>
    </row>
    <row r="11" spans="1:6" s="2" customFormat="1" ht="38.25" x14ac:dyDescent="0.2">
      <c r="A11" s="117" t="s">
        <v>224</v>
      </c>
      <c r="B11" s="122" t="s">
        <v>225</v>
      </c>
      <c r="C11" s="125" t="s">
        <v>100</v>
      </c>
      <c r="D11" s="122" t="s">
        <v>226</v>
      </c>
      <c r="E11" s="126">
        <v>1200</v>
      </c>
      <c r="F11" s="123" t="s">
        <v>794</v>
      </c>
    </row>
    <row r="12" spans="1:6" s="2" customFormat="1" x14ac:dyDescent="0.2">
      <c r="A12" s="117"/>
      <c r="B12" s="124"/>
      <c r="C12" s="125"/>
      <c r="D12" s="124"/>
      <c r="E12" s="126"/>
      <c r="F12" s="127"/>
    </row>
    <row r="13" spans="1:6" s="2" customFormat="1" x14ac:dyDescent="0.2">
      <c r="A13" s="117"/>
      <c r="B13" s="124"/>
      <c r="C13" s="125"/>
      <c r="D13" s="124"/>
      <c r="E13" s="126"/>
      <c r="F13" s="127"/>
    </row>
    <row r="14" spans="1:6" s="2" customFormat="1" x14ac:dyDescent="0.2">
      <c r="A14" s="117"/>
      <c r="B14" s="124"/>
      <c r="C14" s="125"/>
      <c r="D14" s="124"/>
      <c r="E14" s="126"/>
      <c r="F14" s="127"/>
    </row>
    <row r="15" spans="1:6" s="2" customFormat="1" x14ac:dyDescent="0.2">
      <c r="A15" s="117"/>
      <c r="B15" s="124"/>
      <c r="C15" s="125"/>
      <c r="D15" s="124"/>
      <c r="E15" s="126"/>
      <c r="F15" s="127"/>
    </row>
    <row r="16" spans="1:6" s="2" customFormat="1" x14ac:dyDescent="0.2">
      <c r="A16" s="117"/>
      <c r="B16" s="124"/>
      <c r="C16" s="125"/>
      <c r="D16" s="124"/>
      <c r="E16" s="126"/>
      <c r="F16" s="127"/>
    </row>
    <row r="17" spans="1:7" s="2" customFormat="1" x14ac:dyDescent="0.2">
      <c r="A17" s="117"/>
      <c r="B17" s="124"/>
      <c r="C17" s="125"/>
      <c r="D17" s="124"/>
      <c r="E17" s="126"/>
      <c r="F17" s="127"/>
    </row>
    <row r="18" spans="1:7" s="2" customFormat="1" x14ac:dyDescent="0.2">
      <c r="A18" s="117"/>
      <c r="B18" s="124"/>
      <c r="C18" s="125"/>
      <c r="D18" s="124"/>
      <c r="E18" s="126"/>
      <c r="F18" s="127"/>
    </row>
    <row r="19" spans="1:7" s="2" customFormat="1" x14ac:dyDescent="0.2">
      <c r="A19" s="117"/>
      <c r="B19" s="124"/>
      <c r="C19" s="125"/>
      <c r="D19" s="124"/>
      <c r="E19" s="126"/>
      <c r="F19" s="127"/>
    </row>
    <row r="20" spans="1:7" s="2" customFormat="1" x14ac:dyDescent="0.2">
      <c r="A20" s="117"/>
      <c r="B20" s="124"/>
      <c r="C20" s="125"/>
      <c r="D20" s="124"/>
      <c r="E20" s="126"/>
      <c r="F20" s="127"/>
    </row>
    <row r="21" spans="1:7" s="2" customFormat="1" x14ac:dyDescent="0.2">
      <c r="A21" s="117"/>
      <c r="B21" s="124"/>
      <c r="C21" s="125"/>
      <c r="D21" s="124"/>
      <c r="E21" s="126"/>
      <c r="F21" s="127"/>
    </row>
    <row r="22" spans="1:7" s="2" customFormat="1" x14ac:dyDescent="0.2">
      <c r="A22" s="117"/>
      <c r="B22" s="124"/>
      <c r="C22" s="125"/>
      <c r="D22" s="124"/>
      <c r="E22" s="126"/>
      <c r="F22" s="127"/>
    </row>
    <row r="23" spans="1:7" s="2" customFormat="1" x14ac:dyDescent="0.2">
      <c r="A23" s="117"/>
      <c r="B23" s="124"/>
      <c r="C23" s="125"/>
      <c r="D23" s="124"/>
      <c r="E23" s="126"/>
      <c r="F23" s="127"/>
    </row>
    <row r="24" spans="1:7" s="2" customFormat="1" hidden="1" x14ac:dyDescent="0.2">
      <c r="A24" s="94"/>
      <c r="B24" s="99"/>
      <c r="C24" s="101"/>
      <c r="D24" s="99"/>
      <c r="E24" s="102"/>
      <c r="F24" s="100"/>
    </row>
    <row r="25" spans="1:7" ht="34.5" customHeight="1" x14ac:dyDescent="0.2">
      <c r="A25" s="113" t="s">
        <v>227</v>
      </c>
      <c r="B25" s="114" t="s">
        <v>228</v>
      </c>
      <c r="C25" s="115">
        <f>C26+C27</f>
        <v>1</v>
      </c>
      <c r="D25" s="116" t="str">
        <f>IF(SUBTOTAL(3,C11:C24)=SUBTOTAL(103,C11:C24),'Summary and sign-off'!$A$48,'Summary and sign-off'!$A$49)</f>
        <v>Check - there are no hidden rows with data</v>
      </c>
      <c r="E25" s="167" t="str">
        <f>IF('Summary and sign-off'!F60='Summary and sign-off'!F54,'Summary and sign-off'!A52,'Summary and sign-off'!A50)</f>
        <v>Check - each entry provides sufficient information</v>
      </c>
      <c r="F25" s="167"/>
      <c r="G25" s="2"/>
    </row>
    <row r="26" spans="1:7" ht="25.5" customHeight="1" x14ac:dyDescent="0.25">
      <c r="A26" s="54"/>
      <c r="B26" s="55" t="s">
        <v>100</v>
      </c>
      <c r="C26" s="56">
        <f>COUNTIF(C11:C24,'Summary and sign-off'!A45)</f>
        <v>1</v>
      </c>
      <c r="D26" s="14"/>
      <c r="E26" s="15"/>
      <c r="F26" s="16"/>
    </row>
    <row r="27" spans="1:7" ht="25.5" customHeight="1" x14ac:dyDescent="0.25">
      <c r="A27" s="54"/>
      <c r="B27" s="55" t="s">
        <v>101</v>
      </c>
      <c r="C27" s="56">
        <f>COUNTIF(C11:C24,'Summary and sign-off'!A46)</f>
        <v>0</v>
      </c>
      <c r="D27" s="14"/>
      <c r="E27" s="15"/>
      <c r="F27" s="16"/>
    </row>
    <row r="28" spans="1:7" x14ac:dyDescent="0.2">
      <c r="A28" s="17"/>
      <c r="B28" s="18"/>
      <c r="C28" s="17"/>
      <c r="D28" s="19"/>
      <c r="E28" s="19"/>
      <c r="F28" s="17"/>
    </row>
    <row r="29" spans="1:7" x14ac:dyDescent="0.2">
      <c r="A29" s="18" t="s">
        <v>214</v>
      </c>
      <c r="B29" s="18"/>
      <c r="C29" s="18"/>
      <c r="D29" s="18"/>
      <c r="E29" s="18"/>
      <c r="F29" s="18"/>
    </row>
    <row r="30" spans="1:7" ht="12.6" customHeight="1" x14ac:dyDescent="0.2">
      <c r="A30" s="20" t="s">
        <v>185</v>
      </c>
      <c r="B30" s="17"/>
      <c r="C30" s="17"/>
      <c r="D30" s="17"/>
      <c r="E30" s="17"/>
    </row>
    <row r="31" spans="1:7" x14ac:dyDescent="0.2">
      <c r="A31" s="20" t="s">
        <v>82</v>
      </c>
      <c r="B31" s="19"/>
      <c r="C31" s="17"/>
      <c r="D31" s="17"/>
      <c r="E31" s="17"/>
      <c r="F31" s="17"/>
    </row>
    <row r="32" spans="1:7" x14ac:dyDescent="0.2">
      <c r="A32" s="20" t="s">
        <v>229</v>
      </c>
      <c r="B32" s="21"/>
      <c r="C32" s="21"/>
      <c r="D32" s="21"/>
      <c r="E32" s="21"/>
      <c r="F32" s="21"/>
    </row>
    <row r="33" spans="1:6" ht="12.75" customHeight="1" x14ac:dyDescent="0.2">
      <c r="A33" s="20" t="s">
        <v>230</v>
      </c>
      <c r="B33" s="17"/>
      <c r="C33" s="17"/>
      <c r="D33" s="17"/>
      <c r="E33" s="17"/>
      <c r="F33" s="17"/>
    </row>
    <row r="34" spans="1:6" ht="12.95" customHeight="1" x14ac:dyDescent="0.2">
      <c r="A34" s="20" t="s">
        <v>231</v>
      </c>
      <c r="B34" s="17"/>
      <c r="C34" s="17"/>
      <c r="D34" s="17"/>
      <c r="E34" s="17"/>
      <c r="F34" s="17"/>
    </row>
    <row r="35" spans="1:6" x14ac:dyDescent="0.2">
      <c r="A35" s="20" t="s">
        <v>232</v>
      </c>
      <c r="C35" s="17"/>
      <c r="D35" s="17"/>
      <c r="E35" s="17"/>
      <c r="F35" s="17"/>
    </row>
    <row r="36" spans="1:6" ht="12.75" customHeight="1" x14ac:dyDescent="0.2">
      <c r="A36" s="20" t="s">
        <v>204</v>
      </c>
      <c r="B36" s="20"/>
      <c r="C36" s="22"/>
      <c r="D36" s="22"/>
      <c r="E36" s="22"/>
      <c r="F36" s="22"/>
    </row>
    <row r="37" spans="1:6" ht="12.75" customHeight="1" x14ac:dyDescent="0.2">
      <c r="A37" s="20"/>
      <c r="B37" s="20"/>
      <c r="C37" s="22"/>
      <c r="D37" s="22"/>
      <c r="E37" s="22"/>
      <c r="F37" s="22"/>
    </row>
    <row r="38" spans="1:6" ht="12.75" hidden="1" customHeight="1" x14ac:dyDescent="0.2">
      <c r="A38" s="20"/>
      <c r="B38" s="20"/>
      <c r="C38" s="22"/>
      <c r="D38" s="22"/>
      <c r="E38" s="22"/>
      <c r="F38" s="22"/>
    </row>
    <row r="41" spans="1:6" hidden="1" x14ac:dyDescent="0.2">
      <c r="A41" s="18"/>
      <c r="B41" s="18"/>
      <c r="C41" s="18"/>
      <c r="D41" s="18"/>
      <c r="E41" s="18"/>
      <c r="F41" s="18"/>
    </row>
    <row r="42" spans="1:6" hidden="1" x14ac:dyDescent="0.2">
      <c r="A42" s="18"/>
      <c r="B42" s="18"/>
      <c r="C42" s="18"/>
      <c r="D42" s="18"/>
      <c r="E42" s="18"/>
      <c r="F42" s="18"/>
    </row>
    <row r="43" spans="1:6" hidden="1" x14ac:dyDescent="0.2">
      <c r="A43" s="18"/>
      <c r="B43" s="18"/>
      <c r="C43" s="18"/>
      <c r="D43" s="18"/>
      <c r="E43" s="18"/>
      <c r="F43" s="18"/>
    </row>
    <row r="44" spans="1:6" hidden="1" x14ac:dyDescent="0.2">
      <c r="A44" s="18"/>
      <c r="B44" s="18"/>
      <c r="C44" s="18"/>
      <c r="D44" s="18"/>
      <c r="E44" s="18"/>
      <c r="F44" s="18"/>
    </row>
    <row r="45" spans="1:6" hidden="1" x14ac:dyDescent="0.2">
      <c r="A45" s="18"/>
      <c r="B45" s="18"/>
      <c r="C45" s="18"/>
      <c r="D45" s="18"/>
      <c r="E45" s="18"/>
      <c r="F45" s="18"/>
    </row>
  </sheetData>
  <sheetProtection sheet="1" formatCells="0" insertRows="0" deleteRows="0"/>
  <dataConsolidate/>
  <mergeCells count="10">
    <mergeCell ref="E25:F25"/>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customProperties>
    <customPr name="_pios_id" r:id="rId2"/>
  </customProperties>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xr:uid="{00000000-0002-0000-0500-000002000000}">
          <x14:formula1>
            <xm:f>'Summary and sign-off'!$A$45:$A$46</xm:f>
          </x14:formula1>
          <xm:sqref>C11:C24</xm:sqref>
        </x14:dataValidation>
        <x14:dataValidation type="list" errorStyle="information" operator="greaterThan" allowBlank="1" showInputMessage="1" prompt="Provide specific $ value if possible" xr:uid="{00000000-0002-0000-0500-000003000000}">
          <x14:formula1>
            <xm:f>'Summary and sign-off'!$A$39:$A$44</xm:f>
          </x14:formula1>
          <xm:sqref>E11:E24</xm:sqref>
        </x14:dataValidation>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42462-E662-46AE-B760-EE78C24349C8}">
  <sheetPr filterMode="1">
    <tabColor rgb="FFFFFF00"/>
  </sheetPr>
  <dimension ref="A1:AK362"/>
  <sheetViews>
    <sheetView workbookViewId="0">
      <pane ySplit="1" topLeftCell="A255" activePane="bottomLeft" state="frozen"/>
      <selection activeCell="AD273" sqref="AD273"/>
      <selection pane="bottomLeft" activeCell="AD273" sqref="AD273"/>
    </sheetView>
  </sheetViews>
  <sheetFormatPr defaultRowHeight="12.75" outlineLevelCol="1" x14ac:dyDescent="0.2"/>
  <cols>
    <col min="1" max="1" width="13.7109375" customWidth="1" outlineLevel="1"/>
    <col min="2" max="2" width="14.42578125" customWidth="1" outlineLevel="1"/>
    <col min="3" max="3" width="13.42578125" customWidth="1" outlineLevel="1"/>
    <col min="4" max="4" width="9.7109375" customWidth="1" outlineLevel="1"/>
    <col min="5" max="5" width="23.42578125" customWidth="1" outlineLevel="1"/>
    <col min="6" max="6" width="22.140625" customWidth="1" outlineLevel="1"/>
    <col min="7" max="7" width="10.42578125" customWidth="1"/>
    <col min="8" max="8" width="18.28515625" customWidth="1"/>
    <col min="9" max="9" width="10.85546875" customWidth="1"/>
    <col min="10" max="10" width="26.7109375" hidden="1" customWidth="1" outlineLevel="1"/>
    <col min="11" max="11" width="16.85546875" hidden="1" customWidth="1" outlineLevel="1"/>
    <col min="12" max="12" width="22.5703125" hidden="1" customWidth="1" outlineLevel="1"/>
    <col min="13" max="13" width="16.42578125" hidden="1" customWidth="1" outlineLevel="1"/>
    <col min="14" max="14" width="15.5703125" hidden="1" customWidth="1" outlineLevel="1"/>
    <col min="15" max="15" width="11.85546875" hidden="1" customWidth="1" outlineLevel="1"/>
    <col min="16" max="16" width="21" hidden="1" customWidth="1" outlineLevel="1"/>
    <col min="17" max="17" width="13" hidden="1" customWidth="1" outlineLevel="1"/>
    <col min="18" max="18" width="17.85546875" hidden="1" customWidth="1" outlineLevel="1"/>
    <col min="19" max="19" width="12.28515625" hidden="1" customWidth="1" outlineLevel="1"/>
    <col min="20" max="20" width="52.140625" customWidth="1" collapsed="1"/>
    <col min="21" max="21" width="17.85546875" hidden="1" customWidth="1" outlineLevel="1"/>
    <col min="22" max="22" width="9.7109375" hidden="1" customWidth="1" outlineLevel="1"/>
    <col min="23" max="23" width="18.140625" hidden="1" customWidth="1" outlineLevel="1"/>
    <col min="24" max="24" width="19.140625" hidden="1" customWidth="1" outlineLevel="1"/>
    <col min="25" max="25" width="20" hidden="1" customWidth="1" outlineLevel="1"/>
    <col min="26" max="26" width="17.7109375" hidden="1" customWidth="1" outlineLevel="1"/>
    <col min="27" max="27" width="14.85546875" hidden="1" customWidth="1" outlineLevel="1"/>
    <col min="28" max="28" width="21.42578125" hidden="1" customWidth="1" outlineLevel="1"/>
    <col min="29" max="29" width="20.5703125" hidden="1" customWidth="1" outlineLevel="1"/>
    <col min="30" max="30" width="62.28515625" customWidth="1" collapsed="1"/>
    <col min="31" max="31" width="49.7109375" customWidth="1"/>
    <col min="32" max="32" width="14.28515625" customWidth="1"/>
    <col min="33" max="33" width="10.7109375" style="135" bestFit="1" customWidth="1"/>
    <col min="34" max="34" width="100.85546875" bestFit="1" customWidth="1"/>
    <col min="35" max="35" width="12.85546875" bestFit="1" customWidth="1"/>
    <col min="36" max="36" width="25.42578125" bestFit="1" customWidth="1"/>
    <col min="37" max="37" width="10.42578125" bestFit="1" customWidth="1"/>
  </cols>
  <sheetData>
    <row r="1" spans="1:37" ht="30" x14ac:dyDescent="0.25">
      <c r="A1" s="132" t="s">
        <v>233</v>
      </c>
      <c r="B1" s="132" t="s">
        <v>234</v>
      </c>
      <c r="C1" s="132" t="s">
        <v>235</v>
      </c>
      <c r="D1" s="132" t="s">
        <v>236</v>
      </c>
      <c r="E1" s="132" t="s">
        <v>237</v>
      </c>
      <c r="F1" s="132" t="s">
        <v>238</v>
      </c>
      <c r="G1" s="132" t="s">
        <v>239</v>
      </c>
      <c r="H1" s="138" t="s">
        <v>240</v>
      </c>
      <c r="I1" s="138" t="s">
        <v>241</v>
      </c>
      <c r="J1" s="132" t="s">
        <v>242</v>
      </c>
      <c r="K1" s="132" t="s">
        <v>243</v>
      </c>
      <c r="L1" s="132" t="s">
        <v>244</v>
      </c>
      <c r="M1" s="132" t="s">
        <v>245</v>
      </c>
      <c r="N1" s="132" t="s">
        <v>246</v>
      </c>
      <c r="O1" s="132" t="s">
        <v>247</v>
      </c>
      <c r="P1" s="132" t="s">
        <v>248</v>
      </c>
      <c r="Q1" s="132" t="s">
        <v>249</v>
      </c>
      <c r="R1" s="132" t="s">
        <v>250</v>
      </c>
      <c r="S1" s="132" t="s">
        <v>251</v>
      </c>
      <c r="T1" s="132" t="s">
        <v>252</v>
      </c>
      <c r="U1" s="132" t="s">
        <v>253</v>
      </c>
      <c r="V1" s="132" t="s">
        <v>254</v>
      </c>
      <c r="W1" s="132" t="s">
        <v>255</v>
      </c>
      <c r="X1" s="132" t="s">
        <v>256</v>
      </c>
      <c r="Y1" s="132" t="s">
        <v>257</v>
      </c>
      <c r="Z1" s="132" t="s">
        <v>258</v>
      </c>
      <c r="AA1" s="132" t="s">
        <v>259</v>
      </c>
      <c r="AB1" s="132" t="s">
        <v>260</v>
      </c>
      <c r="AC1" s="132" t="s">
        <v>261</v>
      </c>
      <c r="AD1" s="137" t="s">
        <v>262</v>
      </c>
      <c r="AE1" s="137" t="s">
        <v>263</v>
      </c>
      <c r="AF1" s="137" t="s">
        <v>264</v>
      </c>
      <c r="AG1" s="140" t="s">
        <v>265</v>
      </c>
      <c r="AH1" s="137" t="s">
        <v>266</v>
      </c>
      <c r="AI1" s="137" t="s">
        <v>267</v>
      </c>
      <c r="AJ1" s="137" t="s">
        <v>268</v>
      </c>
      <c r="AK1" s="137" t="s">
        <v>269</v>
      </c>
    </row>
    <row r="2" spans="1:37" hidden="1" x14ac:dyDescent="0.2">
      <c r="A2" s="133" t="s">
        <v>270</v>
      </c>
      <c r="B2" s="133" t="s">
        <v>271</v>
      </c>
      <c r="C2" s="133" t="s">
        <v>272</v>
      </c>
      <c r="D2" s="133" t="s">
        <v>273</v>
      </c>
      <c r="E2" s="133" t="s">
        <v>274</v>
      </c>
      <c r="F2" s="133" t="s">
        <v>275</v>
      </c>
      <c r="G2" s="133" t="s">
        <v>276</v>
      </c>
      <c r="H2" s="133" t="s">
        <v>277</v>
      </c>
      <c r="I2" s="144">
        <v>309.69</v>
      </c>
      <c r="J2" s="133" t="s">
        <v>278</v>
      </c>
      <c r="K2" s="133" t="s">
        <v>279</v>
      </c>
      <c r="L2" s="133" t="s">
        <v>280</v>
      </c>
      <c r="M2" s="135">
        <v>45108</v>
      </c>
      <c r="N2" s="133" t="s">
        <v>281</v>
      </c>
      <c r="Q2" s="133" t="s">
        <v>282</v>
      </c>
      <c r="T2" s="133" t="s">
        <v>283</v>
      </c>
      <c r="U2" s="133" t="s">
        <v>284</v>
      </c>
      <c r="V2" s="133" t="s">
        <v>285</v>
      </c>
      <c r="X2" s="133" t="s">
        <v>286</v>
      </c>
      <c r="AC2" s="133" t="s">
        <v>287</v>
      </c>
      <c r="AD2" s="145" t="s">
        <v>288</v>
      </c>
      <c r="AG2" s="135">
        <v>44901</v>
      </c>
      <c r="AI2" t="s">
        <v>267</v>
      </c>
    </row>
    <row r="3" spans="1:37" hidden="1" x14ac:dyDescent="0.2">
      <c r="A3" s="133" t="s">
        <v>270</v>
      </c>
      <c r="B3" s="133" t="s">
        <v>271</v>
      </c>
      <c r="C3" s="133" t="s">
        <v>272</v>
      </c>
      <c r="D3" s="133" t="s">
        <v>273</v>
      </c>
      <c r="E3" s="133" t="s">
        <v>274</v>
      </c>
      <c r="F3" s="133" t="s">
        <v>275</v>
      </c>
      <c r="G3" s="133" t="s">
        <v>276</v>
      </c>
      <c r="H3" s="133" t="s">
        <v>277</v>
      </c>
      <c r="I3" s="144">
        <v>375.63</v>
      </c>
      <c r="J3" s="133" t="s">
        <v>278</v>
      </c>
      <c r="K3" s="133" t="s">
        <v>279</v>
      </c>
      <c r="L3" s="133" t="s">
        <v>280</v>
      </c>
      <c r="M3" s="135">
        <v>45108</v>
      </c>
      <c r="N3" s="133" t="s">
        <v>281</v>
      </c>
      <c r="Q3" s="133" t="s">
        <v>282</v>
      </c>
      <c r="T3" s="133" t="s">
        <v>289</v>
      </c>
      <c r="U3" s="133" t="s">
        <v>284</v>
      </c>
      <c r="V3" s="133" t="s">
        <v>285</v>
      </c>
      <c r="X3" s="133" t="s">
        <v>286</v>
      </c>
      <c r="AC3" s="133" t="s">
        <v>287</v>
      </c>
      <c r="AD3" s="145" t="s">
        <v>288</v>
      </c>
      <c r="AG3" s="135">
        <v>44911</v>
      </c>
      <c r="AI3" t="s">
        <v>267</v>
      </c>
    </row>
    <row r="4" spans="1:37" hidden="1" x14ac:dyDescent="0.2">
      <c r="A4" s="133" t="s">
        <v>270</v>
      </c>
      <c r="B4" s="133" t="s">
        <v>271</v>
      </c>
      <c r="C4" s="133" t="s">
        <v>272</v>
      </c>
      <c r="D4" s="133" t="s">
        <v>273</v>
      </c>
      <c r="E4" s="133" t="s">
        <v>274</v>
      </c>
      <c r="F4" s="133" t="s">
        <v>275</v>
      </c>
      <c r="G4" s="133" t="s">
        <v>276</v>
      </c>
      <c r="H4" s="133" t="s">
        <v>277</v>
      </c>
      <c r="I4" s="144">
        <v>367.29</v>
      </c>
      <c r="J4" s="133" t="s">
        <v>278</v>
      </c>
      <c r="K4" s="133" t="s">
        <v>279</v>
      </c>
      <c r="L4" s="133" t="s">
        <v>280</v>
      </c>
      <c r="M4" s="135">
        <v>45108</v>
      </c>
      <c r="N4" s="133" t="s">
        <v>281</v>
      </c>
      <c r="Q4" s="133" t="s">
        <v>282</v>
      </c>
      <c r="T4" s="133" t="s">
        <v>290</v>
      </c>
      <c r="U4" s="133" t="s">
        <v>284</v>
      </c>
      <c r="V4" s="133" t="s">
        <v>285</v>
      </c>
      <c r="X4" s="133" t="s">
        <v>286</v>
      </c>
      <c r="AC4" s="133" t="s">
        <v>287</v>
      </c>
      <c r="AD4" s="145" t="s">
        <v>288</v>
      </c>
      <c r="AG4" s="135">
        <v>44893</v>
      </c>
      <c r="AI4" t="s">
        <v>267</v>
      </c>
    </row>
    <row r="5" spans="1:37" hidden="1" x14ac:dyDescent="0.2">
      <c r="A5" s="133" t="s">
        <v>270</v>
      </c>
      <c r="B5" s="133" t="s">
        <v>271</v>
      </c>
      <c r="C5" s="133" t="s">
        <v>272</v>
      </c>
      <c r="D5" s="133" t="s">
        <v>273</v>
      </c>
      <c r="E5" s="133" t="s">
        <v>274</v>
      </c>
      <c r="F5" s="133" t="s">
        <v>275</v>
      </c>
      <c r="G5" s="133" t="s">
        <v>276</v>
      </c>
      <c r="H5" s="133" t="s">
        <v>277</v>
      </c>
      <c r="I5" s="144">
        <v>354.76</v>
      </c>
      <c r="J5" s="133" t="s">
        <v>278</v>
      </c>
      <c r="K5" s="133" t="s">
        <v>279</v>
      </c>
      <c r="L5" s="133" t="s">
        <v>280</v>
      </c>
      <c r="M5" s="135">
        <v>45108</v>
      </c>
      <c r="N5" s="133" t="s">
        <v>281</v>
      </c>
      <c r="Q5" s="133" t="s">
        <v>282</v>
      </c>
      <c r="T5" s="133" t="s">
        <v>291</v>
      </c>
      <c r="U5" s="133" t="s">
        <v>284</v>
      </c>
      <c r="V5" s="133" t="s">
        <v>285</v>
      </c>
      <c r="X5" s="133" t="s">
        <v>286</v>
      </c>
      <c r="AC5" s="133" t="s">
        <v>287</v>
      </c>
      <c r="AD5" s="145" t="s">
        <v>288</v>
      </c>
      <c r="AG5" s="135">
        <v>45015</v>
      </c>
      <c r="AI5" t="s">
        <v>267</v>
      </c>
    </row>
    <row r="6" spans="1:37" hidden="1" x14ac:dyDescent="0.2">
      <c r="A6" s="133" t="s">
        <v>270</v>
      </c>
      <c r="B6" s="133" t="s">
        <v>271</v>
      </c>
      <c r="C6" s="133" t="s">
        <v>272</v>
      </c>
      <c r="D6" s="133" t="s">
        <v>273</v>
      </c>
      <c r="E6" s="133" t="s">
        <v>274</v>
      </c>
      <c r="F6" s="133" t="s">
        <v>275</v>
      </c>
      <c r="G6" s="133" t="s">
        <v>276</v>
      </c>
      <c r="H6" s="133" t="s">
        <v>277</v>
      </c>
      <c r="I6" s="144">
        <v>32.57</v>
      </c>
      <c r="J6" s="133" t="s">
        <v>278</v>
      </c>
      <c r="K6" s="133" t="s">
        <v>279</v>
      </c>
      <c r="L6" s="133" t="s">
        <v>280</v>
      </c>
      <c r="M6" s="135">
        <v>45108</v>
      </c>
      <c r="N6" s="133" t="s">
        <v>281</v>
      </c>
      <c r="Q6" s="133" t="s">
        <v>282</v>
      </c>
      <c r="T6" s="133" t="s">
        <v>283</v>
      </c>
      <c r="U6" s="133" t="s">
        <v>284</v>
      </c>
      <c r="V6" s="133" t="s">
        <v>285</v>
      </c>
      <c r="X6" s="133" t="s">
        <v>286</v>
      </c>
      <c r="AC6" s="133" t="s">
        <v>287</v>
      </c>
      <c r="AD6" s="145" t="s">
        <v>288</v>
      </c>
      <c r="AG6" s="135">
        <v>45266</v>
      </c>
      <c r="AI6" t="s">
        <v>267</v>
      </c>
    </row>
    <row r="7" spans="1:37" hidden="1" x14ac:dyDescent="0.2">
      <c r="A7" s="133" t="s">
        <v>270</v>
      </c>
      <c r="B7" s="133" t="s">
        <v>271</v>
      </c>
      <c r="C7" s="133" t="s">
        <v>272</v>
      </c>
      <c r="D7" s="133" t="s">
        <v>273</v>
      </c>
      <c r="E7" s="133" t="s">
        <v>274</v>
      </c>
      <c r="F7" s="133" t="s">
        <v>275</v>
      </c>
      <c r="G7" s="133" t="s">
        <v>276</v>
      </c>
      <c r="H7" s="133" t="s">
        <v>277</v>
      </c>
      <c r="I7" s="144">
        <v>374.78</v>
      </c>
      <c r="J7" s="133" t="s">
        <v>278</v>
      </c>
      <c r="K7" s="133" t="s">
        <v>279</v>
      </c>
      <c r="L7" s="133" t="s">
        <v>280</v>
      </c>
      <c r="M7" s="135">
        <v>45108</v>
      </c>
      <c r="N7" s="133" t="s">
        <v>281</v>
      </c>
      <c r="Q7" s="133" t="s">
        <v>282</v>
      </c>
      <c r="T7" s="133" t="s">
        <v>292</v>
      </c>
      <c r="U7" s="133" t="s">
        <v>284</v>
      </c>
      <c r="V7" s="133" t="s">
        <v>285</v>
      </c>
      <c r="X7" s="133" t="s">
        <v>286</v>
      </c>
      <c r="AC7" s="133" t="s">
        <v>287</v>
      </c>
      <c r="AD7" s="145" t="s">
        <v>288</v>
      </c>
      <c r="AG7" s="135">
        <v>45021</v>
      </c>
      <c r="AI7" t="s">
        <v>267</v>
      </c>
    </row>
    <row r="8" spans="1:37" hidden="1" x14ac:dyDescent="0.2">
      <c r="A8" s="133" t="s">
        <v>270</v>
      </c>
      <c r="B8" s="133" t="s">
        <v>271</v>
      </c>
      <c r="C8" s="133" t="s">
        <v>272</v>
      </c>
      <c r="D8" s="133" t="s">
        <v>273</v>
      </c>
      <c r="E8" s="133" t="s">
        <v>274</v>
      </c>
      <c r="F8" s="133" t="s">
        <v>275</v>
      </c>
      <c r="G8" s="133" t="s">
        <v>276</v>
      </c>
      <c r="H8" s="133" t="s">
        <v>277</v>
      </c>
      <c r="I8" s="144">
        <v>458.26</v>
      </c>
      <c r="J8" s="133" t="s">
        <v>278</v>
      </c>
      <c r="K8" s="133" t="s">
        <v>279</v>
      </c>
      <c r="L8" s="133" t="s">
        <v>280</v>
      </c>
      <c r="M8" s="135">
        <v>45108</v>
      </c>
      <c r="N8" s="133" t="s">
        <v>281</v>
      </c>
      <c r="Q8" s="133" t="s">
        <v>282</v>
      </c>
      <c r="T8" s="133" t="s">
        <v>293</v>
      </c>
      <c r="U8" s="133" t="s">
        <v>284</v>
      </c>
      <c r="V8" s="133" t="s">
        <v>285</v>
      </c>
      <c r="X8" s="133" t="s">
        <v>286</v>
      </c>
      <c r="AC8" s="133" t="s">
        <v>287</v>
      </c>
      <c r="AD8" s="145" t="s">
        <v>288</v>
      </c>
      <c r="AG8" s="135">
        <v>44994</v>
      </c>
      <c r="AI8" t="s">
        <v>267</v>
      </c>
    </row>
    <row r="9" spans="1:37" hidden="1" x14ac:dyDescent="0.2">
      <c r="A9" s="133" t="s">
        <v>270</v>
      </c>
      <c r="B9" s="133" t="s">
        <v>271</v>
      </c>
      <c r="C9" s="133" t="s">
        <v>272</v>
      </c>
      <c r="D9" s="133" t="s">
        <v>273</v>
      </c>
      <c r="E9" s="133" t="s">
        <v>274</v>
      </c>
      <c r="F9" s="133" t="s">
        <v>275</v>
      </c>
      <c r="G9" s="133" t="s">
        <v>276</v>
      </c>
      <c r="H9" s="133" t="s">
        <v>277</v>
      </c>
      <c r="I9" s="144">
        <v>545.92999999999995</v>
      </c>
      <c r="J9" s="133" t="s">
        <v>278</v>
      </c>
      <c r="K9" s="133" t="s">
        <v>279</v>
      </c>
      <c r="L9" s="133" t="s">
        <v>280</v>
      </c>
      <c r="M9" s="135">
        <v>45108</v>
      </c>
      <c r="N9" s="133" t="s">
        <v>281</v>
      </c>
      <c r="Q9" s="133" t="s">
        <v>282</v>
      </c>
      <c r="T9" s="133" t="s">
        <v>294</v>
      </c>
      <c r="U9" s="133" t="s">
        <v>284</v>
      </c>
      <c r="V9" s="133" t="s">
        <v>285</v>
      </c>
      <c r="X9" s="133" t="s">
        <v>286</v>
      </c>
      <c r="AC9" s="133" t="s">
        <v>287</v>
      </c>
      <c r="AD9" s="145" t="s">
        <v>288</v>
      </c>
      <c r="AG9" s="135">
        <v>45058</v>
      </c>
      <c r="AI9" t="s">
        <v>267</v>
      </c>
    </row>
    <row r="10" spans="1:37" hidden="1" x14ac:dyDescent="0.2">
      <c r="A10" s="133" t="s">
        <v>270</v>
      </c>
      <c r="B10" s="133" t="s">
        <v>271</v>
      </c>
      <c r="C10" s="133" t="s">
        <v>272</v>
      </c>
      <c r="D10" s="133" t="s">
        <v>273</v>
      </c>
      <c r="E10" s="133" t="s">
        <v>274</v>
      </c>
      <c r="F10" s="133" t="s">
        <v>275</v>
      </c>
      <c r="G10" s="133" t="s">
        <v>276</v>
      </c>
      <c r="H10" s="133" t="s">
        <v>277</v>
      </c>
      <c r="I10" s="144">
        <v>481.61</v>
      </c>
      <c r="J10" s="133" t="s">
        <v>278</v>
      </c>
      <c r="K10" s="133" t="s">
        <v>279</v>
      </c>
      <c r="L10" s="133" t="s">
        <v>280</v>
      </c>
      <c r="M10" s="135">
        <v>45108</v>
      </c>
      <c r="N10" s="133" t="s">
        <v>281</v>
      </c>
      <c r="Q10" s="133" t="s">
        <v>282</v>
      </c>
      <c r="T10" s="133" t="s">
        <v>295</v>
      </c>
      <c r="U10" s="133" t="s">
        <v>284</v>
      </c>
      <c r="V10" s="133" t="s">
        <v>285</v>
      </c>
      <c r="X10" s="133" t="s">
        <v>286</v>
      </c>
      <c r="AC10" s="133" t="s">
        <v>287</v>
      </c>
      <c r="AD10" s="145" t="s">
        <v>288</v>
      </c>
      <c r="AG10" s="135">
        <v>45061</v>
      </c>
      <c r="AI10" t="s">
        <v>267</v>
      </c>
    </row>
    <row r="11" spans="1:37" hidden="1" x14ac:dyDescent="0.2">
      <c r="A11" s="133" t="s">
        <v>270</v>
      </c>
      <c r="B11" s="133" t="s">
        <v>271</v>
      </c>
      <c r="C11" s="133" t="s">
        <v>272</v>
      </c>
      <c r="D11" s="133" t="s">
        <v>273</v>
      </c>
      <c r="E11" s="133" t="s">
        <v>274</v>
      </c>
      <c r="F11" s="133" t="s">
        <v>275</v>
      </c>
      <c r="G11" s="133" t="s">
        <v>276</v>
      </c>
      <c r="H11" s="133" t="s">
        <v>277</v>
      </c>
      <c r="I11" s="144">
        <v>638.49</v>
      </c>
      <c r="J11" s="133" t="s">
        <v>278</v>
      </c>
      <c r="K11" s="133" t="s">
        <v>279</v>
      </c>
      <c r="L11" s="133" t="s">
        <v>280</v>
      </c>
      <c r="M11" s="135">
        <v>45108</v>
      </c>
      <c r="N11" s="133" t="s">
        <v>281</v>
      </c>
      <c r="Q11" s="133" t="s">
        <v>282</v>
      </c>
      <c r="T11" s="133" t="s">
        <v>296</v>
      </c>
      <c r="U11" s="133" t="s">
        <v>284</v>
      </c>
      <c r="V11" s="133" t="s">
        <v>285</v>
      </c>
      <c r="X11" s="133" t="s">
        <v>286</v>
      </c>
      <c r="AC11" s="133" t="s">
        <v>287</v>
      </c>
      <c r="AD11" s="145" t="s">
        <v>288</v>
      </c>
      <c r="AG11" s="135">
        <v>45037</v>
      </c>
      <c r="AI11" t="s">
        <v>267</v>
      </c>
    </row>
    <row r="12" spans="1:37" hidden="1" x14ac:dyDescent="0.2">
      <c r="A12" s="133" t="s">
        <v>270</v>
      </c>
      <c r="B12" s="133" t="s">
        <v>271</v>
      </c>
      <c r="C12" s="133" t="s">
        <v>272</v>
      </c>
      <c r="D12" s="133" t="s">
        <v>273</v>
      </c>
      <c r="E12" s="133" t="s">
        <v>274</v>
      </c>
      <c r="F12" s="133" t="s">
        <v>275</v>
      </c>
      <c r="G12" s="133" t="s">
        <v>276</v>
      </c>
      <c r="H12" s="133" t="s">
        <v>277</v>
      </c>
      <c r="I12" s="144">
        <v>327.26</v>
      </c>
      <c r="J12" s="133" t="s">
        <v>278</v>
      </c>
      <c r="K12" s="133" t="s">
        <v>279</v>
      </c>
      <c r="L12" s="133" t="s">
        <v>280</v>
      </c>
      <c r="M12" s="135">
        <v>45108</v>
      </c>
      <c r="N12" s="133" t="s">
        <v>281</v>
      </c>
      <c r="Q12" s="133" t="s">
        <v>282</v>
      </c>
      <c r="T12" s="133" t="s">
        <v>297</v>
      </c>
      <c r="U12" s="133" t="s">
        <v>284</v>
      </c>
      <c r="V12" s="133" t="s">
        <v>285</v>
      </c>
      <c r="X12" s="133" t="s">
        <v>286</v>
      </c>
      <c r="AC12" s="133" t="s">
        <v>287</v>
      </c>
      <c r="AD12" s="145" t="s">
        <v>288</v>
      </c>
      <c r="AG12" s="135">
        <v>45105</v>
      </c>
      <c r="AI12" t="s">
        <v>267</v>
      </c>
    </row>
    <row r="13" spans="1:37" hidden="1" x14ac:dyDescent="0.2">
      <c r="A13" s="133" t="s">
        <v>270</v>
      </c>
      <c r="B13" s="133" t="s">
        <v>271</v>
      </c>
      <c r="C13" s="133" t="s">
        <v>272</v>
      </c>
      <c r="D13" s="133" t="s">
        <v>273</v>
      </c>
      <c r="E13" s="133" t="s">
        <v>274</v>
      </c>
      <c r="F13" s="133" t="s">
        <v>275</v>
      </c>
      <c r="G13" s="133" t="s">
        <v>298</v>
      </c>
      <c r="H13" s="133" t="s">
        <v>299</v>
      </c>
      <c r="I13" s="144">
        <v>504.35</v>
      </c>
      <c r="J13" s="133" t="s">
        <v>278</v>
      </c>
      <c r="K13" s="133" t="s">
        <v>279</v>
      </c>
      <c r="L13" s="133" t="s">
        <v>280</v>
      </c>
      <c r="M13" s="135">
        <v>45108</v>
      </c>
      <c r="N13" s="133" t="s">
        <v>281</v>
      </c>
      <c r="Q13" s="133" t="s">
        <v>282</v>
      </c>
      <c r="T13" s="133" t="s">
        <v>300</v>
      </c>
      <c r="U13" s="133" t="s">
        <v>284</v>
      </c>
      <c r="V13" s="133" t="s">
        <v>285</v>
      </c>
      <c r="X13" s="133" t="s">
        <v>286</v>
      </c>
      <c r="AC13" s="133" t="s">
        <v>287</v>
      </c>
      <c r="AD13" s="145" t="s">
        <v>288</v>
      </c>
      <c r="AG13" s="135">
        <v>44963</v>
      </c>
      <c r="AI13" t="s">
        <v>267</v>
      </c>
    </row>
    <row r="14" spans="1:37" x14ac:dyDescent="0.2">
      <c r="A14" s="133" t="s">
        <v>270</v>
      </c>
      <c r="B14" s="133" t="s">
        <v>271</v>
      </c>
      <c r="C14" s="133" t="s">
        <v>272</v>
      </c>
      <c r="D14" s="133" t="s">
        <v>273</v>
      </c>
      <c r="E14" s="133" t="s">
        <v>274</v>
      </c>
      <c r="F14" s="133" t="s">
        <v>275</v>
      </c>
      <c r="G14" s="133" t="s">
        <v>276</v>
      </c>
      <c r="H14" s="133" t="s">
        <v>277</v>
      </c>
      <c r="I14" s="153">
        <v>534.75</v>
      </c>
      <c r="J14" s="133" t="s">
        <v>301</v>
      </c>
      <c r="K14" s="133" t="s">
        <v>302</v>
      </c>
      <c r="L14" s="133" t="s">
        <v>280</v>
      </c>
      <c r="M14" s="135">
        <v>45108</v>
      </c>
      <c r="N14" s="133" t="s">
        <v>281</v>
      </c>
      <c r="Q14" s="133" t="s">
        <v>282</v>
      </c>
      <c r="T14" s="133" t="s">
        <v>303</v>
      </c>
      <c r="U14" s="133" t="s">
        <v>284</v>
      </c>
      <c r="V14" s="133" t="s">
        <v>285</v>
      </c>
      <c r="X14" s="133" t="s">
        <v>286</v>
      </c>
      <c r="AC14" s="133" t="s">
        <v>287</v>
      </c>
      <c r="AD14" s="17" t="s">
        <v>304</v>
      </c>
      <c r="AE14" t="s">
        <v>305</v>
      </c>
      <c r="AF14" t="s">
        <v>141</v>
      </c>
      <c r="AG14" s="135">
        <v>45118</v>
      </c>
      <c r="AK14" t="s">
        <v>306</v>
      </c>
    </row>
    <row r="15" spans="1:37" x14ac:dyDescent="0.2">
      <c r="A15" s="133" t="s">
        <v>270</v>
      </c>
      <c r="B15" s="133" t="s">
        <v>271</v>
      </c>
      <c r="C15" s="133" t="s">
        <v>272</v>
      </c>
      <c r="D15" s="133" t="s">
        <v>273</v>
      </c>
      <c r="E15" s="133" t="s">
        <v>274</v>
      </c>
      <c r="F15" s="133" t="s">
        <v>275</v>
      </c>
      <c r="G15" s="133" t="s">
        <v>298</v>
      </c>
      <c r="H15" s="133" t="s">
        <v>299</v>
      </c>
      <c r="I15" s="153">
        <v>18.850000000000001</v>
      </c>
      <c r="J15" s="133" t="s">
        <v>301</v>
      </c>
      <c r="K15" s="133" t="s">
        <v>302</v>
      </c>
      <c r="L15" s="133" t="s">
        <v>280</v>
      </c>
      <c r="M15" s="135">
        <v>45108</v>
      </c>
      <c r="N15" s="133" t="s">
        <v>281</v>
      </c>
      <c r="Q15" s="133" t="s">
        <v>282</v>
      </c>
      <c r="T15" s="133" t="s">
        <v>307</v>
      </c>
      <c r="U15" s="133" t="s">
        <v>284</v>
      </c>
      <c r="V15" s="133" t="s">
        <v>285</v>
      </c>
      <c r="X15" s="133" t="s">
        <v>286</v>
      </c>
      <c r="AC15" s="133" t="s">
        <v>287</v>
      </c>
      <c r="AD15" s="17" t="s">
        <v>304</v>
      </c>
      <c r="AE15" t="s">
        <v>305</v>
      </c>
      <c r="AF15" t="s">
        <v>141</v>
      </c>
      <c r="AG15" s="135">
        <v>45118</v>
      </c>
      <c r="AK15" t="s">
        <v>306</v>
      </c>
    </row>
    <row r="16" spans="1:37" x14ac:dyDescent="0.2">
      <c r="A16" s="133" t="s">
        <v>270</v>
      </c>
      <c r="B16" s="133" t="s">
        <v>271</v>
      </c>
      <c r="C16" s="133" t="s">
        <v>272</v>
      </c>
      <c r="D16" s="133" t="s">
        <v>273</v>
      </c>
      <c r="E16" s="133" t="s">
        <v>274</v>
      </c>
      <c r="F16" s="133" t="s">
        <v>275</v>
      </c>
      <c r="G16" s="133" t="s">
        <v>298</v>
      </c>
      <c r="H16" s="133" t="s">
        <v>299</v>
      </c>
      <c r="I16" s="153">
        <v>18.850000000000001</v>
      </c>
      <c r="J16" s="133" t="s">
        <v>301</v>
      </c>
      <c r="K16" s="133" t="s">
        <v>302</v>
      </c>
      <c r="L16" s="133" t="s">
        <v>280</v>
      </c>
      <c r="M16" s="135">
        <v>45108</v>
      </c>
      <c r="N16" s="133" t="s">
        <v>281</v>
      </c>
      <c r="Q16" s="133" t="s">
        <v>282</v>
      </c>
      <c r="T16" s="133" t="s">
        <v>308</v>
      </c>
      <c r="U16" s="133" t="s">
        <v>284</v>
      </c>
      <c r="V16" s="133" t="s">
        <v>285</v>
      </c>
      <c r="X16" s="133" t="s">
        <v>286</v>
      </c>
      <c r="AC16" s="133" t="s">
        <v>287</v>
      </c>
      <c r="AD16" t="s">
        <v>143</v>
      </c>
      <c r="AE16" t="s">
        <v>305</v>
      </c>
      <c r="AF16" t="s">
        <v>144</v>
      </c>
      <c r="AG16" s="135">
        <v>45126</v>
      </c>
      <c r="AK16" t="s">
        <v>306</v>
      </c>
    </row>
    <row r="17" spans="1:37" x14ac:dyDescent="0.2">
      <c r="A17" s="133" t="s">
        <v>270</v>
      </c>
      <c r="B17" s="133" t="s">
        <v>271</v>
      </c>
      <c r="C17" s="133" t="s">
        <v>272</v>
      </c>
      <c r="D17" s="133" t="s">
        <v>273</v>
      </c>
      <c r="E17" s="133" t="s">
        <v>274</v>
      </c>
      <c r="F17" s="133" t="s">
        <v>275</v>
      </c>
      <c r="G17" s="133" t="s">
        <v>276</v>
      </c>
      <c r="H17" s="133" t="s">
        <v>277</v>
      </c>
      <c r="I17" s="153">
        <v>282.55</v>
      </c>
      <c r="J17" s="133" t="s">
        <v>301</v>
      </c>
      <c r="K17" s="133" t="s">
        <v>302</v>
      </c>
      <c r="L17" s="133" t="s">
        <v>280</v>
      </c>
      <c r="M17" s="135">
        <v>45108</v>
      </c>
      <c r="N17" s="133" t="s">
        <v>281</v>
      </c>
      <c r="Q17" s="133" t="s">
        <v>282</v>
      </c>
      <c r="T17" s="133" t="s">
        <v>309</v>
      </c>
      <c r="U17" s="133" t="s">
        <v>284</v>
      </c>
      <c r="V17" s="133" t="s">
        <v>285</v>
      </c>
      <c r="X17" s="133" t="s">
        <v>286</v>
      </c>
      <c r="AC17" s="133" t="s">
        <v>287</v>
      </c>
      <c r="AD17" t="s">
        <v>143</v>
      </c>
      <c r="AE17" t="s">
        <v>305</v>
      </c>
      <c r="AF17" t="s">
        <v>144</v>
      </c>
      <c r="AG17" s="135">
        <v>45126</v>
      </c>
      <c r="AK17" t="s">
        <v>306</v>
      </c>
    </row>
    <row r="18" spans="1:37" hidden="1" x14ac:dyDescent="0.2">
      <c r="A18" s="133" t="s">
        <v>270</v>
      </c>
      <c r="B18" s="133" t="s">
        <v>271</v>
      </c>
      <c r="C18" s="133" t="s">
        <v>272</v>
      </c>
      <c r="D18" s="133" t="s">
        <v>273</v>
      </c>
      <c r="E18" s="133" t="s">
        <v>274</v>
      </c>
      <c r="F18" s="133" t="s">
        <v>275</v>
      </c>
      <c r="G18" s="133" t="s">
        <v>310</v>
      </c>
      <c r="H18" s="133" t="s">
        <v>311</v>
      </c>
      <c r="I18" s="144">
        <v>1379.45</v>
      </c>
      <c r="J18" s="133" t="s">
        <v>301</v>
      </c>
      <c r="K18" s="133" t="s">
        <v>302</v>
      </c>
      <c r="L18" s="133" t="s">
        <v>280</v>
      </c>
      <c r="M18" s="135">
        <v>45108</v>
      </c>
      <c r="N18" s="133" t="s">
        <v>281</v>
      </c>
      <c r="Q18" s="133" t="s">
        <v>282</v>
      </c>
      <c r="T18" s="133" t="s">
        <v>312</v>
      </c>
      <c r="U18" s="133" t="s">
        <v>284</v>
      </c>
      <c r="V18" s="133" t="s">
        <v>285</v>
      </c>
      <c r="X18" s="133" t="s">
        <v>286</v>
      </c>
      <c r="AC18" s="133" t="s">
        <v>287</v>
      </c>
      <c r="AD18" s="146" t="s">
        <v>288</v>
      </c>
      <c r="AE18" t="s">
        <v>313</v>
      </c>
      <c r="AF18" t="s">
        <v>313</v>
      </c>
      <c r="AG18" s="135">
        <v>45140</v>
      </c>
      <c r="AH18" t="s">
        <v>313</v>
      </c>
      <c r="AI18" t="s">
        <v>267</v>
      </c>
    </row>
    <row r="19" spans="1:37" hidden="1" x14ac:dyDescent="0.2">
      <c r="A19" s="133" t="s">
        <v>270</v>
      </c>
      <c r="B19" s="133" t="s">
        <v>271</v>
      </c>
      <c r="C19" s="133" t="s">
        <v>272</v>
      </c>
      <c r="D19" s="133" t="s">
        <v>273</v>
      </c>
      <c r="E19" s="133" t="s">
        <v>274</v>
      </c>
      <c r="F19" s="133" t="s">
        <v>275</v>
      </c>
      <c r="G19" s="133" t="s">
        <v>310</v>
      </c>
      <c r="H19" s="133" t="s">
        <v>311</v>
      </c>
      <c r="I19" s="144">
        <v>0.56000000000000005</v>
      </c>
      <c r="J19" s="133" t="s">
        <v>301</v>
      </c>
      <c r="K19" s="133" t="s">
        <v>302</v>
      </c>
      <c r="L19" s="133" t="s">
        <v>280</v>
      </c>
      <c r="M19" s="135">
        <v>45108</v>
      </c>
      <c r="N19" s="133" t="s">
        <v>281</v>
      </c>
      <c r="Q19" s="133" t="s">
        <v>282</v>
      </c>
      <c r="T19" s="133" t="s">
        <v>314</v>
      </c>
      <c r="U19" s="133" t="s">
        <v>284</v>
      </c>
      <c r="V19" s="133" t="s">
        <v>285</v>
      </c>
      <c r="X19" s="133" t="s">
        <v>286</v>
      </c>
      <c r="AC19" s="133" t="s">
        <v>287</v>
      </c>
      <c r="AD19" s="146" t="s">
        <v>288</v>
      </c>
      <c r="AE19" t="s">
        <v>313</v>
      </c>
      <c r="AF19" t="s">
        <v>315</v>
      </c>
      <c r="AG19" s="135">
        <v>45140</v>
      </c>
      <c r="AH19" t="s">
        <v>313</v>
      </c>
      <c r="AI19" t="s">
        <v>267</v>
      </c>
    </row>
    <row r="20" spans="1:37" hidden="1" x14ac:dyDescent="0.2">
      <c r="A20" s="133" t="s">
        <v>270</v>
      </c>
      <c r="B20" s="133" t="s">
        <v>271</v>
      </c>
      <c r="C20" s="133" t="s">
        <v>272</v>
      </c>
      <c r="D20" s="133" t="s">
        <v>273</v>
      </c>
      <c r="E20" s="133" t="s">
        <v>274</v>
      </c>
      <c r="F20" s="133" t="s">
        <v>275</v>
      </c>
      <c r="G20" s="133" t="s">
        <v>310</v>
      </c>
      <c r="H20" s="133" t="s">
        <v>311</v>
      </c>
      <c r="I20" s="144">
        <v>28.95</v>
      </c>
      <c r="J20" s="133" t="s">
        <v>301</v>
      </c>
      <c r="K20" s="133" t="s">
        <v>302</v>
      </c>
      <c r="L20" s="133" t="s">
        <v>280</v>
      </c>
      <c r="M20" s="135">
        <v>45108</v>
      </c>
      <c r="N20" s="133" t="s">
        <v>281</v>
      </c>
      <c r="Q20" s="133" t="s">
        <v>282</v>
      </c>
      <c r="T20" s="133" t="s">
        <v>314</v>
      </c>
      <c r="U20" s="133" t="s">
        <v>284</v>
      </c>
      <c r="V20" s="133" t="s">
        <v>285</v>
      </c>
      <c r="X20" s="133" t="s">
        <v>286</v>
      </c>
      <c r="AC20" s="133" t="s">
        <v>287</v>
      </c>
      <c r="AD20" s="146" t="s">
        <v>288</v>
      </c>
      <c r="AE20" t="s">
        <v>313</v>
      </c>
      <c r="AF20" t="s">
        <v>313</v>
      </c>
      <c r="AG20" s="135">
        <v>45140</v>
      </c>
      <c r="AH20" t="s">
        <v>313</v>
      </c>
      <c r="AI20" t="s">
        <v>267</v>
      </c>
    </row>
    <row r="21" spans="1:37" hidden="1" x14ac:dyDescent="0.2">
      <c r="A21" s="133" t="s">
        <v>270</v>
      </c>
      <c r="B21" s="133" t="s">
        <v>271</v>
      </c>
      <c r="C21" s="133" t="s">
        <v>272</v>
      </c>
      <c r="D21" s="133" t="s">
        <v>273</v>
      </c>
      <c r="E21" s="133" t="s">
        <v>274</v>
      </c>
      <c r="F21" s="133" t="s">
        <v>275</v>
      </c>
      <c r="G21" s="133" t="s">
        <v>310</v>
      </c>
      <c r="H21" s="133" t="s">
        <v>311</v>
      </c>
      <c r="I21" s="144">
        <v>551.12</v>
      </c>
      <c r="J21" s="133" t="s">
        <v>301</v>
      </c>
      <c r="K21" s="133" t="s">
        <v>302</v>
      </c>
      <c r="L21" s="133" t="s">
        <v>280</v>
      </c>
      <c r="M21" s="135">
        <v>45108</v>
      </c>
      <c r="N21" s="133" t="s">
        <v>281</v>
      </c>
      <c r="Q21" s="133" t="s">
        <v>282</v>
      </c>
      <c r="T21" s="133" t="s">
        <v>316</v>
      </c>
      <c r="U21" s="133" t="s">
        <v>284</v>
      </c>
      <c r="V21" s="133" t="s">
        <v>285</v>
      </c>
      <c r="X21" s="133" t="s">
        <v>286</v>
      </c>
      <c r="AC21" s="133" t="s">
        <v>287</v>
      </c>
      <c r="AD21" s="146" t="s">
        <v>288</v>
      </c>
      <c r="AE21" t="s">
        <v>313</v>
      </c>
      <c r="AF21" t="s">
        <v>313</v>
      </c>
      <c r="AG21" s="135">
        <v>45140</v>
      </c>
      <c r="AH21" t="s">
        <v>313</v>
      </c>
      <c r="AI21" t="s">
        <v>267</v>
      </c>
    </row>
    <row r="22" spans="1:37" hidden="1" x14ac:dyDescent="0.2">
      <c r="A22" s="133" t="s">
        <v>270</v>
      </c>
      <c r="B22" s="133" t="s">
        <v>271</v>
      </c>
      <c r="C22" s="133" t="s">
        <v>272</v>
      </c>
      <c r="D22" s="133" t="s">
        <v>273</v>
      </c>
      <c r="E22" s="133" t="s">
        <v>274</v>
      </c>
      <c r="F22" s="133" t="s">
        <v>275</v>
      </c>
      <c r="G22" s="133" t="s">
        <v>276</v>
      </c>
      <c r="H22" s="133" t="s">
        <v>277</v>
      </c>
      <c r="I22" s="144">
        <v>433.53</v>
      </c>
      <c r="J22" s="133" t="s">
        <v>301</v>
      </c>
      <c r="K22" s="133" t="s">
        <v>302</v>
      </c>
      <c r="L22" s="133" t="s">
        <v>280</v>
      </c>
      <c r="M22" s="135">
        <v>45108</v>
      </c>
      <c r="N22" s="133" t="s">
        <v>281</v>
      </c>
      <c r="Q22" s="133" t="s">
        <v>282</v>
      </c>
      <c r="T22" s="133" t="s">
        <v>317</v>
      </c>
      <c r="U22" s="133" t="s">
        <v>284</v>
      </c>
      <c r="V22" s="133" t="s">
        <v>285</v>
      </c>
      <c r="X22" s="133" t="s">
        <v>286</v>
      </c>
      <c r="AC22" s="133" t="s">
        <v>287</v>
      </c>
      <c r="AD22" s="145" t="s">
        <v>288</v>
      </c>
      <c r="AE22" t="s">
        <v>313</v>
      </c>
      <c r="AG22" s="135">
        <v>45154</v>
      </c>
      <c r="AI22" t="s">
        <v>267</v>
      </c>
    </row>
    <row r="23" spans="1:37" hidden="1" x14ac:dyDescent="0.2">
      <c r="A23" s="133" t="s">
        <v>270</v>
      </c>
      <c r="B23" s="133" t="s">
        <v>271</v>
      </c>
      <c r="C23" s="133" t="s">
        <v>272</v>
      </c>
      <c r="D23" s="133" t="s">
        <v>273</v>
      </c>
      <c r="E23" s="133" t="s">
        <v>274</v>
      </c>
      <c r="F23" s="133" t="s">
        <v>275</v>
      </c>
      <c r="G23" s="133" t="s">
        <v>298</v>
      </c>
      <c r="H23" s="133" t="s">
        <v>299</v>
      </c>
      <c r="I23" s="144">
        <v>18.850000000000001</v>
      </c>
      <c r="J23" s="133" t="s">
        <v>301</v>
      </c>
      <c r="K23" s="133" t="s">
        <v>302</v>
      </c>
      <c r="L23" s="133" t="s">
        <v>280</v>
      </c>
      <c r="M23" s="135">
        <v>45108</v>
      </c>
      <c r="N23" s="133" t="s">
        <v>281</v>
      </c>
      <c r="Q23" s="133" t="s">
        <v>282</v>
      </c>
      <c r="T23" s="133" t="s">
        <v>318</v>
      </c>
      <c r="U23" s="133" t="s">
        <v>284</v>
      </c>
      <c r="V23" s="133" t="s">
        <v>285</v>
      </c>
      <c r="X23" s="133" t="s">
        <v>286</v>
      </c>
      <c r="AC23" s="133" t="s">
        <v>287</v>
      </c>
      <c r="AD23" s="145" t="s">
        <v>288</v>
      </c>
      <c r="AG23" s="135">
        <v>45154</v>
      </c>
      <c r="AI23" t="s">
        <v>267</v>
      </c>
    </row>
    <row r="24" spans="1:37" hidden="1" x14ac:dyDescent="0.2">
      <c r="A24" s="133" t="s">
        <v>270</v>
      </c>
      <c r="B24" s="133" t="s">
        <v>271</v>
      </c>
      <c r="C24" s="133" t="s">
        <v>272</v>
      </c>
      <c r="D24" s="133" t="s">
        <v>273</v>
      </c>
      <c r="E24" s="133" t="s">
        <v>274</v>
      </c>
      <c r="F24" s="133" t="s">
        <v>275</v>
      </c>
      <c r="G24" s="133" t="s">
        <v>276</v>
      </c>
      <c r="H24" s="133" t="s">
        <v>277</v>
      </c>
      <c r="I24" s="144">
        <v>-342.26</v>
      </c>
      <c r="J24" s="133" t="s">
        <v>319</v>
      </c>
      <c r="K24" s="133" t="s">
        <v>320</v>
      </c>
      <c r="L24" s="133" t="s">
        <v>321</v>
      </c>
      <c r="M24" s="135">
        <v>45134</v>
      </c>
      <c r="N24" s="133" t="s">
        <v>322</v>
      </c>
      <c r="Q24" s="133" t="s">
        <v>282</v>
      </c>
      <c r="T24" s="133" t="s">
        <v>323</v>
      </c>
      <c r="U24" s="133" t="s">
        <v>284</v>
      </c>
      <c r="V24" s="133" t="s">
        <v>285</v>
      </c>
      <c r="X24" s="133" t="s">
        <v>286</v>
      </c>
      <c r="AC24" s="133" t="s">
        <v>287</v>
      </c>
      <c r="AD24" s="145" t="s">
        <v>288</v>
      </c>
      <c r="AF24" t="s">
        <v>313</v>
      </c>
      <c r="AG24" s="135">
        <v>44901</v>
      </c>
      <c r="AI24" t="s">
        <v>267</v>
      </c>
    </row>
    <row r="25" spans="1:37" hidden="1" x14ac:dyDescent="0.2">
      <c r="A25" s="133" t="s">
        <v>270</v>
      </c>
      <c r="B25" s="133" t="s">
        <v>271</v>
      </c>
      <c r="C25" s="133" t="s">
        <v>272</v>
      </c>
      <c r="D25" s="133" t="s">
        <v>273</v>
      </c>
      <c r="E25" s="133" t="s">
        <v>274</v>
      </c>
      <c r="F25" s="133" t="s">
        <v>275</v>
      </c>
      <c r="G25" s="133" t="s">
        <v>276</v>
      </c>
      <c r="H25" s="133" t="s">
        <v>277</v>
      </c>
      <c r="I25" s="144">
        <v>-367.29</v>
      </c>
      <c r="J25" s="133" t="s">
        <v>319</v>
      </c>
      <c r="K25" s="133" t="s">
        <v>320</v>
      </c>
      <c r="L25" s="133" t="s">
        <v>321</v>
      </c>
      <c r="M25" s="135">
        <v>45134</v>
      </c>
      <c r="N25" s="133" t="s">
        <v>322</v>
      </c>
      <c r="Q25" s="133" t="s">
        <v>282</v>
      </c>
      <c r="T25" s="133" t="s">
        <v>324</v>
      </c>
      <c r="U25" s="133" t="s">
        <v>284</v>
      </c>
      <c r="V25" s="133" t="s">
        <v>285</v>
      </c>
      <c r="X25" s="133" t="s">
        <v>286</v>
      </c>
      <c r="AC25" s="133" t="s">
        <v>287</v>
      </c>
      <c r="AD25" s="145" t="s">
        <v>288</v>
      </c>
      <c r="AG25" s="135">
        <v>44893</v>
      </c>
      <c r="AI25" t="s">
        <v>267</v>
      </c>
    </row>
    <row r="26" spans="1:37" hidden="1" x14ac:dyDescent="0.2">
      <c r="A26" s="133" t="s">
        <v>270</v>
      </c>
      <c r="B26" s="133" t="s">
        <v>271</v>
      </c>
      <c r="C26" s="133" t="s">
        <v>272</v>
      </c>
      <c r="D26" s="133" t="s">
        <v>273</v>
      </c>
      <c r="E26" s="133" t="s">
        <v>274</v>
      </c>
      <c r="F26" s="133" t="s">
        <v>275</v>
      </c>
      <c r="G26" s="133" t="s">
        <v>276</v>
      </c>
      <c r="H26" s="133" t="s">
        <v>277</v>
      </c>
      <c r="I26" s="144">
        <v>-375.63</v>
      </c>
      <c r="J26" s="133" t="s">
        <v>319</v>
      </c>
      <c r="K26" s="133" t="s">
        <v>320</v>
      </c>
      <c r="L26" s="133" t="s">
        <v>321</v>
      </c>
      <c r="M26" s="135">
        <v>45134</v>
      </c>
      <c r="N26" s="133" t="s">
        <v>322</v>
      </c>
      <c r="Q26" s="133" t="s">
        <v>282</v>
      </c>
      <c r="T26" s="133" t="s">
        <v>325</v>
      </c>
      <c r="U26" s="133" t="s">
        <v>284</v>
      </c>
      <c r="V26" s="133" t="s">
        <v>285</v>
      </c>
      <c r="X26" s="133" t="s">
        <v>286</v>
      </c>
      <c r="AC26" s="133" t="s">
        <v>287</v>
      </c>
      <c r="AD26" s="145" t="s">
        <v>288</v>
      </c>
      <c r="AG26" s="135">
        <v>45125</v>
      </c>
      <c r="AI26" t="s">
        <v>267</v>
      </c>
    </row>
    <row r="27" spans="1:37" hidden="1" x14ac:dyDescent="0.2">
      <c r="A27" s="133" t="s">
        <v>270</v>
      </c>
      <c r="B27" s="133" t="s">
        <v>271</v>
      </c>
      <c r="C27" s="133" t="s">
        <v>272</v>
      </c>
      <c r="D27" s="133" t="s">
        <v>273</v>
      </c>
      <c r="E27" s="133" t="s">
        <v>274</v>
      </c>
      <c r="F27" s="133" t="s">
        <v>275</v>
      </c>
      <c r="G27" s="133" t="s">
        <v>276</v>
      </c>
      <c r="H27" s="133" t="s">
        <v>277</v>
      </c>
      <c r="I27" s="144">
        <v>-495.85</v>
      </c>
      <c r="J27" s="133" t="s">
        <v>319</v>
      </c>
      <c r="K27" s="133" t="s">
        <v>320</v>
      </c>
      <c r="L27" s="133" t="s">
        <v>321</v>
      </c>
      <c r="M27" s="135">
        <v>45134</v>
      </c>
      <c r="N27" s="133" t="s">
        <v>322</v>
      </c>
      <c r="Q27" s="133" t="s">
        <v>282</v>
      </c>
      <c r="T27" s="133" t="s">
        <v>326</v>
      </c>
      <c r="U27" s="133" t="s">
        <v>284</v>
      </c>
      <c r="V27" s="133" t="s">
        <v>285</v>
      </c>
      <c r="X27" s="133" t="s">
        <v>286</v>
      </c>
      <c r="AC27" s="133" t="s">
        <v>287</v>
      </c>
      <c r="AD27" s="145" t="s">
        <v>288</v>
      </c>
      <c r="AG27" s="135">
        <v>45105</v>
      </c>
      <c r="AI27" t="s">
        <v>267</v>
      </c>
    </row>
    <row r="28" spans="1:37" hidden="1" x14ac:dyDescent="0.2">
      <c r="A28" s="133" t="s">
        <v>270</v>
      </c>
      <c r="B28" s="133" t="s">
        <v>271</v>
      </c>
      <c r="C28" s="133" t="s">
        <v>272</v>
      </c>
      <c r="D28" s="133" t="s">
        <v>273</v>
      </c>
      <c r="E28" s="133" t="s">
        <v>274</v>
      </c>
      <c r="F28" s="133" t="s">
        <v>275</v>
      </c>
      <c r="G28" s="133" t="s">
        <v>276</v>
      </c>
      <c r="H28" s="133" t="s">
        <v>277</v>
      </c>
      <c r="I28" s="144">
        <v>-354.76</v>
      </c>
      <c r="J28" s="133" t="s">
        <v>319</v>
      </c>
      <c r="K28" s="133" t="s">
        <v>320</v>
      </c>
      <c r="L28" s="133" t="s">
        <v>321</v>
      </c>
      <c r="M28" s="135">
        <v>45134</v>
      </c>
      <c r="N28" s="133" t="s">
        <v>322</v>
      </c>
      <c r="Q28" s="133" t="s">
        <v>282</v>
      </c>
      <c r="T28" s="133" t="s">
        <v>327</v>
      </c>
      <c r="U28" s="133" t="s">
        <v>284</v>
      </c>
      <c r="V28" s="133" t="s">
        <v>285</v>
      </c>
      <c r="X28" s="133" t="s">
        <v>286</v>
      </c>
      <c r="AC28" s="133" t="s">
        <v>287</v>
      </c>
      <c r="AD28" s="145" t="s">
        <v>288</v>
      </c>
      <c r="AG28" s="135">
        <v>45119</v>
      </c>
      <c r="AI28" t="s">
        <v>267</v>
      </c>
    </row>
    <row r="29" spans="1:37" hidden="1" x14ac:dyDescent="0.2">
      <c r="A29" s="133" t="s">
        <v>270</v>
      </c>
      <c r="B29" s="133" t="s">
        <v>271</v>
      </c>
      <c r="C29" s="133" t="s">
        <v>272</v>
      </c>
      <c r="D29" s="133" t="s">
        <v>273</v>
      </c>
      <c r="E29" s="133" t="s">
        <v>274</v>
      </c>
      <c r="F29" s="133" t="s">
        <v>275</v>
      </c>
      <c r="G29" s="133" t="s">
        <v>276</v>
      </c>
      <c r="H29" s="133" t="s">
        <v>277</v>
      </c>
      <c r="I29" s="144">
        <v>-374.78</v>
      </c>
      <c r="J29" s="133" t="s">
        <v>319</v>
      </c>
      <c r="K29" s="133" t="s">
        <v>320</v>
      </c>
      <c r="L29" s="133" t="s">
        <v>321</v>
      </c>
      <c r="M29" s="135">
        <v>45134</v>
      </c>
      <c r="N29" s="133" t="s">
        <v>322</v>
      </c>
      <c r="Q29" s="133" t="s">
        <v>282</v>
      </c>
      <c r="T29" s="133" t="s">
        <v>328</v>
      </c>
      <c r="U29" s="133" t="s">
        <v>284</v>
      </c>
      <c r="V29" s="133" t="s">
        <v>285</v>
      </c>
      <c r="X29" s="133" t="s">
        <v>286</v>
      </c>
      <c r="AC29" s="133" t="s">
        <v>287</v>
      </c>
      <c r="AD29" s="145" t="s">
        <v>288</v>
      </c>
      <c r="AG29" s="135">
        <v>45119</v>
      </c>
      <c r="AI29" t="s">
        <v>267</v>
      </c>
    </row>
    <row r="30" spans="1:37" hidden="1" x14ac:dyDescent="0.2">
      <c r="A30" s="133" t="s">
        <v>270</v>
      </c>
      <c r="B30" s="133" t="s">
        <v>271</v>
      </c>
      <c r="C30" s="133" t="s">
        <v>272</v>
      </c>
      <c r="D30" s="133" t="s">
        <v>273</v>
      </c>
      <c r="E30" s="133" t="s">
        <v>274</v>
      </c>
      <c r="F30" s="133" t="s">
        <v>275</v>
      </c>
      <c r="G30" s="133" t="s">
        <v>276</v>
      </c>
      <c r="H30" s="133" t="s">
        <v>277</v>
      </c>
      <c r="I30" s="144">
        <v>-458.26</v>
      </c>
      <c r="J30" s="133" t="s">
        <v>319</v>
      </c>
      <c r="K30" s="133" t="s">
        <v>320</v>
      </c>
      <c r="L30" s="133" t="s">
        <v>321</v>
      </c>
      <c r="M30" s="135">
        <v>45134</v>
      </c>
      <c r="N30" s="133" t="s">
        <v>322</v>
      </c>
      <c r="Q30" s="133" t="s">
        <v>282</v>
      </c>
      <c r="T30" s="133" t="s">
        <v>329</v>
      </c>
      <c r="U30" s="133" t="s">
        <v>284</v>
      </c>
      <c r="V30" s="133" t="s">
        <v>285</v>
      </c>
      <c r="X30" s="133" t="s">
        <v>286</v>
      </c>
      <c r="AC30" s="133" t="s">
        <v>287</v>
      </c>
      <c r="AD30" s="145" t="s">
        <v>288</v>
      </c>
      <c r="AG30" s="135">
        <v>45118</v>
      </c>
      <c r="AI30" t="s">
        <v>267</v>
      </c>
    </row>
    <row r="31" spans="1:37" hidden="1" x14ac:dyDescent="0.2">
      <c r="A31" s="133" t="s">
        <v>270</v>
      </c>
      <c r="B31" s="133" t="s">
        <v>271</v>
      </c>
      <c r="C31" s="133" t="s">
        <v>272</v>
      </c>
      <c r="D31" s="133" t="s">
        <v>273</v>
      </c>
      <c r="E31" s="133" t="s">
        <v>274</v>
      </c>
      <c r="F31" s="133" t="s">
        <v>275</v>
      </c>
      <c r="G31" s="133" t="s">
        <v>276</v>
      </c>
      <c r="H31" s="133" t="s">
        <v>277</v>
      </c>
      <c r="I31" s="144">
        <v>-505.03</v>
      </c>
      <c r="J31" s="133" t="s">
        <v>319</v>
      </c>
      <c r="K31" s="133" t="s">
        <v>320</v>
      </c>
      <c r="L31" s="133" t="s">
        <v>321</v>
      </c>
      <c r="M31" s="135">
        <v>45134</v>
      </c>
      <c r="N31" s="133" t="s">
        <v>322</v>
      </c>
      <c r="Q31" s="133" t="s">
        <v>282</v>
      </c>
      <c r="T31" s="133" t="s">
        <v>330</v>
      </c>
      <c r="U31" s="133" t="s">
        <v>284</v>
      </c>
      <c r="V31" s="133" t="s">
        <v>285</v>
      </c>
      <c r="X31" s="133" t="s">
        <v>286</v>
      </c>
      <c r="AC31" s="133" t="s">
        <v>287</v>
      </c>
      <c r="AD31" s="145" t="s">
        <v>288</v>
      </c>
      <c r="AG31" s="135">
        <v>45118</v>
      </c>
      <c r="AI31" t="s">
        <v>267</v>
      </c>
    </row>
    <row r="32" spans="1:37" hidden="1" x14ac:dyDescent="0.2">
      <c r="A32" s="133" t="s">
        <v>270</v>
      </c>
      <c r="B32" s="133" t="s">
        <v>271</v>
      </c>
      <c r="C32" s="133" t="s">
        <v>272</v>
      </c>
      <c r="D32" s="133" t="s">
        <v>273</v>
      </c>
      <c r="E32" s="133" t="s">
        <v>274</v>
      </c>
      <c r="F32" s="133" t="s">
        <v>275</v>
      </c>
      <c r="G32" s="133" t="s">
        <v>310</v>
      </c>
      <c r="H32" s="133" t="s">
        <v>311</v>
      </c>
      <c r="I32" s="144">
        <v>11.55</v>
      </c>
      <c r="J32" s="133" t="s">
        <v>319</v>
      </c>
      <c r="K32" s="133" t="s">
        <v>320</v>
      </c>
      <c r="L32" s="133" t="s">
        <v>321</v>
      </c>
      <c r="M32" s="135">
        <v>45134</v>
      </c>
      <c r="N32" s="133" t="s">
        <v>281</v>
      </c>
      <c r="Q32" s="133" t="s">
        <v>282</v>
      </c>
      <c r="T32" s="133" t="s">
        <v>331</v>
      </c>
      <c r="U32" s="133" t="s">
        <v>284</v>
      </c>
      <c r="V32" s="133" t="s">
        <v>285</v>
      </c>
      <c r="X32" s="133" t="s">
        <v>286</v>
      </c>
      <c r="AC32" s="133" t="s">
        <v>287</v>
      </c>
      <c r="AD32" s="145" t="s">
        <v>288</v>
      </c>
      <c r="AG32" s="135">
        <v>45117</v>
      </c>
      <c r="AI32" t="s">
        <v>267</v>
      </c>
    </row>
    <row r="33" spans="1:37" hidden="1" x14ac:dyDescent="0.2">
      <c r="A33" s="133" t="s">
        <v>270</v>
      </c>
      <c r="B33" s="133" t="s">
        <v>271</v>
      </c>
      <c r="C33" s="133" t="s">
        <v>272</v>
      </c>
      <c r="D33" s="133" t="s">
        <v>273</v>
      </c>
      <c r="E33" s="133" t="s">
        <v>274</v>
      </c>
      <c r="F33" s="133" t="s">
        <v>275</v>
      </c>
      <c r="G33" s="133" t="s">
        <v>276</v>
      </c>
      <c r="H33" s="133" t="s">
        <v>277</v>
      </c>
      <c r="I33" s="144">
        <v>-357.28</v>
      </c>
      <c r="J33" s="133" t="s">
        <v>319</v>
      </c>
      <c r="K33" s="133" t="s">
        <v>320</v>
      </c>
      <c r="L33" s="133" t="s">
        <v>321</v>
      </c>
      <c r="M33" s="135">
        <v>45134</v>
      </c>
      <c r="N33" s="133" t="s">
        <v>322</v>
      </c>
      <c r="Q33" s="133" t="s">
        <v>282</v>
      </c>
      <c r="T33" s="133" t="s">
        <v>332</v>
      </c>
      <c r="U33" s="133" t="s">
        <v>284</v>
      </c>
      <c r="V33" s="133" t="s">
        <v>285</v>
      </c>
      <c r="X33" s="133" t="s">
        <v>286</v>
      </c>
      <c r="AC33" s="133" t="s">
        <v>287</v>
      </c>
      <c r="AD33" s="145" t="s">
        <v>288</v>
      </c>
      <c r="AG33" s="135">
        <v>45119</v>
      </c>
      <c r="AI33" t="s">
        <v>267</v>
      </c>
    </row>
    <row r="34" spans="1:37" hidden="1" x14ac:dyDescent="0.2">
      <c r="A34" s="133" t="s">
        <v>270</v>
      </c>
      <c r="B34" s="133" t="s">
        <v>271</v>
      </c>
      <c r="C34" s="133" t="s">
        <v>272</v>
      </c>
      <c r="D34" s="133" t="s">
        <v>273</v>
      </c>
      <c r="E34" s="133" t="s">
        <v>274</v>
      </c>
      <c r="F34" s="133" t="s">
        <v>275</v>
      </c>
      <c r="G34" s="133" t="s">
        <v>276</v>
      </c>
      <c r="H34" s="133" t="s">
        <v>277</v>
      </c>
      <c r="I34" s="144">
        <v>-471.49</v>
      </c>
      <c r="J34" s="133" t="s">
        <v>319</v>
      </c>
      <c r="K34" s="133" t="s">
        <v>320</v>
      </c>
      <c r="L34" s="133" t="s">
        <v>321</v>
      </c>
      <c r="M34" s="135">
        <v>45134</v>
      </c>
      <c r="N34" s="133" t="s">
        <v>322</v>
      </c>
      <c r="Q34" s="133" t="s">
        <v>282</v>
      </c>
      <c r="T34" s="133" t="s">
        <v>333</v>
      </c>
      <c r="U34" s="133" t="s">
        <v>284</v>
      </c>
      <c r="V34" s="133" t="s">
        <v>285</v>
      </c>
      <c r="X34" s="133" t="s">
        <v>286</v>
      </c>
      <c r="AC34" s="133" t="s">
        <v>287</v>
      </c>
      <c r="AD34" s="145" t="s">
        <v>288</v>
      </c>
      <c r="AG34" s="135">
        <v>45044</v>
      </c>
      <c r="AI34" t="s">
        <v>267</v>
      </c>
    </row>
    <row r="35" spans="1:37" hidden="1" x14ac:dyDescent="0.2">
      <c r="A35" s="133" t="s">
        <v>270</v>
      </c>
      <c r="B35" s="133" t="s">
        <v>271</v>
      </c>
      <c r="C35" s="133" t="s">
        <v>272</v>
      </c>
      <c r="D35" s="133" t="s">
        <v>273</v>
      </c>
      <c r="E35" s="133" t="s">
        <v>274</v>
      </c>
      <c r="F35" s="133" t="s">
        <v>275</v>
      </c>
      <c r="G35" s="133" t="s">
        <v>298</v>
      </c>
      <c r="H35" s="133" t="s">
        <v>299</v>
      </c>
      <c r="I35" s="144">
        <v>40</v>
      </c>
      <c r="J35" s="133" t="s">
        <v>319</v>
      </c>
      <c r="K35" s="133" t="s">
        <v>320</v>
      </c>
      <c r="L35" s="133" t="s">
        <v>321</v>
      </c>
      <c r="M35" s="135">
        <v>45134</v>
      </c>
      <c r="N35" s="133" t="s">
        <v>281</v>
      </c>
      <c r="Q35" s="133" t="s">
        <v>282</v>
      </c>
      <c r="T35" s="133" t="s">
        <v>334</v>
      </c>
      <c r="U35" s="133" t="s">
        <v>284</v>
      </c>
      <c r="V35" s="133" t="s">
        <v>285</v>
      </c>
      <c r="X35" s="133" t="s">
        <v>286</v>
      </c>
      <c r="AC35" s="133" t="s">
        <v>287</v>
      </c>
      <c r="AD35" s="145" t="s">
        <v>288</v>
      </c>
      <c r="AG35" s="135">
        <v>45044</v>
      </c>
      <c r="AI35" t="s">
        <v>267</v>
      </c>
    </row>
    <row r="36" spans="1:37" hidden="1" x14ac:dyDescent="0.2">
      <c r="A36" s="133" t="s">
        <v>270</v>
      </c>
      <c r="B36" s="133" t="s">
        <v>271</v>
      </c>
      <c r="C36" s="133" t="s">
        <v>272</v>
      </c>
      <c r="D36" s="133" t="s">
        <v>273</v>
      </c>
      <c r="E36" s="133" t="s">
        <v>274</v>
      </c>
      <c r="F36" s="133" t="s">
        <v>275</v>
      </c>
      <c r="G36" s="133" t="s">
        <v>276</v>
      </c>
      <c r="H36" s="133" t="s">
        <v>277</v>
      </c>
      <c r="I36" s="144">
        <v>-545.92999999999995</v>
      </c>
      <c r="J36" s="133" t="s">
        <v>319</v>
      </c>
      <c r="K36" s="133" t="s">
        <v>320</v>
      </c>
      <c r="L36" s="133" t="s">
        <v>321</v>
      </c>
      <c r="M36" s="135">
        <v>45134</v>
      </c>
      <c r="N36" s="133" t="s">
        <v>322</v>
      </c>
      <c r="Q36" s="133" t="s">
        <v>282</v>
      </c>
      <c r="T36" s="133" t="s">
        <v>335</v>
      </c>
      <c r="U36" s="133" t="s">
        <v>284</v>
      </c>
      <c r="V36" s="133" t="s">
        <v>285</v>
      </c>
      <c r="X36" s="133" t="s">
        <v>286</v>
      </c>
      <c r="AC36" s="133" t="s">
        <v>287</v>
      </c>
      <c r="AD36" s="145" t="s">
        <v>288</v>
      </c>
      <c r="AG36" s="135">
        <v>45119</v>
      </c>
      <c r="AH36" s="139"/>
      <c r="AI36" t="s">
        <v>267</v>
      </c>
    </row>
    <row r="37" spans="1:37" hidden="1" x14ac:dyDescent="0.2">
      <c r="A37" s="133" t="s">
        <v>270</v>
      </c>
      <c r="B37" s="133" t="s">
        <v>271</v>
      </c>
      <c r="C37" s="133" t="s">
        <v>272</v>
      </c>
      <c r="D37" s="133" t="s">
        <v>273</v>
      </c>
      <c r="E37" s="133" t="s">
        <v>274</v>
      </c>
      <c r="F37" s="133" t="s">
        <v>275</v>
      </c>
      <c r="G37" s="133" t="s">
        <v>276</v>
      </c>
      <c r="H37" s="133" t="s">
        <v>277</v>
      </c>
      <c r="I37" s="144">
        <v>-481.61</v>
      </c>
      <c r="J37" s="133" t="s">
        <v>319</v>
      </c>
      <c r="K37" s="133" t="s">
        <v>320</v>
      </c>
      <c r="L37" s="133" t="s">
        <v>321</v>
      </c>
      <c r="M37" s="135">
        <v>45134</v>
      </c>
      <c r="N37" s="133" t="s">
        <v>322</v>
      </c>
      <c r="Q37" s="133" t="s">
        <v>282</v>
      </c>
      <c r="T37" s="133" t="s">
        <v>336</v>
      </c>
      <c r="U37" s="133" t="s">
        <v>284</v>
      </c>
      <c r="V37" s="133" t="s">
        <v>285</v>
      </c>
      <c r="X37" s="133" t="s">
        <v>286</v>
      </c>
      <c r="AC37" s="133" t="s">
        <v>287</v>
      </c>
      <c r="AD37" s="145" t="s">
        <v>288</v>
      </c>
      <c r="AG37" s="135">
        <v>45119</v>
      </c>
      <c r="AI37" t="s">
        <v>267</v>
      </c>
    </row>
    <row r="38" spans="1:37" hidden="1" x14ac:dyDescent="0.2">
      <c r="A38" s="133" t="s">
        <v>270</v>
      </c>
      <c r="B38" s="133" t="s">
        <v>271</v>
      </c>
      <c r="C38" s="133" t="s">
        <v>272</v>
      </c>
      <c r="D38" s="133" t="s">
        <v>273</v>
      </c>
      <c r="E38" s="133" t="s">
        <v>274</v>
      </c>
      <c r="F38" s="133" t="s">
        <v>275</v>
      </c>
      <c r="G38" s="133" t="s">
        <v>276</v>
      </c>
      <c r="H38" s="133" t="s">
        <v>277</v>
      </c>
      <c r="I38" s="144">
        <v>-327.26</v>
      </c>
      <c r="J38" s="133" t="s">
        <v>319</v>
      </c>
      <c r="K38" s="133" t="s">
        <v>320</v>
      </c>
      <c r="L38" s="133" t="s">
        <v>321</v>
      </c>
      <c r="M38" s="135">
        <v>45134</v>
      </c>
      <c r="N38" s="133" t="s">
        <v>322</v>
      </c>
      <c r="Q38" s="133" t="s">
        <v>282</v>
      </c>
      <c r="T38" s="133" t="s">
        <v>337</v>
      </c>
      <c r="U38" s="133" t="s">
        <v>284</v>
      </c>
      <c r="V38" s="133" t="s">
        <v>285</v>
      </c>
      <c r="X38" s="133" t="s">
        <v>286</v>
      </c>
      <c r="AC38" s="133" t="s">
        <v>287</v>
      </c>
      <c r="AD38" s="145" t="s">
        <v>288</v>
      </c>
      <c r="AG38" s="135">
        <v>45125</v>
      </c>
      <c r="AI38" t="s">
        <v>267</v>
      </c>
    </row>
    <row r="39" spans="1:37" hidden="1" x14ac:dyDescent="0.2">
      <c r="A39" s="133" t="s">
        <v>270</v>
      </c>
      <c r="B39" s="133" t="s">
        <v>271</v>
      </c>
      <c r="C39" s="133" t="s">
        <v>272</v>
      </c>
      <c r="D39" s="133" t="s">
        <v>273</v>
      </c>
      <c r="E39" s="133" t="s">
        <v>274</v>
      </c>
      <c r="F39" s="133" t="s">
        <v>275</v>
      </c>
      <c r="G39" s="133" t="s">
        <v>276</v>
      </c>
      <c r="H39" s="133" t="s">
        <v>277</v>
      </c>
      <c r="I39" s="144">
        <v>-638.49</v>
      </c>
      <c r="J39" s="133" t="s">
        <v>319</v>
      </c>
      <c r="K39" s="133" t="s">
        <v>320</v>
      </c>
      <c r="L39" s="133" t="s">
        <v>321</v>
      </c>
      <c r="M39" s="135">
        <v>45134</v>
      </c>
      <c r="N39" s="133" t="s">
        <v>322</v>
      </c>
      <c r="Q39" s="133" t="s">
        <v>282</v>
      </c>
      <c r="T39" s="133" t="s">
        <v>338</v>
      </c>
      <c r="U39" s="133" t="s">
        <v>284</v>
      </c>
      <c r="V39" s="133" t="s">
        <v>285</v>
      </c>
      <c r="X39" s="133" t="s">
        <v>286</v>
      </c>
      <c r="AC39" s="133" t="s">
        <v>287</v>
      </c>
      <c r="AD39" s="145" t="s">
        <v>288</v>
      </c>
      <c r="AG39" s="135">
        <v>45119</v>
      </c>
      <c r="AI39" t="s">
        <v>267</v>
      </c>
    </row>
    <row r="40" spans="1:37" x14ac:dyDescent="0.2">
      <c r="A40" s="133" t="s">
        <v>270</v>
      </c>
      <c r="B40" s="133" t="s">
        <v>271</v>
      </c>
      <c r="C40" s="133" t="s">
        <v>272</v>
      </c>
      <c r="D40" s="133" t="s">
        <v>273</v>
      </c>
      <c r="E40" s="133" t="s">
        <v>274</v>
      </c>
      <c r="F40" s="133" t="s">
        <v>275</v>
      </c>
      <c r="G40" s="133" t="s">
        <v>298</v>
      </c>
      <c r="H40" s="133" t="s">
        <v>299</v>
      </c>
      <c r="I40" s="153">
        <v>43.04</v>
      </c>
      <c r="J40" s="133" t="s">
        <v>339</v>
      </c>
      <c r="K40" s="133" t="s">
        <v>340</v>
      </c>
      <c r="L40" s="133" t="s">
        <v>321</v>
      </c>
      <c r="M40" s="135">
        <v>45134</v>
      </c>
      <c r="N40" s="133" t="s">
        <v>281</v>
      </c>
      <c r="Q40" s="133" t="s">
        <v>282</v>
      </c>
      <c r="T40" s="133" t="s">
        <v>341</v>
      </c>
      <c r="U40" s="133" t="s">
        <v>284</v>
      </c>
      <c r="V40" s="133" t="s">
        <v>285</v>
      </c>
      <c r="X40" s="133" t="s">
        <v>286</v>
      </c>
      <c r="AC40" s="133" t="s">
        <v>287</v>
      </c>
      <c r="AD40" t="s">
        <v>143</v>
      </c>
      <c r="AE40" t="s">
        <v>305</v>
      </c>
      <c r="AF40" t="s">
        <v>144</v>
      </c>
      <c r="AG40" s="135">
        <v>45126</v>
      </c>
      <c r="AK40" t="s">
        <v>306</v>
      </c>
    </row>
    <row r="41" spans="1:37" hidden="1" x14ac:dyDescent="0.2">
      <c r="A41" s="133" t="s">
        <v>270</v>
      </c>
      <c r="B41" s="133" t="s">
        <v>271</v>
      </c>
      <c r="C41" s="133" t="s">
        <v>272</v>
      </c>
      <c r="D41" s="133" t="s">
        <v>273</v>
      </c>
      <c r="E41" s="133" t="s">
        <v>274</v>
      </c>
      <c r="F41" s="133" t="s">
        <v>275</v>
      </c>
      <c r="G41" s="133" t="s">
        <v>276</v>
      </c>
      <c r="H41" s="133" t="s">
        <v>277</v>
      </c>
      <c r="I41" s="144">
        <v>659.46</v>
      </c>
      <c r="J41" s="133" t="s">
        <v>342</v>
      </c>
      <c r="K41" s="133" t="s">
        <v>343</v>
      </c>
      <c r="L41" s="133" t="s">
        <v>321</v>
      </c>
      <c r="M41" s="135">
        <v>45134</v>
      </c>
      <c r="N41" s="133" t="s">
        <v>281</v>
      </c>
      <c r="Q41" s="133" t="s">
        <v>282</v>
      </c>
      <c r="T41" s="133" t="s">
        <v>344</v>
      </c>
      <c r="U41" s="133" t="s">
        <v>284</v>
      </c>
      <c r="V41" s="133" t="s">
        <v>285</v>
      </c>
      <c r="X41" s="133" t="s">
        <v>286</v>
      </c>
      <c r="AC41" s="133" t="s">
        <v>287</v>
      </c>
      <c r="AD41" s="145" t="s">
        <v>288</v>
      </c>
      <c r="AG41" s="135">
        <v>45171</v>
      </c>
      <c r="AI41" t="s">
        <v>267</v>
      </c>
    </row>
    <row r="42" spans="1:37" hidden="1" x14ac:dyDescent="0.2">
      <c r="A42" s="133" t="s">
        <v>270</v>
      </c>
      <c r="B42" s="133" t="s">
        <v>271</v>
      </c>
      <c r="C42" s="133" t="s">
        <v>272</v>
      </c>
      <c r="D42" s="133" t="s">
        <v>273</v>
      </c>
      <c r="E42" s="133" t="s">
        <v>274</v>
      </c>
      <c r="F42" s="133" t="s">
        <v>275</v>
      </c>
      <c r="G42" s="133" t="s">
        <v>298</v>
      </c>
      <c r="H42" s="133" t="s">
        <v>299</v>
      </c>
      <c r="I42" s="144">
        <v>18.850000000000001</v>
      </c>
      <c r="J42" s="133" t="s">
        <v>342</v>
      </c>
      <c r="K42" s="133" t="s">
        <v>343</v>
      </c>
      <c r="L42" s="133" t="s">
        <v>321</v>
      </c>
      <c r="M42" s="135">
        <v>45134</v>
      </c>
      <c r="N42" s="133" t="s">
        <v>281</v>
      </c>
      <c r="Q42" s="133" t="s">
        <v>282</v>
      </c>
      <c r="T42" s="133" t="s">
        <v>345</v>
      </c>
      <c r="U42" s="133" t="s">
        <v>284</v>
      </c>
      <c r="V42" s="133" t="s">
        <v>285</v>
      </c>
      <c r="X42" s="133" t="s">
        <v>286</v>
      </c>
      <c r="AC42" s="133" t="s">
        <v>287</v>
      </c>
      <c r="AD42" s="145" t="s">
        <v>288</v>
      </c>
      <c r="AG42" s="135">
        <v>45171</v>
      </c>
      <c r="AI42" t="s">
        <v>267</v>
      </c>
    </row>
    <row r="43" spans="1:37" x14ac:dyDescent="0.2">
      <c r="A43" s="133" t="s">
        <v>270</v>
      </c>
      <c r="B43" s="133" t="s">
        <v>271</v>
      </c>
      <c r="C43" s="133" t="s">
        <v>272</v>
      </c>
      <c r="D43" s="133" t="s">
        <v>273</v>
      </c>
      <c r="E43" s="133" t="s">
        <v>274</v>
      </c>
      <c r="F43" s="133" t="s">
        <v>275</v>
      </c>
      <c r="G43" s="133" t="s">
        <v>298</v>
      </c>
      <c r="H43" s="133" t="s">
        <v>299</v>
      </c>
      <c r="I43" s="153">
        <v>113.04</v>
      </c>
      <c r="J43" s="133" t="s">
        <v>342</v>
      </c>
      <c r="K43" s="133" t="s">
        <v>343</v>
      </c>
      <c r="L43" s="133" t="s">
        <v>321</v>
      </c>
      <c r="M43" s="135">
        <v>45134</v>
      </c>
      <c r="N43" s="133" t="s">
        <v>281</v>
      </c>
      <c r="Q43" s="133" t="s">
        <v>282</v>
      </c>
      <c r="T43" s="133" t="s">
        <v>346</v>
      </c>
      <c r="U43" s="133" t="s">
        <v>284</v>
      </c>
      <c r="V43" s="133" t="s">
        <v>285</v>
      </c>
      <c r="X43" s="133" t="s">
        <v>286</v>
      </c>
      <c r="AC43" s="133" t="s">
        <v>287</v>
      </c>
      <c r="AD43" s="17" t="s">
        <v>304</v>
      </c>
      <c r="AE43" t="s">
        <v>347</v>
      </c>
      <c r="AF43" t="s">
        <v>141</v>
      </c>
      <c r="AG43" s="135">
        <v>45118</v>
      </c>
      <c r="AK43" t="s">
        <v>306</v>
      </c>
    </row>
    <row r="44" spans="1:37" x14ac:dyDescent="0.2">
      <c r="A44" s="133" t="s">
        <v>270</v>
      </c>
      <c r="B44" s="133" t="s">
        <v>271</v>
      </c>
      <c r="C44" s="133" t="s">
        <v>272</v>
      </c>
      <c r="D44" s="133" t="s">
        <v>273</v>
      </c>
      <c r="E44" s="133" t="s">
        <v>274</v>
      </c>
      <c r="F44" s="133" t="s">
        <v>275</v>
      </c>
      <c r="G44" s="133" t="s">
        <v>298</v>
      </c>
      <c r="H44" s="133" t="s">
        <v>299</v>
      </c>
      <c r="I44" s="153">
        <v>0.56000000000000005</v>
      </c>
      <c r="J44" s="133" t="s">
        <v>342</v>
      </c>
      <c r="K44" s="133" t="s">
        <v>343</v>
      </c>
      <c r="L44" s="133" t="s">
        <v>321</v>
      </c>
      <c r="M44" s="135">
        <v>45134</v>
      </c>
      <c r="N44" s="133" t="s">
        <v>281</v>
      </c>
      <c r="Q44" s="133" t="s">
        <v>282</v>
      </c>
      <c r="T44" s="133" t="s">
        <v>348</v>
      </c>
      <c r="U44" s="133" t="s">
        <v>284</v>
      </c>
      <c r="V44" s="133" t="s">
        <v>285</v>
      </c>
      <c r="X44" s="133" t="s">
        <v>286</v>
      </c>
      <c r="AC44" s="133" t="s">
        <v>287</v>
      </c>
      <c r="AD44" s="17" t="s">
        <v>304</v>
      </c>
      <c r="AE44" t="s">
        <v>305</v>
      </c>
      <c r="AF44" t="s">
        <v>141</v>
      </c>
      <c r="AG44" s="135">
        <v>45118</v>
      </c>
      <c r="AK44" t="s">
        <v>306</v>
      </c>
    </row>
    <row r="45" spans="1:37" x14ac:dyDescent="0.2">
      <c r="A45" s="133" t="s">
        <v>270</v>
      </c>
      <c r="B45" s="133" t="s">
        <v>271</v>
      </c>
      <c r="C45" s="133" t="s">
        <v>272</v>
      </c>
      <c r="D45" s="133" t="s">
        <v>273</v>
      </c>
      <c r="E45" s="133" t="s">
        <v>274</v>
      </c>
      <c r="F45" s="133" t="s">
        <v>275</v>
      </c>
      <c r="G45" s="133" t="s">
        <v>298</v>
      </c>
      <c r="H45" s="133" t="s">
        <v>299</v>
      </c>
      <c r="I45" s="153">
        <v>8.4</v>
      </c>
      <c r="J45" s="133" t="s">
        <v>342</v>
      </c>
      <c r="K45" s="133" t="s">
        <v>343</v>
      </c>
      <c r="L45" s="133" t="s">
        <v>321</v>
      </c>
      <c r="M45" s="135">
        <v>45134</v>
      </c>
      <c r="N45" s="133" t="s">
        <v>281</v>
      </c>
      <c r="Q45" s="133" t="s">
        <v>282</v>
      </c>
      <c r="T45" s="133" t="s">
        <v>348</v>
      </c>
      <c r="U45" s="133" t="s">
        <v>284</v>
      </c>
      <c r="V45" s="133" t="s">
        <v>285</v>
      </c>
      <c r="X45" s="133" t="s">
        <v>286</v>
      </c>
      <c r="AC45" s="133" t="s">
        <v>287</v>
      </c>
      <c r="AD45" s="17" t="s">
        <v>304</v>
      </c>
      <c r="AE45" t="s">
        <v>305</v>
      </c>
      <c r="AF45" t="s">
        <v>141</v>
      </c>
      <c r="AG45" s="135">
        <v>45118</v>
      </c>
      <c r="AK45" t="s">
        <v>306</v>
      </c>
    </row>
    <row r="46" spans="1:37" x14ac:dyDescent="0.2">
      <c r="A46" s="133" t="s">
        <v>270</v>
      </c>
      <c r="B46" s="133" t="s">
        <v>271</v>
      </c>
      <c r="C46" s="133" t="s">
        <v>272</v>
      </c>
      <c r="D46" s="133" t="s">
        <v>273</v>
      </c>
      <c r="E46" s="133" t="s">
        <v>274</v>
      </c>
      <c r="F46" s="133" t="s">
        <v>275</v>
      </c>
      <c r="G46" s="133" t="s">
        <v>298</v>
      </c>
      <c r="H46" s="133" t="s">
        <v>299</v>
      </c>
      <c r="I46" s="153">
        <v>11.2</v>
      </c>
      <c r="J46" s="133" t="s">
        <v>342</v>
      </c>
      <c r="K46" s="133" t="s">
        <v>343</v>
      </c>
      <c r="L46" s="133" t="s">
        <v>321</v>
      </c>
      <c r="M46" s="135">
        <v>45134</v>
      </c>
      <c r="N46" s="133" t="s">
        <v>281</v>
      </c>
      <c r="Q46" s="133" t="s">
        <v>282</v>
      </c>
      <c r="T46" s="133" t="s">
        <v>348</v>
      </c>
      <c r="U46" s="133" t="s">
        <v>284</v>
      </c>
      <c r="V46" s="133" t="s">
        <v>285</v>
      </c>
      <c r="X46" s="133" t="s">
        <v>286</v>
      </c>
      <c r="AC46" s="133" t="s">
        <v>287</v>
      </c>
      <c r="AD46" s="17" t="s">
        <v>304</v>
      </c>
      <c r="AE46" t="s">
        <v>305</v>
      </c>
      <c r="AF46" t="s">
        <v>141</v>
      </c>
      <c r="AG46" s="135">
        <v>45118</v>
      </c>
      <c r="AK46" t="s">
        <v>306</v>
      </c>
    </row>
    <row r="47" spans="1:37" x14ac:dyDescent="0.2">
      <c r="A47" s="133" t="s">
        <v>270</v>
      </c>
      <c r="B47" s="133" t="s">
        <v>271</v>
      </c>
      <c r="C47" s="133" t="s">
        <v>272</v>
      </c>
      <c r="D47" s="133" t="s">
        <v>273</v>
      </c>
      <c r="E47" s="133" t="s">
        <v>274</v>
      </c>
      <c r="F47" s="133" t="s">
        <v>275</v>
      </c>
      <c r="G47" s="133" t="s">
        <v>298</v>
      </c>
      <c r="H47" s="133" t="s">
        <v>299</v>
      </c>
      <c r="I47" s="153">
        <v>18.850000000000001</v>
      </c>
      <c r="J47" s="133" t="s">
        <v>342</v>
      </c>
      <c r="K47" s="133" t="s">
        <v>343</v>
      </c>
      <c r="L47" s="133" t="s">
        <v>321</v>
      </c>
      <c r="M47" s="135">
        <v>45134</v>
      </c>
      <c r="N47" s="133" t="s">
        <v>281</v>
      </c>
      <c r="Q47" s="133" t="s">
        <v>282</v>
      </c>
      <c r="T47" s="133" t="s">
        <v>348</v>
      </c>
      <c r="U47" s="133" t="s">
        <v>284</v>
      </c>
      <c r="V47" s="133" t="s">
        <v>285</v>
      </c>
      <c r="X47" s="133" t="s">
        <v>286</v>
      </c>
      <c r="AC47" s="133" t="s">
        <v>287</v>
      </c>
      <c r="AD47" s="17" t="s">
        <v>304</v>
      </c>
      <c r="AE47" t="s">
        <v>305</v>
      </c>
      <c r="AF47" t="s">
        <v>141</v>
      </c>
      <c r="AG47" s="135">
        <v>45118</v>
      </c>
      <c r="AK47" t="s">
        <v>306</v>
      </c>
    </row>
    <row r="48" spans="1:37" hidden="1" x14ac:dyDescent="0.2">
      <c r="A48" s="133" t="s">
        <v>270</v>
      </c>
      <c r="B48" s="133" t="s">
        <v>271</v>
      </c>
      <c r="C48" s="133" t="s">
        <v>272</v>
      </c>
      <c r="D48" s="133" t="s">
        <v>273</v>
      </c>
      <c r="E48" s="133" t="s">
        <v>274</v>
      </c>
      <c r="F48" s="133" t="s">
        <v>275</v>
      </c>
      <c r="G48" s="133" t="s">
        <v>298</v>
      </c>
      <c r="H48" s="133" t="s">
        <v>299</v>
      </c>
      <c r="I48" s="144">
        <v>137.83000000000001</v>
      </c>
      <c r="J48" s="133" t="s">
        <v>349</v>
      </c>
      <c r="K48" s="133" t="s">
        <v>350</v>
      </c>
      <c r="L48" s="133" t="s">
        <v>321</v>
      </c>
      <c r="M48" s="135">
        <v>45134</v>
      </c>
      <c r="N48" s="133" t="s">
        <v>281</v>
      </c>
      <c r="Q48" s="133" t="s">
        <v>282</v>
      </c>
      <c r="T48" s="133" t="s">
        <v>351</v>
      </c>
      <c r="U48" s="133" t="s">
        <v>284</v>
      </c>
      <c r="V48" s="133" t="s">
        <v>285</v>
      </c>
      <c r="X48" s="133" t="s">
        <v>286</v>
      </c>
      <c r="AC48" s="133" t="s">
        <v>287</v>
      </c>
      <c r="AD48" s="145" t="s">
        <v>288</v>
      </c>
      <c r="AG48" s="135">
        <v>45109</v>
      </c>
      <c r="AI48" t="s">
        <v>267</v>
      </c>
    </row>
    <row r="49" spans="1:37" hidden="1" x14ac:dyDescent="0.2">
      <c r="A49" s="133" t="s">
        <v>270</v>
      </c>
      <c r="B49" s="133" t="s">
        <v>271</v>
      </c>
      <c r="C49" s="133" t="s">
        <v>272</v>
      </c>
      <c r="D49" s="133" t="s">
        <v>273</v>
      </c>
      <c r="E49" s="133" t="s">
        <v>274</v>
      </c>
      <c r="F49" s="133" t="s">
        <v>275</v>
      </c>
      <c r="G49" s="133" t="s">
        <v>298</v>
      </c>
      <c r="H49" s="133" t="s">
        <v>299</v>
      </c>
      <c r="I49" s="144">
        <v>-47.39</v>
      </c>
      <c r="J49" s="133" t="s">
        <v>349</v>
      </c>
      <c r="K49" s="133" t="s">
        <v>350</v>
      </c>
      <c r="L49" s="133" t="s">
        <v>321</v>
      </c>
      <c r="M49" s="135">
        <v>45134</v>
      </c>
      <c r="N49" s="133" t="s">
        <v>322</v>
      </c>
      <c r="Q49" s="133" t="s">
        <v>282</v>
      </c>
      <c r="T49" s="133" t="s">
        <v>352</v>
      </c>
      <c r="U49" s="133" t="s">
        <v>284</v>
      </c>
      <c r="V49" s="133" t="s">
        <v>285</v>
      </c>
      <c r="X49" s="133" t="s">
        <v>286</v>
      </c>
      <c r="AC49" s="133" t="s">
        <v>287</v>
      </c>
      <c r="AD49" s="145" t="s">
        <v>288</v>
      </c>
      <c r="AG49" s="135">
        <v>45085</v>
      </c>
      <c r="AI49" t="s">
        <v>267</v>
      </c>
    </row>
    <row r="50" spans="1:37" hidden="1" x14ac:dyDescent="0.2">
      <c r="A50" s="133" t="s">
        <v>270</v>
      </c>
      <c r="B50" s="133" t="s">
        <v>271</v>
      </c>
      <c r="C50" s="133" t="s">
        <v>272</v>
      </c>
      <c r="D50" s="133" t="s">
        <v>273</v>
      </c>
      <c r="E50" s="133" t="s">
        <v>274</v>
      </c>
      <c r="F50" s="133" t="s">
        <v>275</v>
      </c>
      <c r="G50" s="133" t="s">
        <v>298</v>
      </c>
      <c r="H50" s="133" t="s">
        <v>299</v>
      </c>
      <c r="I50" s="144">
        <v>86.09</v>
      </c>
      <c r="J50" s="133" t="s">
        <v>349</v>
      </c>
      <c r="K50" s="133" t="s">
        <v>350</v>
      </c>
      <c r="L50" s="133" t="s">
        <v>321</v>
      </c>
      <c r="M50" s="135">
        <v>45134</v>
      </c>
      <c r="N50" s="133" t="s">
        <v>281</v>
      </c>
      <c r="Q50" s="133" t="s">
        <v>282</v>
      </c>
      <c r="T50" s="133" t="s">
        <v>352</v>
      </c>
      <c r="U50" s="133" t="s">
        <v>284</v>
      </c>
      <c r="V50" s="133" t="s">
        <v>285</v>
      </c>
      <c r="X50" s="133" t="s">
        <v>286</v>
      </c>
      <c r="AC50" s="133" t="s">
        <v>287</v>
      </c>
      <c r="AD50" s="145" t="s">
        <v>288</v>
      </c>
      <c r="AG50" s="135">
        <v>45085</v>
      </c>
      <c r="AI50" t="s">
        <v>267</v>
      </c>
    </row>
    <row r="51" spans="1:37" x14ac:dyDescent="0.2">
      <c r="A51" s="133" t="s">
        <v>270</v>
      </c>
      <c r="B51" s="133" t="s">
        <v>271</v>
      </c>
      <c r="C51" s="133" t="s">
        <v>272</v>
      </c>
      <c r="D51" s="133" t="s">
        <v>273</v>
      </c>
      <c r="E51" s="133" t="s">
        <v>274</v>
      </c>
      <c r="F51" s="133" t="s">
        <v>275</v>
      </c>
      <c r="G51" s="133" t="s">
        <v>298</v>
      </c>
      <c r="H51" s="133" t="s">
        <v>299</v>
      </c>
      <c r="I51" s="153">
        <v>68.7</v>
      </c>
      <c r="J51" s="133" t="s">
        <v>349</v>
      </c>
      <c r="K51" s="133" t="s">
        <v>350</v>
      </c>
      <c r="L51" s="133" t="s">
        <v>321</v>
      </c>
      <c r="M51" s="135">
        <v>45134</v>
      </c>
      <c r="N51" s="133" t="s">
        <v>281</v>
      </c>
      <c r="Q51" s="133" t="s">
        <v>282</v>
      </c>
      <c r="T51" s="133" t="s">
        <v>353</v>
      </c>
      <c r="U51" s="133" t="s">
        <v>284</v>
      </c>
      <c r="V51" s="133" t="s">
        <v>285</v>
      </c>
      <c r="X51" s="133" t="s">
        <v>286</v>
      </c>
      <c r="AC51" s="133" t="s">
        <v>287</v>
      </c>
      <c r="AD51" s="17" t="s">
        <v>304</v>
      </c>
      <c r="AE51" t="s">
        <v>305</v>
      </c>
      <c r="AF51" t="s">
        <v>141</v>
      </c>
      <c r="AG51" s="135">
        <v>45118</v>
      </c>
      <c r="AK51" t="s">
        <v>306</v>
      </c>
    </row>
    <row r="52" spans="1:37" hidden="1" x14ac:dyDescent="0.2">
      <c r="A52" s="133" t="s">
        <v>270</v>
      </c>
      <c r="B52" s="133" t="s">
        <v>271</v>
      </c>
      <c r="C52" s="133" t="s">
        <v>272</v>
      </c>
      <c r="D52" s="133" t="s">
        <v>273</v>
      </c>
      <c r="E52" s="133" t="s">
        <v>274</v>
      </c>
      <c r="F52" s="133" t="s">
        <v>275</v>
      </c>
      <c r="G52" s="133" t="s">
        <v>276</v>
      </c>
      <c r="H52" s="133" t="s">
        <v>277</v>
      </c>
      <c r="I52" s="144">
        <v>-433.53</v>
      </c>
      <c r="J52" s="133" t="s">
        <v>349</v>
      </c>
      <c r="K52" s="133" t="s">
        <v>350</v>
      </c>
      <c r="L52" s="133" t="s">
        <v>321</v>
      </c>
      <c r="M52" s="135">
        <v>45134</v>
      </c>
      <c r="N52" s="133" t="s">
        <v>322</v>
      </c>
      <c r="Q52" s="133" t="s">
        <v>282</v>
      </c>
      <c r="T52" s="133" t="s">
        <v>354</v>
      </c>
      <c r="U52" s="133" t="s">
        <v>284</v>
      </c>
      <c r="V52" s="133" t="s">
        <v>285</v>
      </c>
      <c r="X52" s="133" t="s">
        <v>286</v>
      </c>
      <c r="AC52" s="133" t="s">
        <v>287</v>
      </c>
      <c r="AD52" s="145" t="s">
        <v>288</v>
      </c>
      <c r="AG52" s="135">
        <v>45126</v>
      </c>
      <c r="AI52" t="s">
        <v>267</v>
      </c>
    </row>
    <row r="53" spans="1:37" hidden="1" x14ac:dyDescent="0.2">
      <c r="A53" s="133" t="s">
        <v>270</v>
      </c>
      <c r="B53" s="133" t="s">
        <v>271</v>
      </c>
      <c r="C53" s="133" t="s">
        <v>272</v>
      </c>
      <c r="D53" s="133" t="s">
        <v>273</v>
      </c>
      <c r="E53" s="133" t="s">
        <v>274</v>
      </c>
      <c r="F53" s="133" t="s">
        <v>275</v>
      </c>
      <c r="G53" s="133" t="s">
        <v>298</v>
      </c>
      <c r="H53" s="133" t="s">
        <v>299</v>
      </c>
      <c r="I53" s="144">
        <v>46.52</v>
      </c>
      <c r="J53" s="133" t="s">
        <v>349</v>
      </c>
      <c r="K53" s="133" t="s">
        <v>350</v>
      </c>
      <c r="L53" s="133" t="s">
        <v>321</v>
      </c>
      <c r="M53" s="135">
        <v>45134</v>
      </c>
      <c r="N53" s="133" t="s">
        <v>281</v>
      </c>
      <c r="Q53" s="133" t="s">
        <v>282</v>
      </c>
      <c r="T53" s="133" t="s">
        <v>355</v>
      </c>
      <c r="U53" s="133" t="s">
        <v>284</v>
      </c>
      <c r="V53" s="133" t="s">
        <v>285</v>
      </c>
      <c r="X53" s="133" t="s">
        <v>286</v>
      </c>
      <c r="AC53" s="133" t="s">
        <v>287</v>
      </c>
      <c r="AD53" s="145" t="s">
        <v>288</v>
      </c>
      <c r="AG53" s="135">
        <v>45126</v>
      </c>
      <c r="AI53" t="s">
        <v>267</v>
      </c>
    </row>
    <row r="54" spans="1:37" hidden="1" x14ac:dyDescent="0.2">
      <c r="A54" s="133" t="s">
        <v>270</v>
      </c>
      <c r="B54" s="133" t="s">
        <v>271</v>
      </c>
      <c r="C54" s="133" t="s">
        <v>356</v>
      </c>
      <c r="D54" s="133" t="s">
        <v>273</v>
      </c>
      <c r="E54" s="133" t="s">
        <v>274</v>
      </c>
      <c r="F54" s="133" t="s">
        <v>275</v>
      </c>
      <c r="G54" s="133" t="s">
        <v>310</v>
      </c>
      <c r="H54" s="133" t="s">
        <v>311</v>
      </c>
      <c r="I54" s="144">
        <v>-1379.45</v>
      </c>
      <c r="J54" s="133" t="s">
        <v>357</v>
      </c>
      <c r="K54" s="133" t="s">
        <v>358</v>
      </c>
      <c r="L54" s="133" t="s">
        <v>321</v>
      </c>
      <c r="M54" s="135">
        <v>45167</v>
      </c>
      <c r="N54" s="133" t="s">
        <v>322</v>
      </c>
      <c r="Q54" s="133" t="s">
        <v>282</v>
      </c>
      <c r="T54" s="133" t="s">
        <v>359</v>
      </c>
      <c r="U54" s="133" t="s">
        <v>284</v>
      </c>
      <c r="V54" s="133" t="s">
        <v>285</v>
      </c>
      <c r="X54" s="133" t="s">
        <v>286</v>
      </c>
      <c r="AC54" s="133" t="s">
        <v>287</v>
      </c>
      <c r="AD54" s="145" t="s">
        <v>288</v>
      </c>
      <c r="AG54" s="135">
        <v>45159</v>
      </c>
      <c r="AI54" t="s">
        <v>267</v>
      </c>
    </row>
    <row r="55" spans="1:37" hidden="1" x14ac:dyDescent="0.2">
      <c r="A55" s="133" t="s">
        <v>270</v>
      </c>
      <c r="B55" s="133" t="s">
        <v>271</v>
      </c>
      <c r="C55" s="133" t="s">
        <v>356</v>
      </c>
      <c r="D55" s="133" t="s">
        <v>273</v>
      </c>
      <c r="E55" s="133" t="s">
        <v>274</v>
      </c>
      <c r="F55" s="133" t="s">
        <v>275</v>
      </c>
      <c r="G55" s="133" t="s">
        <v>298</v>
      </c>
      <c r="H55" s="133" t="s">
        <v>299</v>
      </c>
      <c r="I55" s="144">
        <v>18.850000000000001</v>
      </c>
      <c r="J55" s="133" t="s">
        <v>357</v>
      </c>
      <c r="K55" s="133" t="s">
        <v>358</v>
      </c>
      <c r="L55" s="133" t="s">
        <v>321</v>
      </c>
      <c r="M55" s="135">
        <v>45167</v>
      </c>
      <c r="N55" s="133" t="s">
        <v>281</v>
      </c>
      <c r="Q55" s="133" t="s">
        <v>282</v>
      </c>
      <c r="T55" s="133" t="s">
        <v>360</v>
      </c>
      <c r="U55" s="133" t="s">
        <v>284</v>
      </c>
      <c r="V55" s="133" t="s">
        <v>285</v>
      </c>
      <c r="X55" s="133" t="s">
        <v>286</v>
      </c>
      <c r="AC55" s="133" t="s">
        <v>287</v>
      </c>
      <c r="AD55" s="145" t="s">
        <v>288</v>
      </c>
      <c r="AG55" s="135">
        <v>45159</v>
      </c>
      <c r="AI55" t="s">
        <v>267</v>
      </c>
    </row>
    <row r="56" spans="1:37" hidden="1" x14ac:dyDescent="0.2">
      <c r="A56" s="133" t="s">
        <v>270</v>
      </c>
      <c r="B56" s="133" t="s">
        <v>271</v>
      </c>
      <c r="C56" s="133" t="s">
        <v>356</v>
      </c>
      <c r="D56" s="133" t="s">
        <v>273</v>
      </c>
      <c r="E56" s="133" t="s">
        <v>274</v>
      </c>
      <c r="F56" s="133" t="s">
        <v>275</v>
      </c>
      <c r="G56" s="133" t="s">
        <v>310</v>
      </c>
      <c r="H56" s="133" t="s">
        <v>311</v>
      </c>
      <c r="I56" s="144">
        <v>28</v>
      </c>
      <c r="J56" s="133" t="s">
        <v>357</v>
      </c>
      <c r="K56" s="133" t="s">
        <v>358</v>
      </c>
      <c r="L56" s="133" t="s">
        <v>321</v>
      </c>
      <c r="M56" s="135">
        <v>45167</v>
      </c>
      <c r="N56" s="133" t="s">
        <v>281</v>
      </c>
      <c r="Q56" s="133" t="s">
        <v>282</v>
      </c>
      <c r="T56" s="133" t="s">
        <v>360</v>
      </c>
      <c r="U56" s="133" t="s">
        <v>284</v>
      </c>
      <c r="V56" s="133" t="s">
        <v>285</v>
      </c>
      <c r="X56" s="133" t="s">
        <v>286</v>
      </c>
      <c r="AC56" s="133" t="s">
        <v>287</v>
      </c>
      <c r="AD56" s="145" t="s">
        <v>288</v>
      </c>
      <c r="AG56" s="135">
        <v>45140</v>
      </c>
      <c r="AI56" t="s">
        <v>267</v>
      </c>
    </row>
    <row r="57" spans="1:37" hidden="1" x14ac:dyDescent="0.2">
      <c r="A57" s="133" t="s">
        <v>270</v>
      </c>
      <c r="B57" s="133" t="s">
        <v>271</v>
      </c>
      <c r="C57" s="133" t="s">
        <v>356</v>
      </c>
      <c r="D57" s="133" t="s">
        <v>273</v>
      </c>
      <c r="E57" s="133" t="s">
        <v>274</v>
      </c>
      <c r="F57" s="133" t="s">
        <v>275</v>
      </c>
      <c r="G57" s="133" t="s">
        <v>298</v>
      </c>
      <c r="H57" s="133" t="s">
        <v>299</v>
      </c>
      <c r="I57" s="144">
        <v>-46.13</v>
      </c>
      <c r="J57" s="133" t="s">
        <v>357</v>
      </c>
      <c r="K57" s="133" t="s">
        <v>358</v>
      </c>
      <c r="L57" s="133" t="s">
        <v>321</v>
      </c>
      <c r="M57" s="135">
        <v>45167</v>
      </c>
      <c r="N57" s="133" t="s">
        <v>322</v>
      </c>
      <c r="Q57" s="133" t="s">
        <v>282</v>
      </c>
      <c r="T57" s="133" t="s">
        <v>361</v>
      </c>
      <c r="U57" s="133" t="s">
        <v>284</v>
      </c>
      <c r="V57" s="133" t="s">
        <v>285</v>
      </c>
      <c r="X57" s="133" t="s">
        <v>286</v>
      </c>
      <c r="AC57" s="133" t="s">
        <v>287</v>
      </c>
      <c r="AD57" s="145" t="s">
        <v>288</v>
      </c>
      <c r="AG57" s="135">
        <v>45147</v>
      </c>
      <c r="AI57" t="s">
        <v>267</v>
      </c>
    </row>
    <row r="58" spans="1:37" hidden="1" x14ac:dyDescent="0.2">
      <c r="A58" s="133" t="s">
        <v>270</v>
      </c>
      <c r="B58" s="133" t="s">
        <v>271</v>
      </c>
      <c r="C58" s="133" t="s">
        <v>356</v>
      </c>
      <c r="D58" s="133" t="s">
        <v>273</v>
      </c>
      <c r="E58" s="133" t="s">
        <v>274</v>
      </c>
      <c r="F58" s="133" t="s">
        <v>275</v>
      </c>
      <c r="G58" s="133" t="s">
        <v>298</v>
      </c>
      <c r="H58" s="133" t="s">
        <v>299</v>
      </c>
      <c r="I58" s="144">
        <v>65.22</v>
      </c>
      <c r="J58" s="133" t="s">
        <v>362</v>
      </c>
      <c r="K58" s="133" t="s">
        <v>363</v>
      </c>
      <c r="L58" s="133" t="s">
        <v>321</v>
      </c>
      <c r="M58" s="135">
        <v>45167</v>
      </c>
      <c r="N58" s="133" t="s">
        <v>281</v>
      </c>
      <c r="Q58" s="133" t="s">
        <v>282</v>
      </c>
      <c r="T58" s="133" t="s">
        <v>364</v>
      </c>
      <c r="U58" s="133" t="s">
        <v>284</v>
      </c>
      <c r="V58" s="133" t="s">
        <v>285</v>
      </c>
      <c r="X58" s="133" t="s">
        <v>286</v>
      </c>
      <c r="AC58" s="133" t="s">
        <v>287</v>
      </c>
      <c r="AD58" s="145" t="s">
        <v>288</v>
      </c>
      <c r="AG58" s="135">
        <v>45147</v>
      </c>
      <c r="AI58" t="s">
        <v>267</v>
      </c>
    </row>
    <row r="59" spans="1:37" hidden="1" x14ac:dyDescent="0.2">
      <c r="A59" s="133" t="s">
        <v>270</v>
      </c>
      <c r="B59" s="133" t="s">
        <v>271</v>
      </c>
      <c r="C59" s="133" t="s">
        <v>356</v>
      </c>
      <c r="D59" s="133" t="s">
        <v>273</v>
      </c>
      <c r="E59" s="133" t="s">
        <v>274</v>
      </c>
      <c r="F59" s="133" t="s">
        <v>275</v>
      </c>
      <c r="G59" s="133" t="s">
        <v>276</v>
      </c>
      <c r="H59" s="133" t="s">
        <v>277</v>
      </c>
      <c r="I59" s="144">
        <v>-659.46</v>
      </c>
      <c r="J59" s="133" t="s">
        <v>362</v>
      </c>
      <c r="K59" s="133" t="s">
        <v>363</v>
      </c>
      <c r="L59" s="133" t="s">
        <v>321</v>
      </c>
      <c r="M59" s="135">
        <v>45167</v>
      </c>
      <c r="N59" s="133" t="s">
        <v>322</v>
      </c>
      <c r="Q59" s="133" t="s">
        <v>282</v>
      </c>
      <c r="T59" s="133" t="s">
        <v>365</v>
      </c>
      <c r="U59" s="133" t="s">
        <v>284</v>
      </c>
      <c r="V59" s="133" t="s">
        <v>285</v>
      </c>
      <c r="X59" s="133" t="s">
        <v>286</v>
      </c>
      <c r="AC59" s="133" t="s">
        <v>287</v>
      </c>
      <c r="AD59" s="145" t="s">
        <v>288</v>
      </c>
      <c r="AG59" s="135">
        <v>45154</v>
      </c>
      <c r="AI59" t="s">
        <v>267</v>
      </c>
    </row>
    <row r="60" spans="1:37" x14ac:dyDescent="0.2">
      <c r="A60" s="133" t="s">
        <v>270</v>
      </c>
      <c r="B60" s="133" t="s">
        <v>271</v>
      </c>
      <c r="C60" s="133" t="s">
        <v>356</v>
      </c>
      <c r="D60" s="133" t="s">
        <v>273</v>
      </c>
      <c r="E60" s="133" t="s">
        <v>274</v>
      </c>
      <c r="F60" s="133" t="s">
        <v>275</v>
      </c>
      <c r="G60" s="133" t="s">
        <v>298</v>
      </c>
      <c r="H60" s="133" t="s">
        <v>299</v>
      </c>
      <c r="I60" s="153">
        <v>11.2</v>
      </c>
      <c r="J60" s="133" t="s">
        <v>366</v>
      </c>
      <c r="K60" s="133" t="s">
        <v>367</v>
      </c>
      <c r="L60" s="133" t="s">
        <v>321</v>
      </c>
      <c r="M60" s="135">
        <v>45167</v>
      </c>
      <c r="N60" s="133" t="s">
        <v>281</v>
      </c>
      <c r="Q60" s="133" t="s">
        <v>282</v>
      </c>
      <c r="T60" s="133" t="s">
        <v>368</v>
      </c>
      <c r="U60" s="133" t="s">
        <v>284</v>
      </c>
      <c r="V60" s="133" t="s">
        <v>285</v>
      </c>
      <c r="X60" s="133" t="s">
        <v>286</v>
      </c>
      <c r="AC60" s="133" t="s">
        <v>287</v>
      </c>
      <c r="AD60" t="s">
        <v>369</v>
      </c>
      <c r="AE60" t="s">
        <v>305</v>
      </c>
      <c r="AF60" t="s">
        <v>370</v>
      </c>
      <c r="AG60" s="135">
        <v>45176</v>
      </c>
      <c r="AH60" s="139"/>
      <c r="AK60" t="s">
        <v>306</v>
      </c>
    </row>
    <row r="61" spans="1:37" x14ac:dyDescent="0.2">
      <c r="A61" s="133" t="s">
        <v>270</v>
      </c>
      <c r="B61" s="133" t="s">
        <v>271</v>
      </c>
      <c r="C61" s="133" t="s">
        <v>356</v>
      </c>
      <c r="D61" s="133" t="s">
        <v>273</v>
      </c>
      <c r="E61" s="133" t="s">
        <v>274</v>
      </c>
      <c r="F61" s="133" t="s">
        <v>275</v>
      </c>
      <c r="G61" s="133" t="s">
        <v>298</v>
      </c>
      <c r="H61" s="133" t="s">
        <v>299</v>
      </c>
      <c r="I61" s="153">
        <v>6.55</v>
      </c>
      <c r="J61" s="133" t="s">
        <v>366</v>
      </c>
      <c r="K61" s="133" t="s">
        <v>367</v>
      </c>
      <c r="L61" s="133" t="s">
        <v>321</v>
      </c>
      <c r="M61" s="135">
        <v>45167</v>
      </c>
      <c r="N61" s="133" t="s">
        <v>281</v>
      </c>
      <c r="Q61" s="133" t="s">
        <v>282</v>
      </c>
      <c r="T61" s="133" t="s">
        <v>368</v>
      </c>
      <c r="U61" s="133" t="s">
        <v>284</v>
      </c>
      <c r="V61" s="133" t="s">
        <v>285</v>
      </c>
      <c r="X61" s="133" t="s">
        <v>286</v>
      </c>
      <c r="AC61" s="133" t="s">
        <v>287</v>
      </c>
      <c r="AD61" t="s">
        <v>369</v>
      </c>
      <c r="AE61" t="s">
        <v>305</v>
      </c>
      <c r="AF61" t="s">
        <v>370</v>
      </c>
      <c r="AG61" s="135">
        <v>45176</v>
      </c>
      <c r="AK61" t="s">
        <v>306</v>
      </c>
    </row>
    <row r="62" spans="1:37" x14ac:dyDescent="0.2">
      <c r="A62" s="133" t="s">
        <v>270</v>
      </c>
      <c r="B62" s="133" t="s">
        <v>271</v>
      </c>
      <c r="C62" s="133" t="s">
        <v>356</v>
      </c>
      <c r="D62" s="133" t="s">
        <v>273</v>
      </c>
      <c r="E62" s="133" t="s">
        <v>274</v>
      </c>
      <c r="F62" s="133" t="s">
        <v>275</v>
      </c>
      <c r="G62" s="133" t="s">
        <v>298</v>
      </c>
      <c r="H62" s="133" t="s">
        <v>299</v>
      </c>
      <c r="I62" s="153">
        <v>104.35</v>
      </c>
      <c r="J62" s="133" t="s">
        <v>366</v>
      </c>
      <c r="K62" s="133">
        <v>100057921</v>
      </c>
      <c r="L62" s="133" t="s">
        <v>321</v>
      </c>
      <c r="M62" s="135">
        <v>45167</v>
      </c>
      <c r="N62" s="133" t="s">
        <v>281</v>
      </c>
      <c r="Q62" s="133" t="s">
        <v>282</v>
      </c>
      <c r="T62" s="152" t="s">
        <v>371</v>
      </c>
      <c r="U62" s="133" t="s">
        <v>284</v>
      </c>
      <c r="V62" s="133" t="s">
        <v>285</v>
      </c>
      <c r="X62" s="133" t="s">
        <v>286</v>
      </c>
      <c r="AC62" s="133" t="s">
        <v>287</v>
      </c>
      <c r="AD62" t="s">
        <v>369</v>
      </c>
      <c r="AE62" t="s">
        <v>305</v>
      </c>
      <c r="AF62" t="s">
        <v>370</v>
      </c>
      <c r="AG62" s="135">
        <v>45176</v>
      </c>
      <c r="AK62" t="s">
        <v>306</v>
      </c>
    </row>
    <row r="63" spans="1:37" x14ac:dyDescent="0.2">
      <c r="A63" s="133" t="s">
        <v>270</v>
      </c>
      <c r="B63" s="133" t="s">
        <v>271</v>
      </c>
      <c r="C63" s="133" t="s">
        <v>356</v>
      </c>
      <c r="D63" s="133" t="s">
        <v>273</v>
      </c>
      <c r="E63" s="133" t="s">
        <v>274</v>
      </c>
      <c r="F63" s="133" t="s">
        <v>275</v>
      </c>
      <c r="G63" s="133" t="s">
        <v>276</v>
      </c>
      <c r="H63" s="133" t="s">
        <v>277</v>
      </c>
      <c r="I63" s="153">
        <v>695.76</v>
      </c>
      <c r="J63" s="133" t="s">
        <v>366</v>
      </c>
      <c r="K63" s="133" t="s">
        <v>367</v>
      </c>
      <c r="L63" s="133" t="s">
        <v>321</v>
      </c>
      <c r="M63" s="135">
        <v>45167</v>
      </c>
      <c r="N63" s="133" t="s">
        <v>281</v>
      </c>
      <c r="Q63" s="133" t="s">
        <v>282</v>
      </c>
      <c r="T63" s="133" t="s">
        <v>372</v>
      </c>
      <c r="U63" s="133" t="s">
        <v>284</v>
      </c>
      <c r="V63" s="133" t="s">
        <v>285</v>
      </c>
      <c r="X63" s="133" t="s">
        <v>286</v>
      </c>
      <c r="AC63" s="133" t="s">
        <v>287</v>
      </c>
      <c r="AD63" t="s">
        <v>369</v>
      </c>
      <c r="AE63" t="s">
        <v>305</v>
      </c>
      <c r="AF63" t="s">
        <v>370</v>
      </c>
      <c r="AG63" s="135">
        <v>45176</v>
      </c>
      <c r="AK63" t="s">
        <v>306</v>
      </c>
    </row>
    <row r="64" spans="1:37" x14ac:dyDescent="0.2">
      <c r="A64" s="133" t="s">
        <v>270</v>
      </c>
      <c r="B64" s="133" t="s">
        <v>271</v>
      </c>
      <c r="C64" s="133" t="s">
        <v>356</v>
      </c>
      <c r="D64" s="133" t="s">
        <v>273</v>
      </c>
      <c r="E64" s="133" t="s">
        <v>274</v>
      </c>
      <c r="F64" s="133" t="s">
        <v>275</v>
      </c>
      <c r="G64" s="133" t="s">
        <v>276</v>
      </c>
      <c r="H64" s="133" t="s">
        <v>277</v>
      </c>
      <c r="I64" s="153">
        <v>470.8</v>
      </c>
      <c r="J64" s="133" t="s">
        <v>373</v>
      </c>
      <c r="K64" s="133" t="s">
        <v>374</v>
      </c>
      <c r="L64" s="133" t="s">
        <v>321</v>
      </c>
      <c r="M64" s="135">
        <v>45167</v>
      </c>
      <c r="N64" s="133" t="s">
        <v>281</v>
      </c>
      <c r="Q64" s="133" t="s">
        <v>282</v>
      </c>
      <c r="T64" s="133" t="s">
        <v>375</v>
      </c>
      <c r="U64" s="133" t="s">
        <v>284</v>
      </c>
      <c r="V64" s="133" t="s">
        <v>285</v>
      </c>
      <c r="X64" s="133" t="s">
        <v>286</v>
      </c>
      <c r="AC64" s="133" t="s">
        <v>287</v>
      </c>
      <c r="AD64" t="s">
        <v>147</v>
      </c>
      <c r="AE64" t="s">
        <v>376</v>
      </c>
      <c r="AF64" t="s">
        <v>146</v>
      </c>
      <c r="AG64" s="135">
        <v>45169</v>
      </c>
      <c r="AK64" t="s">
        <v>306</v>
      </c>
    </row>
    <row r="65" spans="1:37" x14ac:dyDescent="0.2">
      <c r="A65" s="133" t="s">
        <v>270</v>
      </c>
      <c r="B65" s="133" t="s">
        <v>271</v>
      </c>
      <c r="C65" s="133" t="s">
        <v>356</v>
      </c>
      <c r="D65" s="133" t="s">
        <v>273</v>
      </c>
      <c r="E65" s="133" t="s">
        <v>274</v>
      </c>
      <c r="F65" s="133" t="s">
        <v>275</v>
      </c>
      <c r="G65" s="133" t="s">
        <v>298</v>
      </c>
      <c r="H65" s="133" t="s">
        <v>299</v>
      </c>
      <c r="I65" s="153">
        <v>18.850000000000001</v>
      </c>
      <c r="J65" s="133" t="s">
        <v>373</v>
      </c>
      <c r="K65" s="133" t="s">
        <v>374</v>
      </c>
      <c r="L65" s="133" t="s">
        <v>321</v>
      </c>
      <c r="M65" s="135">
        <v>45167</v>
      </c>
      <c r="N65" s="133" t="s">
        <v>281</v>
      </c>
      <c r="Q65" s="133" t="s">
        <v>282</v>
      </c>
      <c r="T65" s="133" t="s">
        <v>377</v>
      </c>
      <c r="U65" s="133" t="s">
        <v>284</v>
      </c>
      <c r="V65" s="133" t="s">
        <v>285</v>
      </c>
      <c r="X65" s="133" t="s">
        <v>286</v>
      </c>
      <c r="AC65" s="133" t="s">
        <v>287</v>
      </c>
      <c r="AD65" t="s">
        <v>147</v>
      </c>
      <c r="AE65" t="s">
        <v>305</v>
      </c>
      <c r="AF65" t="s">
        <v>146</v>
      </c>
      <c r="AG65" s="135">
        <v>45169</v>
      </c>
      <c r="AK65" t="s">
        <v>306</v>
      </c>
    </row>
    <row r="66" spans="1:37" x14ac:dyDescent="0.2">
      <c r="A66" s="133" t="s">
        <v>270</v>
      </c>
      <c r="B66" s="133" t="s">
        <v>271</v>
      </c>
      <c r="C66" s="133" t="s">
        <v>356</v>
      </c>
      <c r="D66" s="133" t="s">
        <v>273</v>
      </c>
      <c r="E66" s="133" t="s">
        <v>274</v>
      </c>
      <c r="F66" s="133" t="s">
        <v>275</v>
      </c>
      <c r="G66" s="133" t="s">
        <v>276</v>
      </c>
      <c r="H66" s="133" t="s">
        <v>277</v>
      </c>
      <c r="I66" s="153">
        <v>283.3</v>
      </c>
      <c r="J66" s="133" t="s">
        <v>373</v>
      </c>
      <c r="K66" s="133" t="s">
        <v>374</v>
      </c>
      <c r="L66" s="133" t="s">
        <v>321</v>
      </c>
      <c r="M66" s="135">
        <v>45167</v>
      </c>
      <c r="N66" s="133" t="s">
        <v>281</v>
      </c>
      <c r="Q66" s="133" t="s">
        <v>282</v>
      </c>
      <c r="T66" s="133" t="s">
        <v>378</v>
      </c>
      <c r="U66" s="133" t="s">
        <v>284</v>
      </c>
      <c r="V66" s="133" t="s">
        <v>285</v>
      </c>
      <c r="X66" s="133" t="s">
        <v>286</v>
      </c>
      <c r="AC66" s="133" t="s">
        <v>287</v>
      </c>
      <c r="AD66" s="17" t="s">
        <v>379</v>
      </c>
      <c r="AE66" t="s">
        <v>305</v>
      </c>
      <c r="AF66" t="s">
        <v>146</v>
      </c>
      <c r="AG66" s="135">
        <v>45188</v>
      </c>
      <c r="AK66" t="s">
        <v>306</v>
      </c>
    </row>
    <row r="67" spans="1:37" x14ac:dyDescent="0.2">
      <c r="A67" s="133" t="s">
        <v>270</v>
      </c>
      <c r="B67" s="133" t="s">
        <v>271</v>
      </c>
      <c r="C67" s="133" t="s">
        <v>356</v>
      </c>
      <c r="D67" s="133" t="s">
        <v>273</v>
      </c>
      <c r="E67" s="133" t="s">
        <v>274</v>
      </c>
      <c r="F67" s="133" t="s">
        <v>275</v>
      </c>
      <c r="G67" s="133" t="s">
        <v>298</v>
      </c>
      <c r="H67" s="133" t="s">
        <v>299</v>
      </c>
      <c r="I67" s="153">
        <v>18.850000000000001</v>
      </c>
      <c r="J67" s="133" t="s">
        <v>373</v>
      </c>
      <c r="K67" s="133" t="s">
        <v>374</v>
      </c>
      <c r="L67" s="133" t="s">
        <v>321</v>
      </c>
      <c r="M67" s="135">
        <v>45167</v>
      </c>
      <c r="N67" s="133" t="s">
        <v>281</v>
      </c>
      <c r="Q67" s="133" t="s">
        <v>282</v>
      </c>
      <c r="T67" s="133" t="s">
        <v>380</v>
      </c>
      <c r="U67" s="133" t="s">
        <v>284</v>
      </c>
      <c r="V67" s="133" t="s">
        <v>285</v>
      </c>
      <c r="X67" s="133" t="s">
        <v>286</v>
      </c>
      <c r="AC67" s="133" t="s">
        <v>287</v>
      </c>
      <c r="AD67" s="17" t="s">
        <v>379</v>
      </c>
      <c r="AE67" t="s">
        <v>305</v>
      </c>
      <c r="AF67" t="s">
        <v>146</v>
      </c>
      <c r="AG67" s="135">
        <v>45188</v>
      </c>
      <c r="AK67" t="s">
        <v>306</v>
      </c>
    </row>
    <row r="68" spans="1:37" x14ac:dyDescent="0.2">
      <c r="A68" s="133" t="s">
        <v>270</v>
      </c>
      <c r="B68" s="133" t="s">
        <v>271</v>
      </c>
      <c r="C68" s="133" t="s">
        <v>356</v>
      </c>
      <c r="D68" s="133" t="s">
        <v>273</v>
      </c>
      <c r="E68" s="133" t="s">
        <v>274</v>
      </c>
      <c r="F68" s="133" t="s">
        <v>275</v>
      </c>
      <c r="G68" s="133" t="s">
        <v>310</v>
      </c>
      <c r="H68" s="133" t="s">
        <v>311</v>
      </c>
      <c r="I68" s="153">
        <v>28.95</v>
      </c>
      <c r="J68" s="133" t="s">
        <v>373</v>
      </c>
      <c r="K68" s="133" t="s">
        <v>374</v>
      </c>
      <c r="L68" s="133" t="s">
        <v>321</v>
      </c>
      <c r="M68" s="135">
        <v>45167</v>
      </c>
      <c r="N68" s="133" t="s">
        <v>281</v>
      </c>
      <c r="Q68" s="133" t="s">
        <v>282</v>
      </c>
      <c r="T68" s="133" t="s">
        <v>381</v>
      </c>
      <c r="U68" s="133" t="s">
        <v>284</v>
      </c>
      <c r="V68" s="133" t="s">
        <v>285</v>
      </c>
      <c r="X68" s="133" t="s">
        <v>286</v>
      </c>
      <c r="AC68" s="133" t="s">
        <v>287</v>
      </c>
      <c r="AD68" s="17" t="s">
        <v>382</v>
      </c>
      <c r="AE68" t="s">
        <v>376</v>
      </c>
      <c r="AF68" t="s">
        <v>133</v>
      </c>
      <c r="AG68" s="135">
        <v>45245</v>
      </c>
      <c r="AJ68" t="s">
        <v>383</v>
      </c>
      <c r="AK68" t="s">
        <v>306</v>
      </c>
    </row>
    <row r="69" spans="1:37" x14ac:dyDescent="0.2">
      <c r="A69" s="133" t="s">
        <v>270</v>
      </c>
      <c r="B69" s="133" t="s">
        <v>271</v>
      </c>
      <c r="C69" s="133" t="s">
        <v>356</v>
      </c>
      <c r="D69" s="133" t="s">
        <v>273</v>
      </c>
      <c r="E69" s="133" t="s">
        <v>274</v>
      </c>
      <c r="F69" s="133" t="s">
        <v>275</v>
      </c>
      <c r="G69" s="133" t="s">
        <v>310</v>
      </c>
      <c r="H69" s="133" t="s">
        <v>311</v>
      </c>
      <c r="I69" s="153">
        <v>302.12</v>
      </c>
      <c r="J69" s="133" t="s">
        <v>373</v>
      </c>
      <c r="K69" s="133" t="s">
        <v>374</v>
      </c>
      <c r="L69" s="133" t="s">
        <v>321</v>
      </c>
      <c r="M69" s="135">
        <v>45167</v>
      </c>
      <c r="N69" s="133" t="s">
        <v>281</v>
      </c>
      <c r="Q69" s="133" t="s">
        <v>282</v>
      </c>
      <c r="T69" s="133" t="s">
        <v>384</v>
      </c>
      <c r="U69" s="133" t="s">
        <v>284</v>
      </c>
      <c r="V69" s="133" t="s">
        <v>285</v>
      </c>
      <c r="X69" s="133" t="s">
        <v>286</v>
      </c>
      <c r="AC69" s="133" t="s">
        <v>287</v>
      </c>
      <c r="AD69" s="17" t="s">
        <v>382</v>
      </c>
      <c r="AE69" t="s">
        <v>376</v>
      </c>
      <c r="AF69" t="s">
        <v>133</v>
      </c>
      <c r="AG69" s="135">
        <v>45245</v>
      </c>
      <c r="AJ69" t="s">
        <v>383</v>
      </c>
      <c r="AK69" t="s">
        <v>306</v>
      </c>
    </row>
    <row r="70" spans="1:37" hidden="1" x14ac:dyDescent="0.2">
      <c r="A70" s="133" t="s">
        <v>270</v>
      </c>
      <c r="B70" s="133" t="s">
        <v>271</v>
      </c>
      <c r="C70" s="133" t="s">
        <v>356</v>
      </c>
      <c r="D70" s="133" t="s">
        <v>273</v>
      </c>
      <c r="E70" s="133" t="s">
        <v>274</v>
      </c>
      <c r="F70" s="133" t="s">
        <v>275</v>
      </c>
      <c r="G70" s="133" t="s">
        <v>276</v>
      </c>
      <c r="H70" s="133" t="s">
        <v>277</v>
      </c>
      <c r="I70" s="144">
        <v>-309.69</v>
      </c>
      <c r="J70" s="133" t="s">
        <v>385</v>
      </c>
      <c r="K70" s="133" t="s">
        <v>386</v>
      </c>
      <c r="L70" s="133" t="s">
        <v>321</v>
      </c>
      <c r="M70" s="135">
        <v>45167</v>
      </c>
      <c r="N70" s="133" t="s">
        <v>322</v>
      </c>
      <c r="Q70" s="133" t="s">
        <v>282</v>
      </c>
      <c r="T70" s="133" t="s">
        <v>387</v>
      </c>
      <c r="U70" s="133" t="s">
        <v>284</v>
      </c>
      <c r="V70" s="133" t="s">
        <v>285</v>
      </c>
      <c r="X70" s="133" t="s">
        <v>286</v>
      </c>
      <c r="AC70" s="133" t="s">
        <v>287</v>
      </c>
      <c r="AD70" s="145" t="s">
        <v>288</v>
      </c>
      <c r="AG70" s="135">
        <v>45154</v>
      </c>
      <c r="AI70" t="s">
        <v>267</v>
      </c>
    </row>
    <row r="71" spans="1:37" hidden="1" x14ac:dyDescent="0.2">
      <c r="A71" s="133" t="s">
        <v>270</v>
      </c>
      <c r="B71" s="133" t="s">
        <v>271</v>
      </c>
      <c r="C71" s="133" t="s">
        <v>356</v>
      </c>
      <c r="D71" s="133" t="s">
        <v>273</v>
      </c>
      <c r="E71" s="133" t="s">
        <v>274</v>
      </c>
      <c r="F71" s="133" t="s">
        <v>275</v>
      </c>
      <c r="G71" s="133" t="s">
        <v>298</v>
      </c>
      <c r="H71" s="133" t="s">
        <v>299</v>
      </c>
      <c r="I71" s="144">
        <v>23.95</v>
      </c>
      <c r="J71" s="133" t="s">
        <v>385</v>
      </c>
      <c r="K71" s="133" t="s">
        <v>386</v>
      </c>
      <c r="L71" s="133" t="s">
        <v>321</v>
      </c>
      <c r="M71" s="135">
        <v>45167</v>
      </c>
      <c r="N71" s="133" t="s">
        <v>281</v>
      </c>
      <c r="Q71" s="133" t="s">
        <v>282</v>
      </c>
      <c r="T71" s="133" t="s">
        <v>388</v>
      </c>
      <c r="U71" s="133" t="s">
        <v>284</v>
      </c>
      <c r="V71" s="133" t="s">
        <v>285</v>
      </c>
      <c r="X71" s="133" t="s">
        <v>286</v>
      </c>
      <c r="AC71" s="133" t="s">
        <v>287</v>
      </c>
      <c r="AD71" s="145" t="s">
        <v>288</v>
      </c>
      <c r="AG71" s="135">
        <v>45054</v>
      </c>
      <c r="AI71" t="s">
        <v>267</v>
      </c>
    </row>
    <row r="72" spans="1:37" ht="14.25" customHeight="1" x14ac:dyDescent="0.2">
      <c r="A72" s="133" t="s">
        <v>270</v>
      </c>
      <c r="B72" s="133" t="s">
        <v>271</v>
      </c>
      <c r="C72" s="133" t="s">
        <v>356</v>
      </c>
      <c r="D72" s="133" t="s">
        <v>273</v>
      </c>
      <c r="E72" s="133" t="s">
        <v>274</v>
      </c>
      <c r="F72" s="133" t="s">
        <v>275</v>
      </c>
      <c r="G72" s="133" t="s">
        <v>298</v>
      </c>
      <c r="H72" s="133" t="s">
        <v>299</v>
      </c>
      <c r="I72" s="153">
        <v>0.56000000000000005</v>
      </c>
      <c r="J72" s="133" t="s">
        <v>389</v>
      </c>
      <c r="K72" s="133" t="s">
        <v>390</v>
      </c>
      <c r="L72" s="133" t="s">
        <v>321</v>
      </c>
      <c r="M72" s="135">
        <v>45167</v>
      </c>
      <c r="N72" s="133" t="s">
        <v>281</v>
      </c>
      <c r="Q72" s="133" t="s">
        <v>282</v>
      </c>
      <c r="T72" s="133" t="s">
        <v>391</v>
      </c>
      <c r="U72" s="133" t="s">
        <v>284</v>
      </c>
      <c r="V72" s="133" t="s">
        <v>285</v>
      </c>
      <c r="X72" s="133" t="s">
        <v>286</v>
      </c>
      <c r="AC72" s="133" t="s">
        <v>287</v>
      </c>
      <c r="AD72" s="17" t="s">
        <v>145</v>
      </c>
      <c r="AE72" t="s">
        <v>305</v>
      </c>
      <c r="AF72" t="s">
        <v>146</v>
      </c>
      <c r="AG72" s="135">
        <v>45146</v>
      </c>
      <c r="AK72" t="s">
        <v>306</v>
      </c>
    </row>
    <row r="73" spans="1:37" x14ac:dyDescent="0.2">
      <c r="A73" s="133" t="s">
        <v>270</v>
      </c>
      <c r="B73" s="133" t="s">
        <v>271</v>
      </c>
      <c r="C73" s="133" t="s">
        <v>356</v>
      </c>
      <c r="D73" s="133" t="s">
        <v>273</v>
      </c>
      <c r="E73" s="133" t="s">
        <v>274</v>
      </c>
      <c r="F73" s="133" t="s">
        <v>275</v>
      </c>
      <c r="G73" s="133" t="s">
        <v>298</v>
      </c>
      <c r="H73" s="133" t="s">
        <v>299</v>
      </c>
      <c r="I73" s="153">
        <v>19.13</v>
      </c>
      <c r="J73" s="133" t="s">
        <v>389</v>
      </c>
      <c r="K73" s="133" t="s">
        <v>390</v>
      </c>
      <c r="L73" s="133" t="s">
        <v>321</v>
      </c>
      <c r="M73" s="135">
        <v>45167</v>
      </c>
      <c r="N73" s="133" t="s">
        <v>281</v>
      </c>
      <c r="Q73" s="133" t="s">
        <v>282</v>
      </c>
      <c r="T73" s="133" t="s">
        <v>392</v>
      </c>
      <c r="U73" s="133" t="s">
        <v>284</v>
      </c>
      <c r="V73" s="133" t="s">
        <v>285</v>
      </c>
      <c r="X73" s="133" t="s">
        <v>286</v>
      </c>
      <c r="AC73" s="133" t="s">
        <v>287</v>
      </c>
      <c r="AD73" s="17" t="s">
        <v>145</v>
      </c>
      <c r="AE73" t="s">
        <v>347</v>
      </c>
      <c r="AF73" t="s">
        <v>146</v>
      </c>
      <c r="AG73" s="135">
        <v>45146</v>
      </c>
      <c r="AK73" t="s">
        <v>306</v>
      </c>
    </row>
    <row r="74" spans="1:37" x14ac:dyDescent="0.2">
      <c r="A74" s="133" t="s">
        <v>270</v>
      </c>
      <c r="B74" s="133" t="s">
        <v>271</v>
      </c>
      <c r="C74" s="133" t="s">
        <v>356</v>
      </c>
      <c r="D74" s="133" t="s">
        <v>273</v>
      </c>
      <c r="E74" s="133" t="s">
        <v>274</v>
      </c>
      <c r="F74" s="133" t="s">
        <v>275</v>
      </c>
      <c r="G74" s="133" t="s">
        <v>298</v>
      </c>
      <c r="H74" s="133" t="s">
        <v>299</v>
      </c>
      <c r="I74" s="153">
        <v>0.56000000000000005</v>
      </c>
      <c r="J74" s="133" t="s">
        <v>389</v>
      </c>
      <c r="K74" s="133" t="s">
        <v>390</v>
      </c>
      <c r="L74" s="133" t="s">
        <v>321</v>
      </c>
      <c r="M74" s="135">
        <v>45167</v>
      </c>
      <c r="N74" s="133" t="s">
        <v>281</v>
      </c>
      <c r="Q74" s="133" t="s">
        <v>282</v>
      </c>
      <c r="T74" s="133" t="s">
        <v>391</v>
      </c>
      <c r="U74" s="133" t="s">
        <v>284</v>
      </c>
      <c r="V74" s="133" t="s">
        <v>285</v>
      </c>
      <c r="X74" s="133" t="s">
        <v>286</v>
      </c>
      <c r="AC74" s="133" t="s">
        <v>287</v>
      </c>
      <c r="AD74" s="17" t="s">
        <v>145</v>
      </c>
      <c r="AE74" t="s">
        <v>305</v>
      </c>
      <c r="AF74" t="s">
        <v>146</v>
      </c>
      <c r="AG74" s="135">
        <v>45146</v>
      </c>
      <c r="AK74" t="s">
        <v>306</v>
      </c>
    </row>
    <row r="75" spans="1:37" x14ac:dyDescent="0.2">
      <c r="A75" s="133" t="s">
        <v>270</v>
      </c>
      <c r="B75" s="133" t="s">
        <v>271</v>
      </c>
      <c r="C75" s="133" t="s">
        <v>356</v>
      </c>
      <c r="D75" s="133" t="s">
        <v>273</v>
      </c>
      <c r="E75" s="133" t="s">
        <v>274</v>
      </c>
      <c r="F75" s="133" t="s">
        <v>275</v>
      </c>
      <c r="G75" s="133" t="s">
        <v>298</v>
      </c>
      <c r="H75" s="133" t="s">
        <v>299</v>
      </c>
      <c r="I75" s="153">
        <v>160</v>
      </c>
      <c r="J75" s="133" t="s">
        <v>389</v>
      </c>
      <c r="K75" s="133" t="s">
        <v>390</v>
      </c>
      <c r="L75" s="133" t="s">
        <v>321</v>
      </c>
      <c r="M75" s="135">
        <v>45167</v>
      </c>
      <c r="N75" s="133" t="s">
        <v>281</v>
      </c>
      <c r="Q75" s="133" t="s">
        <v>282</v>
      </c>
      <c r="T75" s="133" t="s">
        <v>392</v>
      </c>
      <c r="U75" s="133" t="s">
        <v>284</v>
      </c>
      <c r="V75" s="133" t="s">
        <v>285</v>
      </c>
      <c r="X75" s="133" t="s">
        <v>286</v>
      </c>
      <c r="AC75" s="133" t="s">
        <v>287</v>
      </c>
      <c r="AD75" s="17" t="s">
        <v>145</v>
      </c>
      <c r="AE75" t="s">
        <v>347</v>
      </c>
      <c r="AF75" t="s">
        <v>146</v>
      </c>
      <c r="AG75" s="135">
        <v>45146</v>
      </c>
      <c r="AK75" t="s">
        <v>306</v>
      </c>
    </row>
    <row r="76" spans="1:37" x14ac:dyDescent="0.2">
      <c r="A76" s="133" t="s">
        <v>270</v>
      </c>
      <c r="B76" s="133" t="s">
        <v>271</v>
      </c>
      <c r="C76" s="133" t="s">
        <v>356</v>
      </c>
      <c r="D76" s="133" t="s">
        <v>273</v>
      </c>
      <c r="E76" s="133" t="s">
        <v>274</v>
      </c>
      <c r="F76" s="133" t="s">
        <v>275</v>
      </c>
      <c r="G76" s="133" t="s">
        <v>298</v>
      </c>
      <c r="H76" s="133" t="s">
        <v>299</v>
      </c>
      <c r="I76" s="153">
        <v>11.2</v>
      </c>
      <c r="J76" s="133" t="s">
        <v>389</v>
      </c>
      <c r="K76" s="133" t="s">
        <v>390</v>
      </c>
      <c r="L76" s="133" t="s">
        <v>321</v>
      </c>
      <c r="M76" s="135">
        <v>45167</v>
      </c>
      <c r="N76" s="133" t="s">
        <v>281</v>
      </c>
      <c r="Q76" s="133" t="s">
        <v>282</v>
      </c>
      <c r="T76" s="133" t="s">
        <v>391</v>
      </c>
      <c r="U76" s="133" t="s">
        <v>284</v>
      </c>
      <c r="V76" s="133" t="s">
        <v>285</v>
      </c>
      <c r="X76" s="133" t="s">
        <v>286</v>
      </c>
      <c r="AC76" s="133" t="s">
        <v>287</v>
      </c>
      <c r="AD76" s="17" t="s">
        <v>145</v>
      </c>
      <c r="AE76" t="s">
        <v>305</v>
      </c>
      <c r="AF76" t="s">
        <v>146</v>
      </c>
      <c r="AG76" s="135">
        <v>45146</v>
      </c>
      <c r="AK76" t="s">
        <v>306</v>
      </c>
    </row>
    <row r="77" spans="1:37" x14ac:dyDescent="0.2">
      <c r="A77" s="133" t="s">
        <v>270</v>
      </c>
      <c r="B77" s="133" t="s">
        <v>271</v>
      </c>
      <c r="C77" s="133" t="s">
        <v>356</v>
      </c>
      <c r="D77" s="133" t="s">
        <v>273</v>
      </c>
      <c r="E77" s="133" t="s">
        <v>274</v>
      </c>
      <c r="F77" s="133" t="s">
        <v>275</v>
      </c>
      <c r="G77" s="133" t="s">
        <v>298</v>
      </c>
      <c r="H77" s="133" t="s">
        <v>299</v>
      </c>
      <c r="I77" s="153">
        <v>8.4</v>
      </c>
      <c r="J77" s="133" t="s">
        <v>389</v>
      </c>
      <c r="K77" s="133" t="s">
        <v>390</v>
      </c>
      <c r="L77" s="133" t="s">
        <v>321</v>
      </c>
      <c r="M77" s="135">
        <v>45167</v>
      </c>
      <c r="N77" s="133" t="s">
        <v>281</v>
      </c>
      <c r="Q77" s="133" t="s">
        <v>282</v>
      </c>
      <c r="T77" s="133" t="s">
        <v>391</v>
      </c>
      <c r="U77" s="133" t="s">
        <v>284</v>
      </c>
      <c r="V77" s="133" t="s">
        <v>285</v>
      </c>
      <c r="X77" s="133" t="s">
        <v>286</v>
      </c>
      <c r="AC77" s="133" t="s">
        <v>287</v>
      </c>
      <c r="AD77" s="17" t="s">
        <v>145</v>
      </c>
      <c r="AE77" t="s">
        <v>305</v>
      </c>
      <c r="AF77" t="s">
        <v>146</v>
      </c>
      <c r="AG77" s="135">
        <v>45146</v>
      </c>
      <c r="AK77" t="s">
        <v>306</v>
      </c>
    </row>
    <row r="78" spans="1:37" x14ac:dyDescent="0.2">
      <c r="A78" s="133" t="s">
        <v>270</v>
      </c>
      <c r="B78" s="133" t="s">
        <v>271</v>
      </c>
      <c r="C78" s="133" t="s">
        <v>356</v>
      </c>
      <c r="D78" s="133" t="s">
        <v>273</v>
      </c>
      <c r="E78" s="133" t="s">
        <v>274</v>
      </c>
      <c r="F78" s="133" t="s">
        <v>275</v>
      </c>
      <c r="G78" s="133" t="s">
        <v>276</v>
      </c>
      <c r="H78" s="133" t="s">
        <v>277</v>
      </c>
      <c r="I78" s="153">
        <v>30.89</v>
      </c>
      <c r="J78" s="133" t="s">
        <v>389</v>
      </c>
      <c r="K78" s="133" t="s">
        <v>390</v>
      </c>
      <c r="L78" s="133" t="s">
        <v>321</v>
      </c>
      <c r="M78" s="135">
        <v>45167</v>
      </c>
      <c r="N78" s="133" t="s">
        <v>281</v>
      </c>
      <c r="Q78" s="133" t="s">
        <v>282</v>
      </c>
      <c r="T78" s="133" t="s">
        <v>393</v>
      </c>
      <c r="U78" s="133" t="s">
        <v>284</v>
      </c>
      <c r="V78" s="133" t="s">
        <v>285</v>
      </c>
      <c r="X78" s="133" t="s">
        <v>286</v>
      </c>
      <c r="AC78" s="133" t="s">
        <v>287</v>
      </c>
      <c r="AD78" s="17" t="s">
        <v>145</v>
      </c>
      <c r="AE78" t="s">
        <v>305</v>
      </c>
      <c r="AF78" t="s">
        <v>146</v>
      </c>
      <c r="AG78" s="135">
        <v>45146</v>
      </c>
      <c r="AK78" t="s">
        <v>306</v>
      </c>
    </row>
    <row r="79" spans="1:37" x14ac:dyDescent="0.2">
      <c r="A79" s="133" t="s">
        <v>270</v>
      </c>
      <c r="B79" s="133" t="s">
        <v>271</v>
      </c>
      <c r="C79" s="133" t="s">
        <v>356</v>
      </c>
      <c r="D79" s="133" t="s">
        <v>273</v>
      </c>
      <c r="E79" s="133" t="s">
        <v>274</v>
      </c>
      <c r="F79" s="133" t="s">
        <v>275</v>
      </c>
      <c r="G79" s="133" t="s">
        <v>298</v>
      </c>
      <c r="H79" s="133" t="s">
        <v>299</v>
      </c>
      <c r="I79" s="153">
        <v>18.850000000000001</v>
      </c>
      <c r="J79" s="133" t="s">
        <v>389</v>
      </c>
      <c r="K79" s="133" t="s">
        <v>390</v>
      </c>
      <c r="L79" s="133" t="s">
        <v>321</v>
      </c>
      <c r="M79" s="135">
        <v>45167</v>
      </c>
      <c r="N79" s="133" t="s">
        <v>281</v>
      </c>
      <c r="Q79" s="133" t="s">
        <v>282</v>
      </c>
      <c r="T79" s="133" t="s">
        <v>391</v>
      </c>
      <c r="U79" s="133" t="s">
        <v>284</v>
      </c>
      <c r="V79" s="133" t="s">
        <v>285</v>
      </c>
      <c r="X79" s="133" t="s">
        <v>286</v>
      </c>
      <c r="AC79" s="133" t="s">
        <v>287</v>
      </c>
      <c r="AD79" s="17" t="s">
        <v>145</v>
      </c>
      <c r="AE79" t="s">
        <v>305</v>
      </c>
      <c r="AF79" t="s">
        <v>146</v>
      </c>
      <c r="AG79" s="135">
        <v>45146</v>
      </c>
      <c r="AK79" t="s">
        <v>306</v>
      </c>
    </row>
    <row r="80" spans="1:37" x14ac:dyDescent="0.2">
      <c r="A80" s="133" t="s">
        <v>270</v>
      </c>
      <c r="B80" s="133" t="s">
        <v>271</v>
      </c>
      <c r="C80" s="133" t="s">
        <v>356</v>
      </c>
      <c r="D80" s="133" t="s">
        <v>273</v>
      </c>
      <c r="E80" s="133" t="s">
        <v>274</v>
      </c>
      <c r="F80" s="133" t="s">
        <v>275</v>
      </c>
      <c r="G80" s="133" t="s">
        <v>276</v>
      </c>
      <c r="H80" s="133" t="s">
        <v>277</v>
      </c>
      <c r="I80" s="153">
        <v>599.36</v>
      </c>
      <c r="J80" s="133" t="s">
        <v>389</v>
      </c>
      <c r="K80" s="133" t="s">
        <v>390</v>
      </c>
      <c r="L80" s="133" t="s">
        <v>321</v>
      </c>
      <c r="M80" s="135">
        <v>45167</v>
      </c>
      <c r="N80" s="133" t="s">
        <v>281</v>
      </c>
      <c r="Q80" s="133" t="s">
        <v>282</v>
      </c>
      <c r="T80" s="133" t="s">
        <v>393</v>
      </c>
      <c r="U80" s="133" t="s">
        <v>284</v>
      </c>
      <c r="V80" s="133" t="s">
        <v>285</v>
      </c>
      <c r="X80" s="133" t="s">
        <v>286</v>
      </c>
      <c r="AC80" s="133" t="s">
        <v>287</v>
      </c>
      <c r="AD80" s="17" t="s">
        <v>145</v>
      </c>
      <c r="AE80" t="s">
        <v>305</v>
      </c>
      <c r="AF80" t="s">
        <v>146</v>
      </c>
      <c r="AG80" s="135">
        <v>45146</v>
      </c>
      <c r="AK80" t="s">
        <v>306</v>
      </c>
    </row>
    <row r="81" spans="1:37" x14ac:dyDescent="0.2">
      <c r="A81" s="133" t="s">
        <v>270</v>
      </c>
      <c r="B81" s="133" t="s">
        <v>271</v>
      </c>
      <c r="C81" s="133" t="s">
        <v>356</v>
      </c>
      <c r="D81" s="133" t="s">
        <v>273</v>
      </c>
      <c r="E81" s="133" t="s">
        <v>274</v>
      </c>
      <c r="F81" s="133" t="s">
        <v>275</v>
      </c>
      <c r="G81" s="133" t="s">
        <v>298</v>
      </c>
      <c r="H81" s="133" t="s">
        <v>299</v>
      </c>
      <c r="I81" s="153">
        <v>329.13</v>
      </c>
      <c r="J81" s="133" t="s">
        <v>394</v>
      </c>
      <c r="K81" s="133" t="s">
        <v>395</v>
      </c>
      <c r="L81" s="133" t="s">
        <v>321</v>
      </c>
      <c r="M81" s="135">
        <v>45168</v>
      </c>
      <c r="N81" s="133" t="s">
        <v>281</v>
      </c>
      <c r="Q81" s="133" t="s">
        <v>282</v>
      </c>
      <c r="T81" s="133" t="s">
        <v>396</v>
      </c>
      <c r="U81" s="133" t="s">
        <v>284</v>
      </c>
      <c r="V81" s="133" t="s">
        <v>285</v>
      </c>
      <c r="X81" s="133" t="s">
        <v>286</v>
      </c>
      <c r="AC81" s="133" t="s">
        <v>287</v>
      </c>
      <c r="AD81" s="17" t="s">
        <v>304</v>
      </c>
      <c r="AE81" t="s">
        <v>397</v>
      </c>
      <c r="AF81" t="s">
        <v>141</v>
      </c>
      <c r="AG81" s="135">
        <v>45118</v>
      </c>
      <c r="AH81" t="s">
        <v>398</v>
      </c>
      <c r="AK81" t="s">
        <v>306</v>
      </c>
    </row>
    <row r="82" spans="1:37" s="143" customFormat="1" x14ac:dyDescent="0.2">
      <c r="A82" s="141" t="s">
        <v>270</v>
      </c>
      <c r="B82" s="141" t="s">
        <v>271</v>
      </c>
      <c r="C82" s="141" t="s">
        <v>356</v>
      </c>
      <c r="D82" s="141" t="s">
        <v>273</v>
      </c>
      <c r="E82" s="141" t="s">
        <v>274</v>
      </c>
      <c r="F82" s="141" t="s">
        <v>275</v>
      </c>
      <c r="G82" s="141" t="s">
        <v>298</v>
      </c>
      <c r="H82" s="141" t="s">
        <v>299</v>
      </c>
      <c r="I82" s="153">
        <v>13.57</v>
      </c>
      <c r="J82" s="141" t="s">
        <v>394</v>
      </c>
      <c r="K82" s="141" t="s">
        <v>395</v>
      </c>
      <c r="L82" s="141" t="s">
        <v>321</v>
      </c>
      <c r="M82" s="142">
        <v>45168</v>
      </c>
      <c r="N82" s="141" t="s">
        <v>281</v>
      </c>
      <c r="Q82" s="141" t="s">
        <v>282</v>
      </c>
      <c r="T82" s="141" t="s">
        <v>399</v>
      </c>
      <c r="U82" s="141" t="s">
        <v>284</v>
      </c>
      <c r="V82" s="141" t="s">
        <v>285</v>
      </c>
      <c r="X82" s="141" t="s">
        <v>286</v>
      </c>
      <c r="AC82" s="141" t="s">
        <v>287</v>
      </c>
      <c r="AD82" s="150" t="s">
        <v>304</v>
      </c>
      <c r="AE82" s="143" t="s">
        <v>400</v>
      </c>
      <c r="AF82" s="143" t="s">
        <v>141</v>
      </c>
      <c r="AG82" s="142">
        <v>45118</v>
      </c>
      <c r="AH82" s="143" t="s">
        <v>401</v>
      </c>
      <c r="AK82" s="143" t="s">
        <v>306</v>
      </c>
    </row>
    <row r="83" spans="1:37" s="143" customFormat="1" x14ac:dyDescent="0.2">
      <c r="A83" s="133" t="s">
        <v>270</v>
      </c>
      <c r="B83" s="133" t="s">
        <v>271</v>
      </c>
      <c r="C83" s="133" t="s">
        <v>356</v>
      </c>
      <c r="D83" s="133" t="s">
        <v>273</v>
      </c>
      <c r="E83" s="141" t="s">
        <v>274</v>
      </c>
      <c r="F83" s="133" t="s">
        <v>275</v>
      </c>
      <c r="G83" s="141" t="s">
        <v>402</v>
      </c>
      <c r="H83" s="141" t="s">
        <v>403</v>
      </c>
      <c r="I83" s="144">
        <v>51.3</v>
      </c>
      <c r="J83" s="133" t="s">
        <v>394</v>
      </c>
      <c r="K83" s="133" t="s">
        <v>404</v>
      </c>
      <c r="L83" s="133" t="s">
        <v>321</v>
      </c>
      <c r="M83" s="135">
        <v>45168</v>
      </c>
      <c r="N83" s="133" t="s">
        <v>281</v>
      </c>
      <c r="O83"/>
      <c r="P83"/>
      <c r="Q83" s="133" t="s">
        <v>282</v>
      </c>
      <c r="R83"/>
      <c r="S83"/>
      <c r="T83" s="141" t="s">
        <v>405</v>
      </c>
      <c r="U83" s="133" t="s">
        <v>284</v>
      </c>
      <c r="V83" s="133" t="s">
        <v>285</v>
      </c>
      <c r="W83"/>
      <c r="X83" s="133" t="s">
        <v>286</v>
      </c>
      <c r="Y83"/>
      <c r="Z83"/>
      <c r="AA83"/>
      <c r="AB83"/>
      <c r="AC83" s="133" t="s">
        <v>287</v>
      </c>
      <c r="AD83" s="143" t="s">
        <v>406</v>
      </c>
      <c r="AE83" s="143" t="s">
        <v>313</v>
      </c>
      <c r="AG83" s="142"/>
      <c r="AH83" s="143" t="s">
        <v>401</v>
      </c>
      <c r="AJ83"/>
      <c r="AK83" s="143" t="s">
        <v>306</v>
      </c>
    </row>
    <row r="84" spans="1:37" x14ac:dyDescent="0.2">
      <c r="A84" s="133" t="s">
        <v>270</v>
      </c>
      <c r="B84" s="133" t="s">
        <v>271</v>
      </c>
      <c r="C84" s="133" t="s">
        <v>407</v>
      </c>
      <c r="D84" s="133" t="s">
        <v>273</v>
      </c>
      <c r="E84" s="133" t="s">
        <v>274</v>
      </c>
      <c r="F84" s="133" t="s">
        <v>275</v>
      </c>
      <c r="G84" s="133" t="s">
        <v>402</v>
      </c>
      <c r="H84" s="133" t="s">
        <v>403</v>
      </c>
      <c r="I84" s="144">
        <v>103.48</v>
      </c>
      <c r="J84" s="133" t="s">
        <v>394</v>
      </c>
      <c r="K84" s="133" t="s">
        <v>408</v>
      </c>
      <c r="L84" s="133" t="s">
        <v>321</v>
      </c>
      <c r="M84" s="135">
        <v>45197</v>
      </c>
      <c r="N84" s="133" t="s">
        <v>281</v>
      </c>
      <c r="Q84" s="133" t="s">
        <v>282</v>
      </c>
      <c r="T84" s="133" t="s">
        <v>409</v>
      </c>
      <c r="U84" s="133" t="s">
        <v>284</v>
      </c>
      <c r="V84" s="133" t="s">
        <v>285</v>
      </c>
      <c r="X84" s="133" t="s">
        <v>286</v>
      </c>
      <c r="AC84" s="133" t="s">
        <v>287</v>
      </c>
      <c r="AD84" t="s">
        <v>147</v>
      </c>
      <c r="AE84" t="s">
        <v>410</v>
      </c>
      <c r="AF84" t="s">
        <v>146</v>
      </c>
      <c r="AG84" s="135">
        <v>45169</v>
      </c>
      <c r="AK84" t="s">
        <v>306</v>
      </c>
    </row>
    <row r="85" spans="1:37" x14ac:dyDescent="0.2">
      <c r="A85" s="133" t="s">
        <v>270</v>
      </c>
      <c r="B85" s="133" t="s">
        <v>271</v>
      </c>
      <c r="C85" s="133" t="s">
        <v>407</v>
      </c>
      <c r="D85" s="133" t="s">
        <v>273</v>
      </c>
      <c r="E85" s="133" t="s">
        <v>274</v>
      </c>
      <c r="F85" s="133" t="s">
        <v>275</v>
      </c>
      <c r="G85" s="133" t="s">
        <v>402</v>
      </c>
      <c r="H85" s="133" t="s">
        <v>403</v>
      </c>
      <c r="I85" s="144">
        <v>103.48</v>
      </c>
      <c r="J85" s="133" t="s">
        <v>394</v>
      </c>
      <c r="K85" s="133" t="s">
        <v>408</v>
      </c>
      <c r="L85" s="133" t="s">
        <v>321</v>
      </c>
      <c r="M85" s="135">
        <v>45197</v>
      </c>
      <c r="N85" s="133" t="s">
        <v>281</v>
      </c>
      <c r="Q85" s="133" t="s">
        <v>282</v>
      </c>
      <c r="T85" s="133" t="s">
        <v>411</v>
      </c>
      <c r="U85" s="133" t="s">
        <v>284</v>
      </c>
      <c r="V85" s="133" t="s">
        <v>285</v>
      </c>
      <c r="X85" s="133" t="s">
        <v>286</v>
      </c>
      <c r="AC85" s="133" t="s">
        <v>287</v>
      </c>
      <c r="AD85" t="s">
        <v>147</v>
      </c>
      <c r="AE85" t="s">
        <v>410</v>
      </c>
      <c r="AF85" t="s">
        <v>146</v>
      </c>
      <c r="AG85" s="135">
        <v>45169</v>
      </c>
      <c r="AK85" t="s">
        <v>306</v>
      </c>
    </row>
    <row r="86" spans="1:37" hidden="1" x14ac:dyDescent="0.2">
      <c r="A86" s="133" t="s">
        <v>270</v>
      </c>
      <c r="B86" s="133" t="s">
        <v>271</v>
      </c>
      <c r="C86" s="133" t="s">
        <v>412</v>
      </c>
      <c r="D86" s="133" t="s">
        <v>273</v>
      </c>
      <c r="E86" s="133" t="s">
        <v>274</v>
      </c>
      <c r="F86" s="133" t="s">
        <v>275</v>
      </c>
      <c r="G86" s="133" t="s">
        <v>298</v>
      </c>
      <c r="H86" s="133" t="s">
        <v>299</v>
      </c>
      <c r="I86" s="144">
        <v>23.95</v>
      </c>
      <c r="J86" s="133" t="s">
        <v>413</v>
      </c>
      <c r="K86" s="133" t="s">
        <v>414</v>
      </c>
      <c r="L86" s="133" t="s">
        <v>321</v>
      </c>
      <c r="M86" s="135">
        <v>45202</v>
      </c>
      <c r="N86" s="133" t="s">
        <v>281</v>
      </c>
      <c r="Q86" s="133" t="s">
        <v>282</v>
      </c>
      <c r="T86" s="133" t="s">
        <v>415</v>
      </c>
      <c r="U86" s="133" t="s">
        <v>284</v>
      </c>
      <c r="V86" s="133" t="s">
        <v>285</v>
      </c>
      <c r="X86" s="133" t="s">
        <v>286</v>
      </c>
      <c r="AC86" s="133" t="s">
        <v>287</v>
      </c>
      <c r="AD86" s="145" t="s">
        <v>288</v>
      </c>
      <c r="AG86" s="135">
        <v>45107</v>
      </c>
      <c r="AI86" t="s">
        <v>267</v>
      </c>
    </row>
    <row r="87" spans="1:37" hidden="1" x14ac:dyDescent="0.2">
      <c r="A87" s="133" t="s">
        <v>270</v>
      </c>
      <c r="B87" s="133" t="s">
        <v>271</v>
      </c>
      <c r="C87" s="133" t="s">
        <v>412</v>
      </c>
      <c r="D87" s="133" t="s">
        <v>273</v>
      </c>
      <c r="E87" s="133" t="s">
        <v>274</v>
      </c>
      <c r="F87" s="133" t="s">
        <v>275</v>
      </c>
      <c r="G87" s="133" t="s">
        <v>310</v>
      </c>
      <c r="H87" s="133" t="s">
        <v>311</v>
      </c>
      <c r="I87" s="144">
        <v>28</v>
      </c>
      <c r="J87" s="133" t="s">
        <v>413</v>
      </c>
      <c r="K87" s="133" t="s">
        <v>414</v>
      </c>
      <c r="L87" s="133" t="s">
        <v>321</v>
      </c>
      <c r="M87" s="135">
        <v>45202</v>
      </c>
      <c r="N87" s="133" t="s">
        <v>281</v>
      </c>
      <c r="Q87" s="133" t="s">
        <v>282</v>
      </c>
      <c r="T87" s="133" t="s">
        <v>416</v>
      </c>
      <c r="U87" s="133" t="s">
        <v>284</v>
      </c>
      <c r="V87" s="133" t="s">
        <v>285</v>
      </c>
      <c r="X87" s="133" t="s">
        <v>286</v>
      </c>
      <c r="AC87" s="133" t="s">
        <v>287</v>
      </c>
      <c r="AD87" s="145" t="s">
        <v>288</v>
      </c>
      <c r="AG87" s="135">
        <v>45190</v>
      </c>
      <c r="AI87" t="s">
        <v>267</v>
      </c>
    </row>
    <row r="88" spans="1:37" hidden="1" x14ac:dyDescent="0.2">
      <c r="A88" s="133" t="s">
        <v>270</v>
      </c>
      <c r="B88" s="133" t="s">
        <v>271</v>
      </c>
      <c r="C88" s="133" t="s">
        <v>412</v>
      </c>
      <c r="D88" s="133" t="s">
        <v>273</v>
      </c>
      <c r="E88" s="133" t="s">
        <v>274</v>
      </c>
      <c r="F88" s="133" t="s">
        <v>275</v>
      </c>
      <c r="G88" s="133" t="s">
        <v>310</v>
      </c>
      <c r="H88" s="133" t="s">
        <v>311</v>
      </c>
      <c r="I88" s="144">
        <v>128.35</v>
      </c>
      <c r="J88" s="133" t="s">
        <v>413</v>
      </c>
      <c r="K88" s="133" t="s">
        <v>414</v>
      </c>
      <c r="L88" s="133" t="s">
        <v>321</v>
      </c>
      <c r="M88" s="135">
        <v>45202</v>
      </c>
      <c r="N88" s="133" t="s">
        <v>281</v>
      </c>
      <c r="Q88" s="133" t="s">
        <v>282</v>
      </c>
      <c r="T88" s="133" t="s">
        <v>417</v>
      </c>
      <c r="U88" s="133" t="s">
        <v>284</v>
      </c>
      <c r="V88" s="133" t="s">
        <v>285</v>
      </c>
      <c r="X88" s="133" t="s">
        <v>286</v>
      </c>
      <c r="AC88" s="133" t="s">
        <v>287</v>
      </c>
      <c r="AD88" s="145" t="s">
        <v>288</v>
      </c>
      <c r="AG88" s="135">
        <v>45190</v>
      </c>
      <c r="AI88" t="s">
        <v>267</v>
      </c>
    </row>
    <row r="89" spans="1:37" hidden="1" x14ac:dyDescent="0.2">
      <c r="A89" s="133" t="s">
        <v>270</v>
      </c>
      <c r="B89" s="133" t="s">
        <v>271</v>
      </c>
      <c r="C89" s="133" t="s">
        <v>412</v>
      </c>
      <c r="D89" s="133" t="s">
        <v>273</v>
      </c>
      <c r="E89" s="133" t="s">
        <v>274</v>
      </c>
      <c r="F89" s="133" t="s">
        <v>275</v>
      </c>
      <c r="G89" s="133" t="s">
        <v>310</v>
      </c>
      <c r="H89" s="133" t="s">
        <v>311</v>
      </c>
      <c r="I89" s="144">
        <v>0.56000000000000005</v>
      </c>
      <c r="J89" s="133" t="s">
        <v>413</v>
      </c>
      <c r="K89" s="133" t="s">
        <v>414</v>
      </c>
      <c r="L89" s="133" t="s">
        <v>321</v>
      </c>
      <c r="M89" s="135">
        <v>45202</v>
      </c>
      <c r="N89" s="133" t="s">
        <v>281</v>
      </c>
      <c r="Q89" s="133" t="s">
        <v>282</v>
      </c>
      <c r="T89" s="133" t="s">
        <v>416</v>
      </c>
      <c r="U89" s="133" t="s">
        <v>284</v>
      </c>
      <c r="V89" s="133" t="s">
        <v>285</v>
      </c>
      <c r="X89" s="133" t="s">
        <v>286</v>
      </c>
      <c r="AC89" s="133" t="s">
        <v>287</v>
      </c>
      <c r="AD89" s="145" t="s">
        <v>288</v>
      </c>
      <c r="AG89" s="135">
        <v>45190</v>
      </c>
      <c r="AI89" t="s">
        <v>267</v>
      </c>
    </row>
    <row r="90" spans="1:37" hidden="1" x14ac:dyDescent="0.2">
      <c r="A90" s="133" t="s">
        <v>270</v>
      </c>
      <c r="B90" s="133" t="s">
        <v>271</v>
      </c>
      <c r="C90" s="133" t="s">
        <v>412</v>
      </c>
      <c r="D90" s="133" t="s">
        <v>273</v>
      </c>
      <c r="E90" s="133" t="s">
        <v>274</v>
      </c>
      <c r="F90" s="133" t="s">
        <v>275</v>
      </c>
      <c r="G90" s="133" t="s">
        <v>276</v>
      </c>
      <c r="H90" s="133" t="s">
        <v>277</v>
      </c>
      <c r="I90" s="144">
        <v>-556.67999999999995</v>
      </c>
      <c r="J90" s="133" t="s">
        <v>413</v>
      </c>
      <c r="K90" s="133" t="s">
        <v>414</v>
      </c>
      <c r="L90" s="133" t="s">
        <v>321</v>
      </c>
      <c r="M90" s="135">
        <v>45202</v>
      </c>
      <c r="N90" s="133" t="s">
        <v>322</v>
      </c>
      <c r="Q90" s="133" t="s">
        <v>282</v>
      </c>
      <c r="T90" s="133" t="s">
        <v>418</v>
      </c>
      <c r="U90" s="133" t="s">
        <v>284</v>
      </c>
      <c r="V90" s="133" t="s">
        <v>285</v>
      </c>
      <c r="X90" s="133" t="s">
        <v>286</v>
      </c>
      <c r="AC90" s="133" t="s">
        <v>287</v>
      </c>
      <c r="AD90" s="145" t="s">
        <v>288</v>
      </c>
      <c r="AG90" s="135">
        <v>45085</v>
      </c>
      <c r="AI90" t="s">
        <v>267</v>
      </c>
    </row>
    <row r="91" spans="1:37" hidden="1" x14ac:dyDescent="0.2">
      <c r="A91" s="133" t="s">
        <v>270</v>
      </c>
      <c r="B91" s="133" t="s">
        <v>271</v>
      </c>
      <c r="C91" s="133" t="s">
        <v>412</v>
      </c>
      <c r="D91" s="133" t="s">
        <v>273</v>
      </c>
      <c r="E91" s="133" t="s">
        <v>274</v>
      </c>
      <c r="F91" s="133" t="s">
        <v>275</v>
      </c>
      <c r="G91" s="133" t="s">
        <v>298</v>
      </c>
      <c r="H91" s="133" t="s">
        <v>299</v>
      </c>
      <c r="I91" s="144">
        <v>-65.22</v>
      </c>
      <c r="J91" s="133" t="s">
        <v>413</v>
      </c>
      <c r="K91" s="133" t="s">
        <v>414</v>
      </c>
      <c r="L91" s="133" t="s">
        <v>321</v>
      </c>
      <c r="M91" s="135">
        <v>45202</v>
      </c>
      <c r="N91" s="133" t="s">
        <v>322</v>
      </c>
      <c r="Q91" s="133" t="s">
        <v>282</v>
      </c>
      <c r="T91" s="133" t="s">
        <v>419</v>
      </c>
      <c r="U91" s="133" t="s">
        <v>284</v>
      </c>
      <c r="V91" s="133" t="s">
        <v>285</v>
      </c>
      <c r="X91" s="133" t="s">
        <v>286</v>
      </c>
      <c r="AC91" s="133" t="s">
        <v>287</v>
      </c>
      <c r="AD91" s="145" t="s">
        <v>288</v>
      </c>
      <c r="AG91" s="135">
        <v>45174</v>
      </c>
      <c r="AI91" t="s">
        <v>267</v>
      </c>
    </row>
    <row r="92" spans="1:37" x14ac:dyDescent="0.2">
      <c r="A92" s="133" t="s">
        <v>270</v>
      </c>
      <c r="B92" s="133" t="s">
        <v>271</v>
      </c>
      <c r="C92" s="133" t="s">
        <v>412</v>
      </c>
      <c r="D92" s="133" t="s">
        <v>273</v>
      </c>
      <c r="E92" s="133" t="s">
        <v>274</v>
      </c>
      <c r="F92" s="133" t="s">
        <v>275</v>
      </c>
      <c r="G92" s="133" t="s">
        <v>298</v>
      </c>
      <c r="H92" s="133" t="s">
        <v>299</v>
      </c>
      <c r="I92" s="144">
        <v>8.4</v>
      </c>
      <c r="J92" s="133" t="s">
        <v>420</v>
      </c>
      <c r="K92" s="133" t="s">
        <v>421</v>
      </c>
      <c r="L92" s="133" t="s">
        <v>321</v>
      </c>
      <c r="M92" s="135">
        <v>45201</v>
      </c>
      <c r="N92" s="133" t="s">
        <v>281</v>
      </c>
      <c r="Q92" s="133" t="s">
        <v>282</v>
      </c>
      <c r="T92" s="133" t="s">
        <v>422</v>
      </c>
      <c r="U92" s="133" t="s">
        <v>284</v>
      </c>
      <c r="V92" s="133" t="s">
        <v>285</v>
      </c>
      <c r="X92" s="133" t="s">
        <v>286</v>
      </c>
      <c r="AC92" s="133" t="s">
        <v>287</v>
      </c>
      <c r="AD92" t="s">
        <v>369</v>
      </c>
      <c r="AE92" t="s">
        <v>305</v>
      </c>
      <c r="AF92" t="s">
        <v>370</v>
      </c>
      <c r="AG92" s="135">
        <v>45177</v>
      </c>
      <c r="AK92" t="s">
        <v>306</v>
      </c>
    </row>
    <row r="93" spans="1:37" x14ac:dyDescent="0.2">
      <c r="A93" s="133" t="s">
        <v>270</v>
      </c>
      <c r="B93" s="133" t="s">
        <v>271</v>
      </c>
      <c r="C93" s="133" t="s">
        <v>412</v>
      </c>
      <c r="D93" s="133" t="s">
        <v>273</v>
      </c>
      <c r="E93" s="133" t="s">
        <v>274</v>
      </c>
      <c r="F93" s="133" t="s">
        <v>275</v>
      </c>
      <c r="G93" s="133" t="s">
        <v>298</v>
      </c>
      <c r="H93" s="133" t="s">
        <v>299</v>
      </c>
      <c r="I93" s="144">
        <v>121.74</v>
      </c>
      <c r="J93" s="133" t="s">
        <v>420</v>
      </c>
      <c r="K93" s="133" t="s">
        <v>421</v>
      </c>
      <c r="L93" s="133" t="s">
        <v>321</v>
      </c>
      <c r="M93" s="135">
        <v>45201</v>
      </c>
      <c r="N93" s="133" t="s">
        <v>281</v>
      </c>
      <c r="Q93" s="133" t="s">
        <v>282</v>
      </c>
      <c r="T93" s="133" t="s">
        <v>423</v>
      </c>
      <c r="U93" s="133" t="s">
        <v>284</v>
      </c>
      <c r="V93" s="133" t="s">
        <v>285</v>
      </c>
      <c r="X93" s="133" t="s">
        <v>286</v>
      </c>
      <c r="AC93" s="133" t="s">
        <v>287</v>
      </c>
      <c r="AD93" t="s">
        <v>369</v>
      </c>
      <c r="AE93" t="s">
        <v>347</v>
      </c>
      <c r="AF93" t="s">
        <v>370</v>
      </c>
      <c r="AG93" s="135">
        <v>45177</v>
      </c>
      <c r="AK93" t="s">
        <v>306</v>
      </c>
    </row>
    <row r="94" spans="1:37" x14ac:dyDescent="0.2">
      <c r="A94" s="133" t="s">
        <v>270</v>
      </c>
      <c r="B94" s="133" t="s">
        <v>271</v>
      </c>
      <c r="C94" s="133" t="s">
        <v>412</v>
      </c>
      <c r="D94" s="133" t="s">
        <v>273</v>
      </c>
      <c r="E94" s="133" t="s">
        <v>274</v>
      </c>
      <c r="F94" s="133" t="s">
        <v>275</v>
      </c>
      <c r="G94" s="133" t="s">
        <v>298</v>
      </c>
      <c r="H94" s="133" t="s">
        <v>299</v>
      </c>
      <c r="I94" s="144">
        <v>0.56000000000000005</v>
      </c>
      <c r="J94" s="133" t="s">
        <v>420</v>
      </c>
      <c r="K94" s="133" t="s">
        <v>421</v>
      </c>
      <c r="L94" s="133" t="s">
        <v>321</v>
      </c>
      <c r="M94" s="135">
        <v>45201</v>
      </c>
      <c r="N94" s="133" t="s">
        <v>281</v>
      </c>
      <c r="Q94" s="133" t="s">
        <v>282</v>
      </c>
      <c r="T94" s="133" t="s">
        <v>422</v>
      </c>
      <c r="U94" s="133" t="s">
        <v>284</v>
      </c>
      <c r="V94" s="133" t="s">
        <v>285</v>
      </c>
      <c r="X94" s="133" t="s">
        <v>286</v>
      </c>
      <c r="AC94" s="133" t="s">
        <v>287</v>
      </c>
      <c r="AD94" t="s">
        <v>369</v>
      </c>
      <c r="AE94" t="s">
        <v>305</v>
      </c>
      <c r="AF94" t="s">
        <v>370</v>
      </c>
      <c r="AG94" s="135">
        <v>45177</v>
      </c>
      <c r="AK94" t="s">
        <v>306</v>
      </c>
    </row>
    <row r="95" spans="1:37" x14ac:dyDescent="0.2">
      <c r="A95" s="133" t="s">
        <v>270</v>
      </c>
      <c r="B95" s="133" t="s">
        <v>271</v>
      </c>
      <c r="C95" s="133" t="s">
        <v>412</v>
      </c>
      <c r="D95" s="133" t="s">
        <v>273</v>
      </c>
      <c r="E95" s="133" t="s">
        <v>274</v>
      </c>
      <c r="F95" s="133" t="s">
        <v>275</v>
      </c>
      <c r="G95" s="133" t="s">
        <v>298</v>
      </c>
      <c r="H95" s="133" t="s">
        <v>299</v>
      </c>
      <c r="I95" s="144">
        <v>11.2</v>
      </c>
      <c r="J95" s="133" t="s">
        <v>420</v>
      </c>
      <c r="K95" s="133" t="s">
        <v>421</v>
      </c>
      <c r="L95" s="133" t="s">
        <v>321</v>
      </c>
      <c r="M95" s="135">
        <v>45201</v>
      </c>
      <c r="N95" s="133" t="s">
        <v>281</v>
      </c>
      <c r="Q95" s="133" t="s">
        <v>282</v>
      </c>
      <c r="T95" s="133" t="s">
        <v>422</v>
      </c>
      <c r="U95" s="133" t="s">
        <v>284</v>
      </c>
      <c r="V95" s="133" t="s">
        <v>285</v>
      </c>
      <c r="X95" s="133" t="s">
        <v>286</v>
      </c>
      <c r="AC95" s="133" t="s">
        <v>287</v>
      </c>
      <c r="AD95" t="s">
        <v>369</v>
      </c>
      <c r="AE95" t="s">
        <v>305</v>
      </c>
      <c r="AF95" t="s">
        <v>370</v>
      </c>
      <c r="AG95" s="135">
        <v>45177</v>
      </c>
      <c r="AK95" t="s">
        <v>306</v>
      </c>
    </row>
    <row r="96" spans="1:37" x14ac:dyDescent="0.2">
      <c r="A96" s="133" t="s">
        <v>270</v>
      </c>
      <c r="B96" s="133" t="s">
        <v>271</v>
      </c>
      <c r="C96" s="133" t="s">
        <v>412</v>
      </c>
      <c r="D96" s="133" t="s">
        <v>273</v>
      </c>
      <c r="E96" s="133" t="s">
        <v>274</v>
      </c>
      <c r="F96" s="133" t="s">
        <v>275</v>
      </c>
      <c r="G96" s="133" t="s">
        <v>298</v>
      </c>
      <c r="H96" s="133" t="s">
        <v>299</v>
      </c>
      <c r="I96" s="144">
        <v>-104.35</v>
      </c>
      <c r="J96" s="133" t="s">
        <v>420</v>
      </c>
      <c r="K96" s="133" t="s">
        <v>421</v>
      </c>
      <c r="L96" s="133" t="s">
        <v>321</v>
      </c>
      <c r="M96" s="135">
        <v>45201</v>
      </c>
      <c r="N96" s="133" t="s">
        <v>322</v>
      </c>
      <c r="Q96" s="133" t="s">
        <v>282</v>
      </c>
      <c r="T96" s="152" t="s">
        <v>424</v>
      </c>
      <c r="U96" s="133" t="s">
        <v>284</v>
      </c>
      <c r="V96" s="133" t="s">
        <v>285</v>
      </c>
      <c r="X96" s="133" t="s">
        <v>286</v>
      </c>
      <c r="AC96" s="133" t="s">
        <v>287</v>
      </c>
      <c r="AD96" t="s">
        <v>369</v>
      </c>
      <c r="AE96" t="s">
        <v>305</v>
      </c>
      <c r="AF96" t="s">
        <v>370</v>
      </c>
      <c r="AG96" s="135">
        <v>45177</v>
      </c>
      <c r="AK96" t="s">
        <v>306</v>
      </c>
    </row>
    <row r="97" spans="1:37" x14ac:dyDescent="0.2">
      <c r="A97" s="133" t="s">
        <v>270</v>
      </c>
      <c r="B97" s="133" t="s">
        <v>271</v>
      </c>
      <c r="C97" s="133" t="s">
        <v>412</v>
      </c>
      <c r="D97" s="133" t="s">
        <v>273</v>
      </c>
      <c r="E97" s="133" t="s">
        <v>274</v>
      </c>
      <c r="F97" s="133" t="s">
        <v>275</v>
      </c>
      <c r="G97" s="133" t="s">
        <v>276</v>
      </c>
      <c r="H97" s="133" t="s">
        <v>277</v>
      </c>
      <c r="I97" s="144">
        <v>54.92</v>
      </c>
      <c r="J97" s="133" t="s">
        <v>420</v>
      </c>
      <c r="K97" s="133" t="s">
        <v>421</v>
      </c>
      <c r="L97" s="133" t="s">
        <v>321</v>
      </c>
      <c r="M97" s="135">
        <v>45201</v>
      </c>
      <c r="N97" s="133" t="s">
        <v>281</v>
      </c>
      <c r="Q97" s="133" t="s">
        <v>282</v>
      </c>
      <c r="T97" s="133" t="s">
        <v>425</v>
      </c>
      <c r="U97" s="133" t="s">
        <v>284</v>
      </c>
      <c r="V97" s="133" t="s">
        <v>285</v>
      </c>
      <c r="X97" s="133" t="s">
        <v>286</v>
      </c>
      <c r="AC97" s="133" t="s">
        <v>287</v>
      </c>
      <c r="AD97" t="s">
        <v>369</v>
      </c>
      <c r="AE97" t="s">
        <v>305</v>
      </c>
      <c r="AF97" t="s">
        <v>370</v>
      </c>
      <c r="AG97" s="135">
        <v>45177</v>
      </c>
      <c r="AK97" t="s">
        <v>306</v>
      </c>
    </row>
    <row r="98" spans="1:37" x14ac:dyDescent="0.2">
      <c r="A98" s="133" t="s">
        <v>270</v>
      </c>
      <c r="B98" s="133" t="s">
        <v>271</v>
      </c>
      <c r="C98" s="133" t="s">
        <v>412</v>
      </c>
      <c r="D98" s="133" t="s">
        <v>273</v>
      </c>
      <c r="E98" s="133" t="s">
        <v>274</v>
      </c>
      <c r="F98" s="133" t="s">
        <v>275</v>
      </c>
      <c r="G98" s="133" t="s">
        <v>276</v>
      </c>
      <c r="H98" s="133" t="s">
        <v>277</v>
      </c>
      <c r="I98" s="144">
        <v>314.89</v>
      </c>
      <c r="J98" s="133" t="s">
        <v>420</v>
      </c>
      <c r="K98" s="133" t="s">
        <v>421</v>
      </c>
      <c r="L98" s="133" t="s">
        <v>321</v>
      </c>
      <c r="M98" s="135">
        <v>45201</v>
      </c>
      <c r="N98" s="133" t="s">
        <v>281</v>
      </c>
      <c r="Q98" s="133" t="s">
        <v>282</v>
      </c>
      <c r="T98" s="133" t="s">
        <v>425</v>
      </c>
      <c r="U98" s="133" t="s">
        <v>284</v>
      </c>
      <c r="V98" s="133" t="s">
        <v>285</v>
      </c>
      <c r="X98" s="133" t="s">
        <v>286</v>
      </c>
      <c r="AC98" s="133" t="s">
        <v>287</v>
      </c>
      <c r="AD98" t="s">
        <v>369</v>
      </c>
      <c r="AE98" t="s">
        <v>305</v>
      </c>
      <c r="AF98" t="s">
        <v>370</v>
      </c>
      <c r="AG98" s="135">
        <v>45177</v>
      </c>
      <c r="AK98" t="s">
        <v>306</v>
      </c>
    </row>
    <row r="99" spans="1:37" x14ac:dyDescent="0.2">
      <c r="A99" s="133" t="s">
        <v>270</v>
      </c>
      <c r="B99" s="133" t="s">
        <v>271</v>
      </c>
      <c r="C99" s="133" t="s">
        <v>412</v>
      </c>
      <c r="D99" s="133" t="s">
        <v>273</v>
      </c>
      <c r="E99" s="133" t="s">
        <v>274</v>
      </c>
      <c r="F99" s="133" t="s">
        <v>275</v>
      </c>
      <c r="G99" s="133" t="s">
        <v>298</v>
      </c>
      <c r="H99" s="133" t="s">
        <v>299</v>
      </c>
      <c r="I99" s="144">
        <v>0.56000000000000005</v>
      </c>
      <c r="J99" s="133" t="s">
        <v>420</v>
      </c>
      <c r="K99" s="133" t="s">
        <v>421</v>
      </c>
      <c r="L99" s="133" t="s">
        <v>321</v>
      </c>
      <c r="M99" s="135">
        <v>45201</v>
      </c>
      <c r="N99" s="133" t="s">
        <v>281</v>
      </c>
      <c r="Q99" s="133" t="s">
        <v>282</v>
      </c>
      <c r="T99" s="133" t="s">
        <v>422</v>
      </c>
      <c r="U99" s="133" t="s">
        <v>284</v>
      </c>
      <c r="V99" s="133" t="s">
        <v>285</v>
      </c>
      <c r="X99" s="133" t="s">
        <v>286</v>
      </c>
      <c r="AC99" s="133" t="s">
        <v>287</v>
      </c>
      <c r="AD99" t="s">
        <v>369</v>
      </c>
      <c r="AE99" t="s">
        <v>305</v>
      </c>
      <c r="AF99" t="s">
        <v>370</v>
      </c>
      <c r="AG99" s="135">
        <v>45177</v>
      </c>
      <c r="AK99" t="s">
        <v>306</v>
      </c>
    </row>
    <row r="100" spans="1:37" x14ac:dyDescent="0.2">
      <c r="A100" s="133" t="s">
        <v>270</v>
      </c>
      <c r="B100" s="133" t="s">
        <v>271</v>
      </c>
      <c r="C100" s="133" t="s">
        <v>412</v>
      </c>
      <c r="D100" s="133" t="s">
        <v>273</v>
      </c>
      <c r="E100" s="133" t="s">
        <v>274</v>
      </c>
      <c r="F100" s="133" t="s">
        <v>275</v>
      </c>
      <c r="G100" s="133" t="s">
        <v>298</v>
      </c>
      <c r="H100" s="133" t="s">
        <v>299</v>
      </c>
      <c r="I100" s="144">
        <v>23.48</v>
      </c>
      <c r="J100" s="133" t="s">
        <v>420</v>
      </c>
      <c r="K100" s="133" t="s">
        <v>421</v>
      </c>
      <c r="L100" s="133" t="s">
        <v>321</v>
      </c>
      <c r="M100" s="135">
        <v>45201</v>
      </c>
      <c r="N100" s="133" t="s">
        <v>281</v>
      </c>
      <c r="Q100" s="133" t="s">
        <v>282</v>
      </c>
      <c r="T100" s="133" t="s">
        <v>423</v>
      </c>
      <c r="U100" s="133" t="s">
        <v>284</v>
      </c>
      <c r="V100" s="133" t="s">
        <v>285</v>
      </c>
      <c r="X100" s="133" t="s">
        <v>286</v>
      </c>
      <c r="AC100" s="133" t="s">
        <v>287</v>
      </c>
      <c r="AD100" t="s">
        <v>369</v>
      </c>
      <c r="AE100" t="s">
        <v>347</v>
      </c>
      <c r="AF100" t="s">
        <v>370</v>
      </c>
      <c r="AG100" s="135">
        <v>45177</v>
      </c>
      <c r="AK100" t="s">
        <v>306</v>
      </c>
    </row>
    <row r="101" spans="1:37" x14ac:dyDescent="0.2">
      <c r="A101" s="133" t="s">
        <v>270</v>
      </c>
      <c r="B101" s="133" t="s">
        <v>271</v>
      </c>
      <c r="C101" s="133" t="s">
        <v>412</v>
      </c>
      <c r="D101" s="133" t="s">
        <v>273</v>
      </c>
      <c r="E101" s="133" t="s">
        <v>274</v>
      </c>
      <c r="F101" s="133" t="s">
        <v>275</v>
      </c>
      <c r="G101" s="133" t="s">
        <v>298</v>
      </c>
      <c r="H101" s="133" t="s">
        <v>299</v>
      </c>
      <c r="I101" s="144">
        <v>69.13</v>
      </c>
      <c r="J101" s="133" t="s">
        <v>420</v>
      </c>
      <c r="K101" s="133" t="s">
        <v>421</v>
      </c>
      <c r="L101" s="133" t="s">
        <v>321</v>
      </c>
      <c r="M101" s="135">
        <v>45201</v>
      </c>
      <c r="N101" s="133" t="s">
        <v>281</v>
      </c>
      <c r="Q101" s="133" t="s">
        <v>282</v>
      </c>
      <c r="T101" s="133" t="s">
        <v>426</v>
      </c>
      <c r="U101" s="133" t="s">
        <v>284</v>
      </c>
      <c r="V101" s="133" t="s">
        <v>285</v>
      </c>
      <c r="X101" s="133" t="s">
        <v>286</v>
      </c>
      <c r="AC101" s="133" t="s">
        <v>287</v>
      </c>
      <c r="AD101" s="17" t="s">
        <v>145</v>
      </c>
      <c r="AE101" t="s">
        <v>305</v>
      </c>
      <c r="AF101" t="s">
        <v>146</v>
      </c>
      <c r="AG101" s="135">
        <v>45146</v>
      </c>
      <c r="AK101" t="s">
        <v>306</v>
      </c>
    </row>
    <row r="102" spans="1:37" hidden="1" x14ac:dyDescent="0.2">
      <c r="A102" s="133" t="s">
        <v>270</v>
      </c>
      <c r="B102" s="133" t="s">
        <v>271</v>
      </c>
      <c r="C102" s="133" t="s">
        <v>412</v>
      </c>
      <c r="D102" s="133" t="s">
        <v>273</v>
      </c>
      <c r="E102" s="133" t="s">
        <v>274</v>
      </c>
      <c r="F102" s="133" t="s">
        <v>275</v>
      </c>
      <c r="G102" s="133" t="s">
        <v>276</v>
      </c>
      <c r="H102" s="133" t="s">
        <v>277</v>
      </c>
      <c r="I102" s="144">
        <v>103.48</v>
      </c>
      <c r="J102" s="133" t="s">
        <v>427</v>
      </c>
      <c r="K102" s="133" t="s">
        <v>428</v>
      </c>
      <c r="L102" s="133" t="s">
        <v>321</v>
      </c>
      <c r="M102" s="135">
        <v>45201</v>
      </c>
      <c r="N102" s="133" t="s">
        <v>281</v>
      </c>
      <c r="Q102" s="133" t="s">
        <v>282</v>
      </c>
      <c r="T102" s="133" t="s">
        <v>429</v>
      </c>
      <c r="U102" s="133" t="s">
        <v>284</v>
      </c>
      <c r="V102" s="133" t="s">
        <v>285</v>
      </c>
      <c r="X102" s="133" t="s">
        <v>286</v>
      </c>
      <c r="AC102" s="133" t="s">
        <v>287</v>
      </c>
      <c r="AD102" s="145" t="s">
        <v>288</v>
      </c>
      <c r="AE102" t="s">
        <v>313</v>
      </c>
      <c r="AG102" s="135">
        <v>45217</v>
      </c>
      <c r="AI102" t="s">
        <v>267</v>
      </c>
    </row>
    <row r="103" spans="1:37" hidden="1" x14ac:dyDescent="0.2">
      <c r="A103" s="133" t="s">
        <v>270</v>
      </c>
      <c r="B103" s="133" t="s">
        <v>271</v>
      </c>
      <c r="C103" s="133" t="s">
        <v>412</v>
      </c>
      <c r="D103" s="133" t="s">
        <v>273</v>
      </c>
      <c r="E103" s="133" t="s">
        <v>274</v>
      </c>
      <c r="F103" s="133" t="s">
        <v>275</v>
      </c>
      <c r="G103" s="133" t="s">
        <v>298</v>
      </c>
      <c r="H103" s="133" t="s">
        <v>299</v>
      </c>
      <c r="I103" s="144">
        <v>18.850000000000001</v>
      </c>
      <c r="J103" s="133" t="s">
        <v>427</v>
      </c>
      <c r="K103" s="133" t="s">
        <v>428</v>
      </c>
      <c r="L103" s="133" t="s">
        <v>321</v>
      </c>
      <c r="M103" s="135">
        <v>45201</v>
      </c>
      <c r="N103" s="133" t="s">
        <v>281</v>
      </c>
      <c r="Q103" s="133" t="s">
        <v>282</v>
      </c>
      <c r="T103" s="133" t="s">
        <v>430</v>
      </c>
      <c r="U103" s="133" t="s">
        <v>284</v>
      </c>
      <c r="V103" s="133" t="s">
        <v>285</v>
      </c>
      <c r="X103" s="133" t="s">
        <v>286</v>
      </c>
      <c r="AC103" s="133" t="s">
        <v>287</v>
      </c>
      <c r="AD103" s="145" t="s">
        <v>288</v>
      </c>
      <c r="AE103" t="s">
        <v>313</v>
      </c>
      <c r="AG103" s="135">
        <v>45217</v>
      </c>
      <c r="AI103" t="s">
        <v>267</v>
      </c>
    </row>
    <row r="104" spans="1:37" hidden="1" x14ac:dyDescent="0.2">
      <c r="A104" s="133" t="s">
        <v>270</v>
      </c>
      <c r="B104" s="133" t="s">
        <v>271</v>
      </c>
      <c r="C104" s="133" t="s">
        <v>412</v>
      </c>
      <c r="D104" s="133" t="s">
        <v>273</v>
      </c>
      <c r="E104" s="133" t="s">
        <v>274</v>
      </c>
      <c r="F104" s="133" t="s">
        <v>275</v>
      </c>
      <c r="G104" s="133" t="s">
        <v>276</v>
      </c>
      <c r="H104" s="133" t="s">
        <v>277</v>
      </c>
      <c r="I104" s="144">
        <v>298.61</v>
      </c>
      <c r="J104" s="133" t="s">
        <v>427</v>
      </c>
      <c r="K104" s="133" t="s">
        <v>428</v>
      </c>
      <c r="L104" s="133" t="s">
        <v>321</v>
      </c>
      <c r="M104" s="135">
        <v>45201</v>
      </c>
      <c r="N104" s="133" t="s">
        <v>281</v>
      </c>
      <c r="Q104" s="133" t="s">
        <v>282</v>
      </c>
      <c r="T104" s="133" t="s">
        <v>429</v>
      </c>
      <c r="U104" s="133" t="s">
        <v>284</v>
      </c>
      <c r="V104" s="133" t="s">
        <v>285</v>
      </c>
      <c r="X104" s="133" t="s">
        <v>286</v>
      </c>
      <c r="AC104" s="133" t="s">
        <v>287</v>
      </c>
      <c r="AD104" s="145" t="s">
        <v>288</v>
      </c>
      <c r="AE104" t="s">
        <v>313</v>
      </c>
      <c r="AG104" s="135">
        <v>45217</v>
      </c>
      <c r="AI104" t="s">
        <v>267</v>
      </c>
    </row>
    <row r="105" spans="1:37" x14ac:dyDescent="0.2">
      <c r="A105" s="133" t="s">
        <v>270</v>
      </c>
      <c r="B105" s="133" t="s">
        <v>271</v>
      </c>
      <c r="C105" s="133" t="s">
        <v>412</v>
      </c>
      <c r="D105" s="133" t="s">
        <v>273</v>
      </c>
      <c r="E105" s="133" t="s">
        <v>274</v>
      </c>
      <c r="F105" s="133" t="s">
        <v>275</v>
      </c>
      <c r="G105" s="133" t="s">
        <v>298</v>
      </c>
      <c r="H105" s="133" t="s">
        <v>299</v>
      </c>
      <c r="I105" s="144">
        <v>44.35</v>
      </c>
      <c r="J105" s="133" t="s">
        <v>431</v>
      </c>
      <c r="K105" s="133" t="s">
        <v>432</v>
      </c>
      <c r="L105" s="133" t="s">
        <v>321</v>
      </c>
      <c r="M105" s="135">
        <v>45201</v>
      </c>
      <c r="N105" s="133" t="s">
        <v>281</v>
      </c>
      <c r="Q105" s="133" t="s">
        <v>282</v>
      </c>
      <c r="T105" s="133" t="s">
        <v>433</v>
      </c>
      <c r="U105" s="133" t="s">
        <v>284</v>
      </c>
      <c r="V105" s="133" t="s">
        <v>285</v>
      </c>
      <c r="X105" s="133" t="s">
        <v>286</v>
      </c>
      <c r="AC105" s="133" t="s">
        <v>287</v>
      </c>
      <c r="AD105" t="s">
        <v>147</v>
      </c>
      <c r="AE105" t="s">
        <v>410</v>
      </c>
      <c r="AF105" t="s">
        <v>146</v>
      </c>
      <c r="AG105" s="135">
        <v>45169</v>
      </c>
      <c r="AK105" t="s">
        <v>306</v>
      </c>
    </row>
    <row r="106" spans="1:37" x14ac:dyDescent="0.2">
      <c r="A106" s="133" t="s">
        <v>270</v>
      </c>
      <c r="B106" s="133" t="s">
        <v>271</v>
      </c>
      <c r="C106" s="133" t="s">
        <v>412</v>
      </c>
      <c r="D106" s="133" t="s">
        <v>273</v>
      </c>
      <c r="E106" s="133" t="s">
        <v>274</v>
      </c>
      <c r="F106" s="133" t="s">
        <v>275</v>
      </c>
      <c r="G106" s="133" t="s">
        <v>298</v>
      </c>
      <c r="H106" s="133" t="s">
        <v>299</v>
      </c>
      <c r="I106" s="144">
        <v>82.61</v>
      </c>
      <c r="J106" s="133" t="s">
        <v>431</v>
      </c>
      <c r="K106" s="133" t="s">
        <v>432</v>
      </c>
      <c r="L106" s="133" t="s">
        <v>321</v>
      </c>
      <c r="M106" s="135">
        <v>45201</v>
      </c>
      <c r="N106" s="133" t="s">
        <v>281</v>
      </c>
      <c r="Q106" s="133" t="s">
        <v>282</v>
      </c>
      <c r="T106" s="133" t="s">
        <v>434</v>
      </c>
      <c r="U106" s="133" t="s">
        <v>284</v>
      </c>
      <c r="V106" s="133" t="s">
        <v>285</v>
      </c>
      <c r="X106" s="133" t="s">
        <v>286</v>
      </c>
      <c r="AC106" s="133" t="s">
        <v>287</v>
      </c>
      <c r="AD106" s="17" t="s">
        <v>379</v>
      </c>
      <c r="AE106" t="s">
        <v>305</v>
      </c>
      <c r="AF106" t="s">
        <v>146</v>
      </c>
      <c r="AG106" s="135">
        <v>45188</v>
      </c>
      <c r="AK106" t="s">
        <v>306</v>
      </c>
    </row>
    <row r="107" spans="1:37" x14ac:dyDescent="0.2">
      <c r="A107" s="133" t="s">
        <v>270</v>
      </c>
      <c r="B107" s="133" t="s">
        <v>271</v>
      </c>
      <c r="C107" s="133" t="s">
        <v>412</v>
      </c>
      <c r="D107" s="133" t="s">
        <v>273</v>
      </c>
      <c r="E107" s="133" t="s">
        <v>274</v>
      </c>
      <c r="F107" s="133" t="s">
        <v>275</v>
      </c>
      <c r="G107" s="133" t="s">
        <v>276</v>
      </c>
      <c r="H107" s="133" t="s">
        <v>277</v>
      </c>
      <c r="I107" s="144">
        <v>260.12</v>
      </c>
      <c r="J107" s="133" t="s">
        <v>431</v>
      </c>
      <c r="K107" s="133" t="s">
        <v>432</v>
      </c>
      <c r="L107" s="133" t="s">
        <v>321</v>
      </c>
      <c r="M107" s="135">
        <v>45201</v>
      </c>
      <c r="N107" s="133" t="s">
        <v>281</v>
      </c>
      <c r="Q107" s="133" t="s">
        <v>282</v>
      </c>
      <c r="T107" s="133" t="s">
        <v>378</v>
      </c>
      <c r="U107" s="133" t="s">
        <v>284</v>
      </c>
      <c r="V107" s="133" t="s">
        <v>285</v>
      </c>
      <c r="X107" s="133" t="s">
        <v>286</v>
      </c>
      <c r="AC107" s="133" t="s">
        <v>287</v>
      </c>
      <c r="AD107" s="17" t="s">
        <v>379</v>
      </c>
      <c r="AE107" t="s">
        <v>305</v>
      </c>
      <c r="AF107" t="s">
        <v>146</v>
      </c>
      <c r="AG107" s="135">
        <v>45188</v>
      </c>
      <c r="AK107" t="s">
        <v>306</v>
      </c>
    </row>
    <row r="108" spans="1:37" x14ac:dyDescent="0.2">
      <c r="A108" s="133" t="s">
        <v>270</v>
      </c>
      <c r="B108" s="133" t="s">
        <v>271</v>
      </c>
      <c r="C108" s="133" t="s">
        <v>412</v>
      </c>
      <c r="D108" s="133" t="s">
        <v>273</v>
      </c>
      <c r="E108" s="133" t="s">
        <v>274</v>
      </c>
      <c r="F108" s="133" t="s">
        <v>275</v>
      </c>
      <c r="G108" s="133" t="s">
        <v>298</v>
      </c>
      <c r="H108" s="133" t="s">
        <v>299</v>
      </c>
      <c r="I108" s="144">
        <v>8.4</v>
      </c>
      <c r="J108" s="133" t="s">
        <v>431</v>
      </c>
      <c r="K108" s="133" t="s">
        <v>432</v>
      </c>
      <c r="L108" s="133" t="s">
        <v>321</v>
      </c>
      <c r="M108" s="135">
        <v>45201</v>
      </c>
      <c r="N108" s="133" t="s">
        <v>281</v>
      </c>
      <c r="Q108" s="133" t="s">
        <v>282</v>
      </c>
      <c r="T108" s="133" t="s">
        <v>380</v>
      </c>
      <c r="U108" s="133" t="s">
        <v>284</v>
      </c>
      <c r="V108" s="133" t="s">
        <v>285</v>
      </c>
      <c r="X108" s="133" t="s">
        <v>286</v>
      </c>
      <c r="AC108" s="133" t="s">
        <v>287</v>
      </c>
      <c r="AD108" s="17" t="s">
        <v>379</v>
      </c>
      <c r="AE108" t="s">
        <v>305</v>
      </c>
      <c r="AF108" t="s">
        <v>146</v>
      </c>
      <c r="AG108" s="135">
        <v>45188</v>
      </c>
      <c r="AK108" t="s">
        <v>306</v>
      </c>
    </row>
    <row r="109" spans="1:37" x14ac:dyDescent="0.2">
      <c r="A109" s="133" t="s">
        <v>270</v>
      </c>
      <c r="B109" s="133" t="s">
        <v>271</v>
      </c>
      <c r="C109" s="133" t="s">
        <v>412</v>
      </c>
      <c r="D109" s="133" t="s">
        <v>273</v>
      </c>
      <c r="E109" s="133" t="s">
        <v>274</v>
      </c>
      <c r="F109" s="133" t="s">
        <v>275</v>
      </c>
      <c r="G109" s="133" t="s">
        <v>298</v>
      </c>
      <c r="H109" s="133" t="s">
        <v>299</v>
      </c>
      <c r="I109" s="144">
        <v>46.96</v>
      </c>
      <c r="J109" s="133" t="s">
        <v>431</v>
      </c>
      <c r="K109" s="133" t="s">
        <v>432</v>
      </c>
      <c r="L109" s="133" t="s">
        <v>321</v>
      </c>
      <c r="M109" s="135">
        <v>45201</v>
      </c>
      <c r="N109" s="133" t="s">
        <v>281</v>
      </c>
      <c r="Q109" s="133" t="s">
        <v>282</v>
      </c>
      <c r="T109" s="133" t="s">
        <v>434</v>
      </c>
      <c r="U109" s="133" t="s">
        <v>284</v>
      </c>
      <c r="V109" s="133" t="s">
        <v>285</v>
      </c>
      <c r="X109" s="133" t="s">
        <v>286</v>
      </c>
      <c r="AC109" s="133" t="s">
        <v>287</v>
      </c>
      <c r="AD109" s="17" t="s">
        <v>379</v>
      </c>
      <c r="AE109" t="s">
        <v>305</v>
      </c>
      <c r="AF109" t="s">
        <v>146</v>
      </c>
      <c r="AG109" s="135">
        <v>45188</v>
      </c>
      <c r="AK109" t="s">
        <v>306</v>
      </c>
    </row>
    <row r="110" spans="1:37" x14ac:dyDescent="0.2">
      <c r="A110" s="133" t="s">
        <v>270</v>
      </c>
      <c r="B110" s="133" t="s">
        <v>271</v>
      </c>
      <c r="C110" s="133" t="s">
        <v>412</v>
      </c>
      <c r="D110" s="133" t="s">
        <v>273</v>
      </c>
      <c r="E110" s="133" t="s">
        <v>274</v>
      </c>
      <c r="F110" s="133" t="s">
        <v>275</v>
      </c>
      <c r="G110" s="133" t="s">
        <v>298</v>
      </c>
      <c r="H110" s="133" t="s">
        <v>299</v>
      </c>
      <c r="I110" s="144">
        <v>170.43</v>
      </c>
      <c r="J110" s="133" t="s">
        <v>431</v>
      </c>
      <c r="K110" s="133" t="s">
        <v>432</v>
      </c>
      <c r="L110" s="133" t="s">
        <v>321</v>
      </c>
      <c r="M110" s="135">
        <v>45201</v>
      </c>
      <c r="N110" s="133" t="s">
        <v>281</v>
      </c>
      <c r="Q110" s="133" t="s">
        <v>282</v>
      </c>
      <c r="T110" s="133" t="s">
        <v>435</v>
      </c>
      <c r="U110" s="133" t="s">
        <v>284</v>
      </c>
      <c r="V110" s="133" t="s">
        <v>285</v>
      </c>
      <c r="X110" s="133" t="s">
        <v>286</v>
      </c>
      <c r="AC110" s="133" t="s">
        <v>287</v>
      </c>
      <c r="AD110" s="17" t="s">
        <v>379</v>
      </c>
      <c r="AE110" t="s">
        <v>347</v>
      </c>
      <c r="AF110" t="s">
        <v>146</v>
      </c>
      <c r="AG110" s="135">
        <v>45188</v>
      </c>
      <c r="AK110" t="s">
        <v>306</v>
      </c>
    </row>
    <row r="111" spans="1:37" x14ac:dyDescent="0.2">
      <c r="A111" s="133" t="s">
        <v>270</v>
      </c>
      <c r="B111" s="133" t="s">
        <v>271</v>
      </c>
      <c r="C111" s="133" t="s">
        <v>412</v>
      </c>
      <c r="D111" s="133" t="s">
        <v>273</v>
      </c>
      <c r="E111" s="133" t="s">
        <v>274</v>
      </c>
      <c r="F111" s="133" t="s">
        <v>275</v>
      </c>
      <c r="G111" s="133" t="s">
        <v>298</v>
      </c>
      <c r="H111" s="133" t="s">
        <v>299</v>
      </c>
      <c r="I111" s="144">
        <v>0.56000000000000005</v>
      </c>
      <c r="J111" s="133" t="s">
        <v>431</v>
      </c>
      <c r="K111" s="133" t="s">
        <v>432</v>
      </c>
      <c r="L111" s="133" t="s">
        <v>321</v>
      </c>
      <c r="M111" s="135">
        <v>45201</v>
      </c>
      <c r="N111" s="133" t="s">
        <v>281</v>
      </c>
      <c r="Q111" s="133" t="s">
        <v>282</v>
      </c>
      <c r="T111" s="133" t="s">
        <v>380</v>
      </c>
      <c r="U111" s="133" t="s">
        <v>284</v>
      </c>
      <c r="V111" s="133" t="s">
        <v>285</v>
      </c>
      <c r="X111" s="133" t="s">
        <v>286</v>
      </c>
      <c r="AC111" s="133" t="s">
        <v>287</v>
      </c>
      <c r="AD111" s="17" t="s">
        <v>379</v>
      </c>
      <c r="AE111" t="s">
        <v>305</v>
      </c>
      <c r="AF111" t="s">
        <v>146</v>
      </c>
      <c r="AG111" s="135">
        <v>45188</v>
      </c>
      <c r="AK111" t="s">
        <v>306</v>
      </c>
    </row>
    <row r="112" spans="1:37" x14ac:dyDescent="0.2">
      <c r="A112" s="133" t="s">
        <v>270</v>
      </c>
      <c r="B112" s="133" t="s">
        <v>271</v>
      </c>
      <c r="C112" s="133" t="s">
        <v>412</v>
      </c>
      <c r="D112" s="133" t="s">
        <v>273</v>
      </c>
      <c r="E112" s="133" t="s">
        <v>274</v>
      </c>
      <c r="F112" s="133" t="s">
        <v>275</v>
      </c>
      <c r="G112" s="133" t="s">
        <v>310</v>
      </c>
      <c r="H112" s="133" t="s">
        <v>311</v>
      </c>
      <c r="I112" s="144">
        <v>461.33</v>
      </c>
      <c r="J112" s="133" t="s">
        <v>431</v>
      </c>
      <c r="K112" s="133" t="s">
        <v>432</v>
      </c>
      <c r="L112" s="133" t="s">
        <v>321</v>
      </c>
      <c r="M112" s="135">
        <v>45201</v>
      </c>
      <c r="N112" s="133" t="s">
        <v>281</v>
      </c>
      <c r="Q112" s="133" t="s">
        <v>282</v>
      </c>
      <c r="T112" s="133" t="s">
        <v>384</v>
      </c>
      <c r="U112" s="133" t="s">
        <v>284</v>
      </c>
      <c r="V112" s="133" t="s">
        <v>285</v>
      </c>
      <c r="X112" s="133" t="s">
        <v>286</v>
      </c>
      <c r="AC112" s="133" t="s">
        <v>287</v>
      </c>
      <c r="AD112" s="17" t="s">
        <v>382</v>
      </c>
      <c r="AE112" t="s">
        <v>376</v>
      </c>
      <c r="AF112" t="s">
        <v>133</v>
      </c>
      <c r="AG112" s="135">
        <v>45245</v>
      </c>
      <c r="AJ112" t="s">
        <v>383</v>
      </c>
      <c r="AK112" t="s">
        <v>306</v>
      </c>
    </row>
    <row r="113" spans="1:37" x14ac:dyDescent="0.2">
      <c r="A113" s="133" t="s">
        <v>270</v>
      </c>
      <c r="B113" s="133" t="s">
        <v>271</v>
      </c>
      <c r="C113" s="133" t="s">
        <v>412</v>
      </c>
      <c r="D113" s="133" t="s">
        <v>273</v>
      </c>
      <c r="E113" s="133" t="s">
        <v>274</v>
      </c>
      <c r="F113" s="133" t="s">
        <v>275</v>
      </c>
      <c r="G113" s="133" t="s">
        <v>276</v>
      </c>
      <c r="H113" s="133" t="s">
        <v>277</v>
      </c>
      <c r="I113" s="144">
        <v>752.95</v>
      </c>
      <c r="J113" s="133" t="s">
        <v>436</v>
      </c>
      <c r="K113" s="133" t="s">
        <v>437</v>
      </c>
      <c r="L113" s="133" t="s">
        <v>321</v>
      </c>
      <c r="M113" s="135">
        <v>45229</v>
      </c>
      <c r="N113" s="133" t="s">
        <v>281</v>
      </c>
      <c r="Q113" s="133" t="s">
        <v>282</v>
      </c>
      <c r="T113" s="133" t="s">
        <v>438</v>
      </c>
      <c r="U113" s="133" t="s">
        <v>284</v>
      </c>
      <c r="V113" s="133" t="s">
        <v>285</v>
      </c>
      <c r="X113" s="133" t="s">
        <v>286</v>
      </c>
      <c r="AC113" s="133" t="s">
        <v>287</v>
      </c>
      <c r="AD113" s="17" t="s">
        <v>439</v>
      </c>
      <c r="AE113" t="s">
        <v>305</v>
      </c>
      <c r="AF113" t="s">
        <v>158</v>
      </c>
      <c r="AG113" s="135">
        <v>45203</v>
      </c>
      <c r="AK113" t="s">
        <v>306</v>
      </c>
    </row>
    <row r="114" spans="1:37" x14ac:dyDescent="0.2">
      <c r="A114" s="133" t="s">
        <v>270</v>
      </c>
      <c r="B114" s="133" t="s">
        <v>271</v>
      </c>
      <c r="C114" s="133" t="s">
        <v>412</v>
      </c>
      <c r="D114" s="133" t="s">
        <v>273</v>
      </c>
      <c r="E114" s="133" t="s">
        <v>274</v>
      </c>
      <c r="F114" s="133" t="s">
        <v>275</v>
      </c>
      <c r="G114" s="133" t="s">
        <v>298</v>
      </c>
      <c r="H114" s="133" t="s">
        <v>299</v>
      </c>
      <c r="I114" s="144">
        <v>0.56000000000000005</v>
      </c>
      <c r="J114" s="133" t="s">
        <v>436</v>
      </c>
      <c r="K114" s="133" t="s">
        <v>437</v>
      </c>
      <c r="L114" s="133" t="s">
        <v>321</v>
      </c>
      <c r="M114" s="135">
        <v>45229</v>
      </c>
      <c r="N114" s="133" t="s">
        <v>281</v>
      </c>
      <c r="Q114" s="133" t="s">
        <v>282</v>
      </c>
      <c r="T114" s="133" t="s">
        <v>440</v>
      </c>
      <c r="U114" s="133" t="s">
        <v>284</v>
      </c>
      <c r="V114" s="133" t="s">
        <v>285</v>
      </c>
      <c r="X114" s="133" t="s">
        <v>286</v>
      </c>
      <c r="AC114" s="133" t="s">
        <v>287</v>
      </c>
      <c r="AD114" s="17" t="s">
        <v>439</v>
      </c>
      <c r="AE114" t="s">
        <v>305</v>
      </c>
      <c r="AF114" t="s">
        <v>158</v>
      </c>
      <c r="AG114" s="135">
        <v>45203</v>
      </c>
      <c r="AK114" t="s">
        <v>306</v>
      </c>
    </row>
    <row r="115" spans="1:37" x14ac:dyDescent="0.2">
      <c r="A115" s="133" t="s">
        <v>270</v>
      </c>
      <c r="B115" s="133" t="s">
        <v>271</v>
      </c>
      <c r="C115" s="133" t="s">
        <v>412</v>
      </c>
      <c r="D115" s="133" t="s">
        <v>273</v>
      </c>
      <c r="E115" s="133" t="s">
        <v>274</v>
      </c>
      <c r="F115" s="133" t="s">
        <v>275</v>
      </c>
      <c r="G115" s="133" t="s">
        <v>298</v>
      </c>
      <c r="H115" s="133" t="s">
        <v>299</v>
      </c>
      <c r="I115" s="144">
        <v>11.2</v>
      </c>
      <c r="J115" s="133" t="s">
        <v>436</v>
      </c>
      <c r="K115" s="133" t="s">
        <v>437</v>
      </c>
      <c r="L115" s="133" t="s">
        <v>321</v>
      </c>
      <c r="M115" s="135">
        <v>45229</v>
      </c>
      <c r="N115" s="133" t="s">
        <v>281</v>
      </c>
      <c r="Q115" s="133" t="s">
        <v>282</v>
      </c>
      <c r="T115" s="133" t="s">
        <v>440</v>
      </c>
      <c r="U115" s="133" t="s">
        <v>284</v>
      </c>
      <c r="V115" s="133" t="s">
        <v>285</v>
      </c>
      <c r="X115" s="133" t="s">
        <v>286</v>
      </c>
      <c r="AC115" s="133" t="s">
        <v>287</v>
      </c>
      <c r="AD115" s="17" t="s">
        <v>439</v>
      </c>
      <c r="AE115" t="s">
        <v>305</v>
      </c>
      <c r="AF115" t="s">
        <v>158</v>
      </c>
      <c r="AG115" s="135">
        <v>45203</v>
      </c>
      <c r="AK115" t="s">
        <v>306</v>
      </c>
    </row>
    <row r="116" spans="1:37" x14ac:dyDescent="0.2">
      <c r="A116" s="133" t="s">
        <v>270</v>
      </c>
      <c r="B116" s="133" t="s">
        <v>271</v>
      </c>
      <c r="C116" s="133" t="s">
        <v>412</v>
      </c>
      <c r="D116" s="133" t="s">
        <v>273</v>
      </c>
      <c r="E116" s="133" t="s">
        <v>274</v>
      </c>
      <c r="F116" s="133" t="s">
        <v>275</v>
      </c>
      <c r="G116" s="133" t="s">
        <v>298</v>
      </c>
      <c r="H116" s="133" t="s">
        <v>299</v>
      </c>
      <c r="I116" s="144">
        <v>0.56000000000000005</v>
      </c>
      <c r="J116" s="133" t="s">
        <v>436</v>
      </c>
      <c r="K116" s="133" t="s">
        <v>437</v>
      </c>
      <c r="L116" s="133" t="s">
        <v>321</v>
      </c>
      <c r="M116" s="135">
        <v>45229</v>
      </c>
      <c r="N116" s="133" t="s">
        <v>281</v>
      </c>
      <c r="Q116" s="133" t="s">
        <v>282</v>
      </c>
      <c r="T116" s="133" t="s">
        <v>440</v>
      </c>
      <c r="U116" s="133" t="s">
        <v>284</v>
      </c>
      <c r="V116" s="133" t="s">
        <v>285</v>
      </c>
      <c r="X116" s="133" t="s">
        <v>286</v>
      </c>
      <c r="AC116" s="133" t="s">
        <v>287</v>
      </c>
      <c r="AD116" s="17" t="s">
        <v>439</v>
      </c>
      <c r="AE116" t="s">
        <v>305</v>
      </c>
      <c r="AF116" t="s">
        <v>158</v>
      </c>
      <c r="AG116" s="135">
        <v>45203</v>
      </c>
      <c r="AK116" t="s">
        <v>306</v>
      </c>
    </row>
    <row r="117" spans="1:37" x14ac:dyDescent="0.2">
      <c r="A117" s="133" t="s">
        <v>270</v>
      </c>
      <c r="B117" s="133" t="s">
        <v>271</v>
      </c>
      <c r="C117" s="133" t="s">
        <v>412</v>
      </c>
      <c r="D117" s="133" t="s">
        <v>273</v>
      </c>
      <c r="E117" s="133" t="s">
        <v>274</v>
      </c>
      <c r="F117" s="133" t="s">
        <v>275</v>
      </c>
      <c r="G117" s="133" t="s">
        <v>298</v>
      </c>
      <c r="H117" s="133" t="s">
        <v>299</v>
      </c>
      <c r="I117" s="144">
        <v>18.850000000000001</v>
      </c>
      <c r="J117" s="133" t="s">
        <v>436</v>
      </c>
      <c r="K117" s="133" t="s">
        <v>437</v>
      </c>
      <c r="L117" s="133" t="s">
        <v>321</v>
      </c>
      <c r="M117" s="135">
        <v>45229</v>
      </c>
      <c r="N117" s="133" t="s">
        <v>281</v>
      </c>
      <c r="Q117" s="133" t="s">
        <v>282</v>
      </c>
      <c r="T117" s="133" t="s">
        <v>440</v>
      </c>
      <c r="U117" s="133" t="s">
        <v>284</v>
      </c>
      <c r="V117" s="133" t="s">
        <v>285</v>
      </c>
      <c r="X117" s="133" t="s">
        <v>286</v>
      </c>
      <c r="AC117" s="133" t="s">
        <v>287</v>
      </c>
      <c r="AD117" s="17" t="s">
        <v>439</v>
      </c>
      <c r="AE117" t="s">
        <v>305</v>
      </c>
      <c r="AF117" t="s">
        <v>158</v>
      </c>
      <c r="AG117" s="135">
        <v>45203</v>
      </c>
      <c r="AK117" t="s">
        <v>306</v>
      </c>
    </row>
    <row r="118" spans="1:37" x14ac:dyDescent="0.2">
      <c r="A118" s="133" t="s">
        <v>270</v>
      </c>
      <c r="B118" s="133" t="s">
        <v>271</v>
      </c>
      <c r="C118" s="133" t="s">
        <v>412</v>
      </c>
      <c r="D118" s="133" t="s">
        <v>273</v>
      </c>
      <c r="E118" s="133" t="s">
        <v>274</v>
      </c>
      <c r="F118" s="133" t="s">
        <v>275</v>
      </c>
      <c r="G118" s="133" t="s">
        <v>298</v>
      </c>
      <c r="H118" s="133" t="s">
        <v>299</v>
      </c>
      <c r="I118" s="144">
        <v>8.4</v>
      </c>
      <c r="J118" s="133" t="s">
        <v>436</v>
      </c>
      <c r="K118" s="133" t="s">
        <v>437</v>
      </c>
      <c r="L118" s="133" t="s">
        <v>321</v>
      </c>
      <c r="M118" s="135">
        <v>45229</v>
      </c>
      <c r="N118" s="133" t="s">
        <v>281</v>
      </c>
      <c r="Q118" s="133" t="s">
        <v>282</v>
      </c>
      <c r="T118" s="133" t="s">
        <v>440</v>
      </c>
      <c r="U118" s="133" t="s">
        <v>284</v>
      </c>
      <c r="V118" s="133" t="s">
        <v>285</v>
      </c>
      <c r="X118" s="133" t="s">
        <v>286</v>
      </c>
      <c r="AC118" s="133" t="s">
        <v>287</v>
      </c>
      <c r="AD118" s="17" t="s">
        <v>439</v>
      </c>
      <c r="AE118" t="s">
        <v>305</v>
      </c>
      <c r="AF118" t="s">
        <v>158</v>
      </c>
      <c r="AG118" s="135">
        <v>45203</v>
      </c>
      <c r="AK118" t="s">
        <v>306</v>
      </c>
    </row>
    <row r="119" spans="1:37" x14ac:dyDescent="0.2">
      <c r="A119" s="133" t="s">
        <v>270</v>
      </c>
      <c r="B119" s="133" t="s">
        <v>271</v>
      </c>
      <c r="C119" s="133" t="s">
        <v>412</v>
      </c>
      <c r="D119" s="133" t="s">
        <v>273</v>
      </c>
      <c r="E119" s="133" t="s">
        <v>274</v>
      </c>
      <c r="F119" s="133" t="s">
        <v>275</v>
      </c>
      <c r="G119" s="133" t="s">
        <v>298</v>
      </c>
      <c r="H119" s="133" t="s">
        <v>299</v>
      </c>
      <c r="I119" s="144">
        <v>8.4</v>
      </c>
      <c r="J119" s="133" t="s">
        <v>436</v>
      </c>
      <c r="K119" s="133" t="s">
        <v>437</v>
      </c>
      <c r="L119" s="133" t="s">
        <v>321</v>
      </c>
      <c r="M119" s="135">
        <v>45229</v>
      </c>
      <c r="N119" s="133" t="s">
        <v>281</v>
      </c>
      <c r="Q119" s="133" t="s">
        <v>282</v>
      </c>
      <c r="T119" s="133" t="s">
        <v>440</v>
      </c>
      <c r="U119" s="133" t="s">
        <v>284</v>
      </c>
      <c r="V119" s="133" t="s">
        <v>285</v>
      </c>
      <c r="X119" s="133" t="s">
        <v>286</v>
      </c>
      <c r="AC119" s="133" t="s">
        <v>287</v>
      </c>
      <c r="AD119" s="17" t="s">
        <v>439</v>
      </c>
      <c r="AE119" t="s">
        <v>305</v>
      </c>
      <c r="AF119" t="s">
        <v>158</v>
      </c>
      <c r="AG119" s="135">
        <v>45203</v>
      </c>
      <c r="AK119" t="s">
        <v>306</v>
      </c>
    </row>
    <row r="120" spans="1:37" x14ac:dyDescent="0.2">
      <c r="A120" s="133" t="s">
        <v>270</v>
      </c>
      <c r="B120" s="133" t="s">
        <v>271</v>
      </c>
      <c r="C120" s="133" t="s">
        <v>412</v>
      </c>
      <c r="D120" s="133" t="s">
        <v>273</v>
      </c>
      <c r="E120" s="133" t="s">
        <v>274</v>
      </c>
      <c r="F120" s="133" t="s">
        <v>275</v>
      </c>
      <c r="G120" s="133" t="s">
        <v>298</v>
      </c>
      <c r="H120" s="133" t="s">
        <v>299</v>
      </c>
      <c r="I120" s="144">
        <v>79.569999999999993</v>
      </c>
      <c r="J120" s="133" t="s">
        <v>436</v>
      </c>
      <c r="K120" s="133" t="s">
        <v>437</v>
      </c>
      <c r="L120" s="133" t="s">
        <v>321</v>
      </c>
      <c r="M120" s="135">
        <v>45229</v>
      </c>
      <c r="N120" s="133" t="s">
        <v>281</v>
      </c>
      <c r="Q120" s="133" t="s">
        <v>282</v>
      </c>
      <c r="T120" s="133" t="s">
        <v>441</v>
      </c>
      <c r="U120" s="133" t="s">
        <v>284</v>
      </c>
      <c r="V120" s="133" t="s">
        <v>285</v>
      </c>
      <c r="X120" s="133" t="s">
        <v>286</v>
      </c>
      <c r="AC120" s="133" t="s">
        <v>287</v>
      </c>
      <c r="AD120" s="17" t="s">
        <v>439</v>
      </c>
      <c r="AE120" t="s">
        <v>305</v>
      </c>
      <c r="AF120" t="s">
        <v>158</v>
      </c>
      <c r="AG120" s="135">
        <v>45203</v>
      </c>
      <c r="AK120" t="s">
        <v>306</v>
      </c>
    </row>
    <row r="121" spans="1:37" x14ac:dyDescent="0.2">
      <c r="A121" s="133" t="s">
        <v>270</v>
      </c>
      <c r="B121" s="133" t="s">
        <v>271</v>
      </c>
      <c r="C121" s="133" t="s">
        <v>412</v>
      </c>
      <c r="D121" s="133" t="s">
        <v>273</v>
      </c>
      <c r="E121" s="133" t="s">
        <v>274</v>
      </c>
      <c r="F121" s="133" t="s">
        <v>275</v>
      </c>
      <c r="G121" s="133" t="s">
        <v>402</v>
      </c>
      <c r="H121" s="133" t="s">
        <v>403</v>
      </c>
      <c r="I121" s="144">
        <v>22.3</v>
      </c>
      <c r="J121" s="133" t="s">
        <v>436</v>
      </c>
      <c r="K121" s="133" t="s">
        <v>437</v>
      </c>
      <c r="L121" s="133" t="s">
        <v>321</v>
      </c>
      <c r="M121" s="135">
        <v>45229</v>
      </c>
      <c r="N121" s="133" t="s">
        <v>281</v>
      </c>
      <c r="Q121" s="133" t="s">
        <v>282</v>
      </c>
      <c r="T121" s="133" t="s">
        <v>442</v>
      </c>
      <c r="U121" s="133" t="s">
        <v>284</v>
      </c>
      <c r="V121" s="133" t="s">
        <v>285</v>
      </c>
      <c r="X121" s="133" t="s">
        <v>286</v>
      </c>
      <c r="AC121" s="133" t="s">
        <v>287</v>
      </c>
      <c r="AD121" s="17" t="s">
        <v>439</v>
      </c>
      <c r="AE121" t="s">
        <v>410</v>
      </c>
      <c r="AF121" t="s">
        <v>158</v>
      </c>
      <c r="AG121" s="135">
        <v>45203</v>
      </c>
      <c r="AK121" t="s">
        <v>306</v>
      </c>
    </row>
    <row r="122" spans="1:37" x14ac:dyDescent="0.2">
      <c r="A122" s="133" t="s">
        <v>270</v>
      </c>
      <c r="B122" s="133" t="s">
        <v>271</v>
      </c>
      <c r="C122" s="133" t="s">
        <v>412</v>
      </c>
      <c r="D122" s="133" t="s">
        <v>273</v>
      </c>
      <c r="E122" s="133" t="s">
        <v>274</v>
      </c>
      <c r="F122" s="133" t="s">
        <v>275</v>
      </c>
      <c r="G122" s="133" t="s">
        <v>276</v>
      </c>
      <c r="H122" s="133" t="s">
        <v>277</v>
      </c>
      <c r="I122" s="144">
        <v>314.69</v>
      </c>
      <c r="J122" s="133" t="s">
        <v>443</v>
      </c>
      <c r="K122" s="133" t="s">
        <v>444</v>
      </c>
      <c r="L122" s="133" t="s">
        <v>321</v>
      </c>
      <c r="M122" s="135">
        <v>45229</v>
      </c>
      <c r="N122" s="133" t="s">
        <v>281</v>
      </c>
      <c r="Q122" s="133" t="s">
        <v>282</v>
      </c>
      <c r="T122" s="133" t="s">
        <v>445</v>
      </c>
      <c r="U122" s="133" t="s">
        <v>284</v>
      </c>
      <c r="V122" s="133" t="s">
        <v>285</v>
      </c>
      <c r="X122" s="133" t="s">
        <v>286</v>
      </c>
      <c r="AC122" s="133" t="s">
        <v>287</v>
      </c>
      <c r="AD122" t="s">
        <v>446</v>
      </c>
      <c r="AE122" t="s">
        <v>305</v>
      </c>
      <c r="AF122" t="s">
        <v>158</v>
      </c>
      <c r="AG122" s="135">
        <v>45232</v>
      </c>
      <c r="AK122" t="s">
        <v>306</v>
      </c>
    </row>
    <row r="123" spans="1:37" x14ac:dyDescent="0.2">
      <c r="A123" s="133" t="s">
        <v>270</v>
      </c>
      <c r="B123" s="133" t="s">
        <v>271</v>
      </c>
      <c r="C123" s="133" t="s">
        <v>412</v>
      </c>
      <c r="D123" s="133" t="s">
        <v>273</v>
      </c>
      <c r="E123" s="133" t="s">
        <v>274</v>
      </c>
      <c r="F123" s="133" t="s">
        <v>275</v>
      </c>
      <c r="G123" s="133" t="s">
        <v>298</v>
      </c>
      <c r="H123" s="133" t="s">
        <v>299</v>
      </c>
      <c r="I123" s="144">
        <v>18.850000000000001</v>
      </c>
      <c r="J123" s="133" t="s">
        <v>443</v>
      </c>
      <c r="K123" s="133" t="s">
        <v>444</v>
      </c>
      <c r="L123" s="133" t="s">
        <v>321</v>
      </c>
      <c r="M123" s="135">
        <v>45229</v>
      </c>
      <c r="N123" s="133" t="s">
        <v>281</v>
      </c>
      <c r="Q123" s="133" t="s">
        <v>282</v>
      </c>
      <c r="T123" s="133" t="s">
        <v>447</v>
      </c>
      <c r="U123" s="133" t="s">
        <v>284</v>
      </c>
      <c r="V123" s="133" t="s">
        <v>285</v>
      </c>
      <c r="X123" s="133" t="s">
        <v>286</v>
      </c>
      <c r="AC123" s="133" t="s">
        <v>287</v>
      </c>
      <c r="AD123" t="s">
        <v>446</v>
      </c>
      <c r="AE123" t="s">
        <v>305</v>
      </c>
      <c r="AF123" t="s">
        <v>158</v>
      </c>
      <c r="AG123" s="135">
        <v>45232</v>
      </c>
      <c r="AK123" t="s">
        <v>306</v>
      </c>
    </row>
    <row r="124" spans="1:37" x14ac:dyDescent="0.2">
      <c r="A124" s="133" t="s">
        <v>270</v>
      </c>
      <c r="B124" s="133" t="s">
        <v>271</v>
      </c>
      <c r="C124" s="133" t="s">
        <v>412</v>
      </c>
      <c r="D124" s="133" t="s">
        <v>273</v>
      </c>
      <c r="E124" s="133" t="s">
        <v>274</v>
      </c>
      <c r="F124" s="133" t="s">
        <v>275</v>
      </c>
      <c r="G124" s="133" t="s">
        <v>298</v>
      </c>
      <c r="H124" s="133" t="s">
        <v>299</v>
      </c>
      <c r="I124" s="144">
        <v>11.2</v>
      </c>
      <c r="J124" s="133" t="s">
        <v>443</v>
      </c>
      <c r="K124" s="133" t="s">
        <v>444</v>
      </c>
      <c r="L124" s="133" t="s">
        <v>321</v>
      </c>
      <c r="M124" s="135">
        <v>45229</v>
      </c>
      <c r="N124" s="133" t="s">
        <v>281</v>
      </c>
      <c r="Q124" s="133" t="s">
        <v>282</v>
      </c>
      <c r="T124" s="133" t="s">
        <v>447</v>
      </c>
      <c r="U124" s="133" t="s">
        <v>284</v>
      </c>
      <c r="V124" s="133" t="s">
        <v>285</v>
      </c>
      <c r="X124" s="133" t="s">
        <v>286</v>
      </c>
      <c r="AC124" s="133" t="s">
        <v>287</v>
      </c>
      <c r="AD124" t="s">
        <v>446</v>
      </c>
      <c r="AE124" t="s">
        <v>305</v>
      </c>
      <c r="AF124" t="s">
        <v>158</v>
      </c>
      <c r="AG124" s="135">
        <v>45232</v>
      </c>
      <c r="AK124" t="s">
        <v>306</v>
      </c>
    </row>
    <row r="125" spans="1:37" hidden="1" x14ac:dyDescent="0.2">
      <c r="A125" s="133" t="s">
        <v>270</v>
      </c>
      <c r="B125" s="133" t="s">
        <v>271</v>
      </c>
      <c r="C125" s="133" t="s">
        <v>412</v>
      </c>
      <c r="D125" s="133" t="s">
        <v>273</v>
      </c>
      <c r="E125" s="133" t="s">
        <v>274</v>
      </c>
      <c r="F125" s="133" t="s">
        <v>275</v>
      </c>
      <c r="G125" s="133" t="s">
        <v>310</v>
      </c>
      <c r="H125" s="133" t="s">
        <v>311</v>
      </c>
      <c r="I125" s="144">
        <v>533.79999999999995</v>
      </c>
      <c r="J125" s="133" t="s">
        <v>448</v>
      </c>
      <c r="K125" s="133" t="s">
        <v>449</v>
      </c>
      <c r="L125" s="133" t="s">
        <v>321</v>
      </c>
      <c r="M125" s="135">
        <v>45229</v>
      </c>
      <c r="N125" s="133" t="s">
        <v>281</v>
      </c>
      <c r="Q125" s="133" t="s">
        <v>282</v>
      </c>
      <c r="T125" s="133" t="s">
        <v>450</v>
      </c>
      <c r="U125" s="133" t="s">
        <v>284</v>
      </c>
      <c r="V125" s="133" t="s">
        <v>285</v>
      </c>
      <c r="X125" s="133" t="s">
        <v>286</v>
      </c>
      <c r="AC125" s="133" t="s">
        <v>287</v>
      </c>
      <c r="AD125" s="145" t="s">
        <v>288</v>
      </c>
      <c r="AG125" s="135">
        <v>45223</v>
      </c>
      <c r="AI125" t="s">
        <v>267</v>
      </c>
    </row>
    <row r="126" spans="1:37" hidden="1" x14ac:dyDescent="0.2">
      <c r="A126" s="133" t="s">
        <v>270</v>
      </c>
      <c r="B126" s="133" t="s">
        <v>271</v>
      </c>
      <c r="C126" s="133" t="s">
        <v>412</v>
      </c>
      <c r="D126" s="133" t="s">
        <v>273</v>
      </c>
      <c r="E126" s="133" t="s">
        <v>274</v>
      </c>
      <c r="F126" s="133" t="s">
        <v>275</v>
      </c>
      <c r="G126" s="133" t="s">
        <v>310</v>
      </c>
      <c r="H126" s="133" t="s">
        <v>311</v>
      </c>
      <c r="I126" s="144">
        <v>-551.12</v>
      </c>
      <c r="J126" s="133" t="s">
        <v>448</v>
      </c>
      <c r="K126" s="133" t="s">
        <v>449</v>
      </c>
      <c r="L126" s="133" t="s">
        <v>321</v>
      </c>
      <c r="M126" s="135">
        <v>45229</v>
      </c>
      <c r="N126" s="133" t="s">
        <v>322</v>
      </c>
      <c r="Q126" s="133" t="s">
        <v>282</v>
      </c>
      <c r="T126" s="133" t="s">
        <v>451</v>
      </c>
      <c r="U126" s="133" t="s">
        <v>284</v>
      </c>
      <c r="V126" s="133" t="s">
        <v>285</v>
      </c>
      <c r="X126" s="133" t="s">
        <v>286</v>
      </c>
      <c r="AC126" s="133" t="s">
        <v>287</v>
      </c>
      <c r="AD126" s="145" t="s">
        <v>288</v>
      </c>
      <c r="AG126" s="135">
        <v>45215</v>
      </c>
      <c r="AI126" t="s">
        <v>267</v>
      </c>
    </row>
    <row r="127" spans="1:37" hidden="1" x14ac:dyDescent="0.2">
      <c r="A127" s="133" t="s">
        <v>270</v>
      </c>
      <c r="B127" s="133" t="s">
        <v>271</v>
      </c>
      <c r="C127" s="133" t="s">
        <v>412</v>
      </c>
      <c r="D127" s="133" t="s">
        <v>273</v>
      </c>
      <c r="E127" s="133" t="s">
        <v>274</v>
      </c>
      <c r="F127" s="133" t="s">
        <v>275</v>
      </c>
      <c r="G127" s="133" t="s">
        <v>310</v>
      </c>
      <c r="H127" s="133" t="s">
        <v>311</v>
      </c>
      <c r="I127" s="144">
        <v>0.56000000000000005</v>
      </c>
      <c r="J127" s="133" t="s">
        <v>448</v>
      </c>
      <c r="K127" s="133" t="s">
        <v>449</v>
      </c>
      <c r="L127" s="133" t="s">
        <v>321</v>
      </c>
      <c r="M127" s="135">
        <v>45229</v>
      </c>
      <c r="N127" s="133" t="s">
        <v>281</v>
      </c>
      <c r="Q127" s="133" t="s">
        <v>282</v>
      </c>
      <c r="T127" s="133" t="s">
        <v>452</v>
      </c>
      <c r="U127" s="133" t="s">
        <v>284</v>
      </c>
      <c r="V127" s="133" t="s">
        <v>285</v>
      </c>
      <c r="X127" s="133" t="s">
        <v>286</v>
      </c>
      <c r="AC127" s="133" t="s">
        <v>287</v>
      </c>
      <c r="AD127" s="145" t="s">
        <v>288</v>
      </c>
      <c r="AG127" s="135">
        <v>45215</v>
      </c>
      <c r="AI127" t="s">
        <v>267</v>
      </c>
    </row>
    <row r="128" spans="1:37" hidden="1" x14ac:dyDescent="0.2">
      <c r="A128" s="133" t="s">
        <v>270</v>
      </c>
      <c r="B128" s="133" t="s">
        <v>271</v>
      </c>
      <c r="C128" s="133" t="s">
        <v>412</v>
      </c>
      <c r="D128" s="133" t="s">
        <v>273</v>
      </c>
      <c r="E128" s="133" t="s">
        <v>274</v>
      </c>
      <c r="F128" s="133" t="s">
        <v>275</v>
      </c>
      <c r="G128" s="133" t="s">
        <v>310</v>
      </c>
      <c r="H128" s="133" t="s">
        <v>311</v>
      </c>
      <c r="I128" s="144">
        <v>0.56000000000000005</v>
      </c>
      <c r="J128" s="133" t="s">
        <v>448</v>
      </c>
      <c r="K128" s="133" t="s">
        <v>449</v>
      </c>
      <c r="L128" s="133" t="s">
        <v>321</v>
      </c>
      <c r="M128" s="135">
        <v>45229</v>
      </c>
      <c r="N128" s="133" t="s">
        <v>281</v>
      </c>
      <c r="Q128" s="133" t="s">
        <v>282</v>
      </c>
      <c r="T128" s="133" t="s">
        <v>452</v>
      </c>
      <c r="U128" s="133" t="s">
        <v>284</v>
      </c>
      <c r="V128" s="133" t="s">
        <v>285</v>
      </c>
      <c r="X128" s="133" t="s">
        <v>286</v>
      </c>
      <c r="AC128" s="133" t="s">
        <v>287</v>
      </c>
      <c r="AD128" s="145" t="s">
        <v>288</v>
      </c>
      <c r="AG128" s="135">
        <v>45215</v>
      </c>
      <c r="AI128" t="s">
        <v>267</v>
      </c>
    </row>
    <row r="129" spans="1:37" hidden="1" x14ac:dyDescent="0.2">
      <c r="A129" s="133" t="s">
        <v>270</v>
      </c>
      <c r="B129" s="133" t="s">
        <v>271</v>
      </c>
      <c r="C129" s="133" t="s">
        <v>412</v>
      </c>
      <c r="D129" s="133" t="s">
        <v>273</v>
      </c>
      <c r="E129" s="133" t="s">
        <v>274</v>
      </c>
      <c r="F129" s="133" t="s">
        <v>275</v>
      </c>
      <c r="G129" s="133" t="s">
        <v>310</v>
      </c>
      <c r="H129" s="133" t="s">
        <v>311</v>
      </c>
      <c r="I129" s="144">
        <v>7.06</v>
      </c>
      <c r="J129" s="133" t="s">
        <v>448</v>
      </c>
      <c r="K129" s="133" t="s">
        <v>449</v>
      </c>
      <c r="L129" s="133" t="s">
        <v>321</v>
      </c>
      <c r="M129" s="135">
        <v>45229</v>
      </c>
      <c r="N129" s="133" t="s">
        <v>281</v>
      </c>
      <c r="Q129" s="133" t="s">
        <v>282</v>
      </c>
      <c r="T129" s="133" t="s">
        <v>453</v>
      </c>
      <c r="U129" s="133" t="s">
        <v>284</v>
      </c>
      <c r="V129" s="133" t="s">
        <v>285</v>
      </c>
      <c r="X129" s="133" t="s">
        <v>286</v>
      </c>
      <c r="AC129" s="133" t="s">
        <v>287</v>
      </c>
      <c r="AD129" s="145" t="s">
        <v>288</v>
      </c>
      <c r="AG129" s="135">
        <v>45215</v>
      </c>
      <c r="AI129" t="s">
        <v>267</v>
      </c>
    </row>
    <row r="130" spans="1:37" x14ac:dyDescent="0.2">
      <c r="A130" s="133" t="s">
        <v>270</v>
      </c>
      <c r="B130" s="133" t="s">
        <v>271</v>
      </c>
      <c r="C130" s="133" t="s">
        <v>412</v>
      </c>
      <c r="D130" s="133" t="s">
        <v>273</v>
      </c>
      <c r="E130" s="133" t="s">
        <v>274</v>
      </c>
      <c r="F130" s="133" t="s">
        <v>275</v>
      </c>
      <c r="G130" s="133" t="s">
        <v>298</v>
      </c>
      <c r="H130" s="133" t="s">
        <v>299</v>
      </c>
      <c r="I130" s="144">
        <v>11.2</v>
      </c>
      <c r="J130" s="133" t="s">
        <v>448</v>
      </c>
      <c r="K130" s="133" t="s">
        <v>449</v>
      </c>
      <c r="L130" s="133" t="s">
        <v>321</v>
      </c>
      <c r="M130" s="135">
        <v>45229</v>
      </c>
      <c r="N130" s="133" t="s">
        <v>281</v>
      </c>
      <c r="Q130" s="133" t="s">
        <v>282</v>
      </c>
      <c r="T130" s="133" t="s">
        <v>380</v>
      </c>
      <c r="U130" s="133" t="s">
        <v>284</v>
      </c>
      <c r="V130" s="133" t="s">
        <v>285</v>
      </c>
      <c r="X130" s="133" t="s">
        <v>286</v>
      </c>
      <c r="AC130" s="133" t="s">
        <v>287</v>
      </c>
      <c r="AD130" s="17" t="s">
        <v>379</v>
      </c>
      <c r="AE130" t="s">
        <v>305</v>
      </c>
      <c r="AF130" t="s">
        <v>146</v>
      </c>
      <c r="AG130" s="135">
        <v>45188</v>
      </c>
      <c r="AK130" t="s">
        <v>306</v>
      </c>
    </row>
    <row r="131" spans="1:37" x14ac:dyDescent="0.2">
      <c r="A131" s="133" t="s">
        <v>270</v>
      </c>
      <c r="B131" s="133" t="s">
        <v>271</v>
      </c>
      <c r="C131" s="133" t="s">
        <v>412</v>
      </c>
      <c r="D131" s="133" t="s">
        <v>273</v>
      </c>
      <c r="E131" s="133" t="s">
        <v>274</v>
      </c>
      <c r="F131" s="133" t="s">
        <v>275</v>
      </c>
      <c r="G131" s="133" t="s">
        <v>298</v>
      </c>
      <c r="H131" s="133" t="s">
        <v>299</v>
      </c>
      <c r="I131" s="144">
        <v>0.56000000000000005</v>
      </c>
      <c r="J131" s="133" t="s">
        <v>448</v>
      </c>
      <c r="K131" s="133" t="s">
        <v>449</v>
      </c>
      <c r="L131" s="133" t="s">
        <v>321</v>
      </c>
      <c r="M131" s="135">
        <v>45229</v>
      </c>
      <c r="N131" s="133" t="s">
        <v>281</v>
      </c>
      <c r="Q131" s="133" t="s">
        <v>282</v>
      </c>
      <c r="T131" s="133" t="s">
        <v>380</v>
      </c>
      <c r="U131" s="133" t="s">
        <v>284</v>
      </c>
      <c r="V131" s="133" t="s">
        <v>285</v>
      </c>
      <c r="X131" s="133" t="s">
        <v>286</v>
      </c>
      <c r="AC131" s="133" t="s">
        <v>287</v>
      </c>
      <c r="AD131" s="17" t="s">
        <v>379</v>
      </c>
      <c r="AE131" t="s">
        <v>305</v>
      </c>
      <c r="AF131" t="s">
        <v>146</v>
      </c>
      <c r="AG131" s="135">
        <v>45188</v>
      </c>
      <c r="AK131" t="s">
        <v>306</v>
      </c>
    </row>
    <row r="132" spans="1:37" x14ac:dyDescent="0.2">
      <c r="A132" s="133" t="s">
        <v>270</v>
      </c>
      <c r="B132" s="133" t="s">
        <v>271</v>
      </c>
      <c r="C132" s="133" t="s">
        <v>412</v>
      </c>
      <c r="D132" s="133" t="s">
        <v>273</v>
      </c>
      <c r="E132" s="133" t="s">
        <v>274</v>
      </c>
      <c r="F132" s="133" t="s">
        <v>275</v>
      </c>
      <c r="G132" s="133" t="s">
        <v>298</v>
      </c>
      <c r="H132" s="133" t="s">
        <v>299</v>
      </c>
      <c r="I132" s="144">
        <v>8.4</v>
      </c>
      <c r="J132" s="133" t="s">
        <v>448</v>
      </c>
      <c r="K132" s="133" t="s">
        <v>449</v>
      </c>
      <c r="L132" s="133" t="s">
        <v>321</v>
      </c>
      <c r="M132" s="135">
        <v>45229</v>
      </c>
      <c r="N132" s="133" t="s">
        <v>281</v>
      </c>
      <c r="Q132" s="133" t="s">
        <v>282</v>
      </c>
      <c r="T132" s="133" t="s">
        <v>380</v>
      </c>
      <c r="U132" s="133" t="s">
        <v>284</v>
      </c>
      <c r="V132" s="133" t="s">
        <v>285</v>
      </c>
      <c r="X132" s="133" t="s">
        <v>286</v>
      </c>
      <c r="AC132" s="133" t="s">
        <v>287</v>
      </c>
      <c r="AD132" s="17" t="s">
        <v>379</v>
      </c>
      <c r="AE132" t="s">
        <v>305</v>
      </c>
      <c r="AF132" t="s">
        <v>146</v>
      </c>
      <c r="AG132" s="135">
        <v>45188</v>
      </c>
      <c r="AK132" t="s">
        <v>306</v>
      </c>
    </row>
    <row r="133" spans="1:37" x14ac:dyDescent="0.2">
      <c r="A133" s="133" t="s">
        <v>270</v>
      </c>
      <c r="B133" s="133" t="s">
        <v>271</v>
      </c>
      <c r="C133" s="133" t="s">
        <v>412</v>
      </c>
      <c r="D133" s="133" t="s">
        <v>273</v>
      </c>
      <c r="E133" s="133" t="s">
        <v>274</v>
      </c>
      <c r="F133" s="133" t="s">
        <v>275</v>
      </c>
      <c r="G133" s="133" t="s">
        <v>298</v>
      </c>
      <c r="H133" s="133" t="s">
        <v>299</v>
      </c>
      <c r="I133" s="144">
        <v>0.56000000000000005</v>
      </c>
      <c r="J133" s="133" t="s">
        <v>448</v>
      </c>
      <c r="K133" s="133" t="s">
        <v>449</v>
      </c>
      <c r="L133" s="133" t="s">
        <v>321</v>
      </c>
      <c r="M133" s="135">
        <v>45229</v>
      </c>
      <c r="N133" s="133" t="s">
        <v>281</v>
      </c>
      <c r="Q133" s="133" t="s">
        <v>282</v>
      </c>
      <c r="T133" s="133" t="s">
        <v>380</v>
      </c>
      <c r="U133" s="133" t="s">
        <v>284</v>
      </c>
      <c r="V133" s="133" t="s">
        <v>285</v>
      </c>
      <c r="X133" s="133" t="s">
        <v>286</v>
      </c>
      <c r="AC133" s="133" t="s">
        <v>287</v>
      </c>
      <c r="AD133" s="17" t="s">
        <v>379</v>
      </c>
      <c r="AE133" t="s">
        <v>305</v>
      </c>
      <c r="AF133" t="s">
        <v>146</v>
      </c>
      <c r="AG133" s="135">
        <v>45188</v>
      </c>
      <c r="AK133" t="s">
        <v>306</v>
      </c>
    </row>
    <row r="134" spans="1:37" x14ac:dyDescent="0.2">
      <c r="A134" s="133" t="s">
        <v>270</v>
      </c>
      <c r="B134" s="133" t="s">
        <v>271</v>
      </c>
      <c r="C134" s="133" t="s">
        <v>412</v>
      </c>
      <c r="D134" s="133" t="s">
        <v>273</v>
      </c>
      <c r="E134" s="133" t="s">
        <v>274</v>
      </c>
      <c r="F134" s="133" t="s">
        <v>275</v>
      </c>
      <c r="G134" s="133" t="s">
        <v>298</v>
      </c>
      <c r="H134" s="133" t="s">
        <v>299</v>
      </c>
      <c r="I134" s="144">
        <v>11.2</v>
      </c>
      <c r="J134" s="133" t="s">
        <v>448</v>
      </c>
      <c r="K134" s="133" t="s">
        <v>449</v>
      </c>
      <c r="L134" s="133" t="s">
        <v>321</v>
      </c>
      <c r="M134" s="135">
        <v>45229</v>
      </c>
      <c r="N134" s="133" t="s">
        <v>281</v>
      </c>
      <c r="Q134" s="133" t="s">
        <v>282</v>
      </c>
      <c r="T134" s="133" t="s">
        <v>380</v>
      </c>
      <c r="U134" s="133" t="s">
        <v>284</v>
      </c>
      <c r="V134" s="133" t="s">
        <v>285</v>
      </c>
      <c r="X134" s="133" t="s">
        <v>286</v>
      </c>
      <c r="AC134" s="133" t="s">
        <v>287</v>
      </c>
      <c r="AD134" s="17" t="s">
        <v>379</v>
      </c>
      <c r="AE134" t="s">
        <v>305</v>
      </c>
      <c r="AF134" t="s">
        <v>146</v>
      </c>
      <c r="AG134" s="135">
        <v>45188</v>
      </c>
      <c r="AK134" t="s">
        <v>306</v>
      </c>
    </row>
    <row r="135" spans="1:37" x14ac:dyDescent="0.2">
      <c r="A135" s="133" t="s">
        <v>270</v>
      </c>
      <c r="B135" s="133" t="s">
        <v>271</v>
      </c>
      <c r="C135" s="133" t="s">
        <v>412</v>
      </c>
      <c r="D135" s="133" t="s">
        <v>273</v>
      </c>
      <c r="E135" s="133" t="s">
        <v>274</v>
      </c>
      <c r="F135" s="133" t="s">
        <v>275</v>
      </c>
      <c r="G135" s="133" t="s">
        <v>298</v>
      </c>
      <c r="H135" s="133" t="s">
        <v>299</v>
      </c>
      <c r="I135" s="144">
        <v>8.4</v>
      </c>
      <c r="J135" s="133" t="s">
        <v>448</v>
      </c>
      <c r="K135" s="133" t="s">
        <v>449</v>
      </c>
      <c r="L135" s="133" t="s">
        <v>321</v>
      </c>
      <c r="M135" s="135">
        <v>45229</v>
      </c>
      <c r="N135" s="133" t="s">
        <v>281</v>
      </c>
      <c r="Q135" s="133" t="s">
        <v>282</v>
      </c>
      <c r="T135" s="133" t="s">
        <v>380</v>
      </c>
      <c r="U135" s="133" t="s">
        <v>284</v>
      </c>
      <c r="V135" s="133" t="s">
        <v>285</v>
      </c>
      <c r="X135" s="133" t="s">
        <v>286</v>
      </c>
      <c r="AC135" s="133" t="s">
        <v>287</v>
      </c>
      <c r="AD135" s="17" t="s">
        <v>379</v>
      </c>
      <c r="AE135" t="s">
        <v>305</v>
      </c>
      <c r="AF135" t="s">
        <v>146</v>
      </c>
      <c r="AG135" s="135">
        <v>45188</v>
      </c>
      <c r="AK135" t="s">
        <v>306</v>
      </c>
    </row>
    <row r="136" spans="1:37" x14ac:dyDescent="0.2">
      <c r="A136" s="133" t="s">
        <v>270</v>
      </c>
      <c r="B136" s="133" t="s">
        <v>271</v>
      </c>
      <c r="C136" s="133" t="s">
        <v>412</v>
      </c>
      <c r="D136" s="133" t="s">
        <v>273</v>
      </c>
      <c r="E136" s="133" t="s">
        <v>274</v>
      </c>
      <c r="F136" s="133" t="s">
        <v>275</v>
      </c>
      <c r="G136" s="133" t="s">
        <v>298</v>
      </c>
      <c r="H136" s="133" t="s">
        <v>299</v>
      </c>
      <c r="I136" s="144">
        <v>-46.96</v>
      </c>
      <c r="J136" s="133" t="s">
        <v>448</v>
      </c>
      <c r="K136" s="133" t="s">
        <v>449</v>
      </c>
      <c r="L136" s="133" t="s">
        <v>321</v>
      </c>
      <c r="M136" s="135">
        <v>45229</v>
      </c>
      <c r="N136" s="133" t="s">
        <v>322</v>
      </c>
      <c r="Q136" s="133" t="s">
        <v>282</v>
      </c>
      <c r="T136" s="133" t="s">
        <v>434</v>
      </c>
      <c r="U136" s="133" t="s">
        <v>284</v>
      </c>
      <c r="V136" s="133" t="s">
        <v>285</v>
      </c>
      <c r="X136" s="133" t="s">
        <v>286</v>
      </c>
      <c r="AC136" s="133" t="s">
        <v>287</v>
      </c>
      <c r="AD136" s="17" t="s">
        <v>379</v>
      </c>
      <c r="AE136" t="s">
        <v>305</v>
      </c>
      <c r="AF136" t="s">
        <v>146</v>
      </c>
      <c r="AG136" s="135">
        <v>45188</v>
      </c>
      <c r="AK136" t="s">
        <v>306</v>
      </c>
    </row>
    <row r="137" spans="1:37" x14ac:dyDescent="0.2">
      <c r="A137" s="133" t="s">
        <v>270</v>
      </c>
      <c r="B137" s="133" t="s">
        <v>271</v>
      </c>
      <c r="C137" s="133" t="s">
        <v>412</v>
      </c>
      <c r="D137" s="133" t="s">
        <v>273</v>
      </c>
      <c r="E137" s="133" t="s">
        <v>274</v>
      </c>
      <c r="F137" s="133" t="s">
        <v>275</v>
      </c>
      <c r="G137" s="133" t="s">
        <v>402</v>
      </c>
      <c r="H137" s="133" t="s">
        <v>403</v>
      </c>
      <c r="I137" s="144">
        <v>77.87</v>
      </c>
      <c r="J137" s="133" t="s">
        <v>448</v>
      </c>
      <c r="K137" s="133" t="s">
        <v>449</v>
      </c>
      <c r="L137" s="133" t="s">
        <v>321</v>
      </c>
      <c r="M137" s="135">
        <v>45229</v>
      </c>
      <c r="N137" s="133" t="s">
        <v>281</v>
      </c>
      <c r="Q137" s="133" t="s">
        <v>282</v>
      </c>
      <c r="T137" s="133" t="s">
        <v>454</v>
      </c>
      <c r="U137" s="133" t="s">
        <v>284</v>
      </c>
      <c r="V137" s="133" t="s">
        <v>285</v>
      </c>
      <c r="X137" s="133" t="s">
        <v>286</v>
      </c>
      <c r="AC137" s="133" t="s">
        <v>287</v>
      </c>
      <c r="AD137" s="17" t="s">
        <v>379</v>
      </c>
      <c r="AE137" t="s">
        <v>410</v>
      </c>
      <c r="AF137" t="s">
        <v>146</v>
      </c>
      <c r="AG137" s="135">
        <v>45188</v>
      </c>
      <c r="AK137" t="s">
        <v>306</v>
      </c>
    </row>
    <row r="138" spans="1:37" x14ac:dyDescent="0.2">
      <c r="A138" s="133" t="s">
        <v>270</v>
      </c>
      <c r="B138" s="133" t="s">
        <v>271</v>
      </c>
      <c r="C138" s="133" t="s">
        <v>412</v>
      </c>
      <c r="D138" s="133" t="s">
        <v>273</v>
      </c>
      <c r="E138" s="133" t="s">
        <v>274</v>
      </c>
      <c r="F138" s="133" t="s">
        <v>275</v>
      </c>
      <c r="G138" s="133" t="s">
        <v>402</v>
      </c>
      <c r="H138" s="133" t="s">
        <v>403</v>
      </c>
      <c r="I138" s="144">
        <v>86.4</v>
      </c>
      <c r="J138" s="133" t="s">
        <v>448</v>
      </c>
      <c r="K138" s="133" t="s">
        <v>449</v>
      </c>
      <c r="L138" s="133" t="s">
        <v>321</v>
      </c>
      <c r="M138" s="135">
        <v>45229</v>
      </c>
      <c r="N138" s="133" t="s">
        <v>281</v>
      </c>
      <c r="Q138" s="133" t="s">
        <v>282</v>
      </c>
      <c r="T138" s="133" t="s">
        <v>454</v>
      </c>
      <c r="U138" s="133" t="s">
        <v>284</v>
      </c>
      <c r="V138" s="133" t="s">
        <v>285</v>
      </c>
      <c r="X138" s="133" t="s">
        <v>286</v>
      </c>
      <c r="AC138" s="133" t="s">
        <v>287</v>
      </c>
      <c r="AD138" s="17" t="s">
        <v>379</v>
      </c>
      <c r="AE138" t="s">
        <v>410</v>
      </c>
      <c r="AF138" t="s">
        <v>146</v>
      </c>
      <c r="AG138" s="135">
        <v>45188</v>
      </c>
      <c r="AK138" t="s">
        <v>306</v>
      </c>
    </row>
    <row r="139" spans="1:37" x14ac:dyDescent="0.2">
      <c r="A139" s="133" t="s">
        <v>270</v>
      </c>
      <c r="B139" s="133" t="s">
        <v>271</v>
      </c>
      <c r="C139" s="133" t="s">
        <v>412</v>
      </c>
      <c r="D139" s="133" t="s">
        <v>273</v>
      </c>
      <c r="E139" s="133" t="s">
        <v>274</v>
      </c>
      <c r="F139" s="133" t="s">
        <v>275</v>
      </c>
      <c r="G139" s="133" t="s">
        <v>402</v>
      </c>
      <c r="H139" s="133" t="s">
        <v>403</v>
      </c>
      <c r="I139" s="144">
        <v>90.2</v>
      </c>
      <c r="J139" s="133" t="s">
        <v>394</v>
      </c>
      <c r="K139" s="133" t="s">
        <v>455</v>
      </c>
      <c r="L139" s="133" t="s">
        <v>321</v>
      </c>
      <c r="M139" s="135">
        <v>45229</v>
      </c>
      <c r="N139" s="133" t="s">
        <v>281</v>
      </c>
      <c r="Q139" s="133" t="s">
        <v>282</v>
      </c>
      <c r="T139" s="133" t="s">
        <v>456</v>
      </c>
      <c r="U139" s="133" t="s">
        <v>284</v>
      </c>
      <c r="V139" s="133" t="s">
        <v>285</v>
      </c>
      <c r="X139" s="133" t="s">
        <v>286</v>
      </c>
      <c r="AC139" s="133" t="s">
        <v>287</v>
      </c>
      <c r="AD139" s="17" t="s">
        <v>379</v>
      </c>
      <c r="AE139" t="s">
        <v>410</v>
      </c>
      <c r="AF139" t="s">
        <v>146</v>
      </c>
      <c r="AG139" s="135">
        <v>45188</v>
      </c>
      <c r="AK139" t="s">
        <v>306</v>
      </c>
    </row>
    <row r="140" spans="1:37" x14ac:dyDescent="0.2">
      <c r="A140" s="133" t="s">
        <v>270</v>
      </c>
      <c r="B140" s="133" t="s">
        <v>271</v>
      </c>
      <c r="C140" s="133" t="s">
        <v>412</v>
      </c>
      <c r="D140" s="133" t="s">
        <v>273</v>
      </c>
      <c r="E140" s="133" t="s">
        <v>274</v>
      </c>
      <c r="F140" s="133" t="s">
        <v>275</v>
      </c>
      <c r="G140" s="133" t="s">
        <v>298</v>
      </c>
      <c r="H140" s="133" t="s">
        <v>299</v>
      </c>
      <c r="I140" s="144">
        <v>51.3</v>
      </c>
      <c r="J140" s="133" t="s">
        <v>394</v>
      </c>
      <c r="K140" s="133" t="s">
        <v>457</v>
      </c>
      <c r="L140" s="133" t="s">
        <v>321</v>
      </c>
      <c r="M140" s="135">
        <v>45229</v>
      </c>
      <c r="N140" s="133" t="s">
        <v>281</v>
      </c>
      <c r="Q140" s="133" t="s">
        <v>282</v>
      </c>
      <c r="T140" s="133" t="s">
        <v>458</v>
      </c>
      <c r="U140" s="133" t="s">
        <v>284</v>
      </c>
      <c r="V140" s="133" t="s">
        <v>285</v>
      </c>
      <c r="X140" s="133" t="s">
        <v>286</v>
      </c>
      <c r="AC140" s="133" t="s">
        <v>287</v>
      </c>
      <c r="AD140" s="17" t="s">
        <v>145</v>
      </c>
      <c r="AE140" t="s">
        <v>459</v>
      </c>
      <c r="AF140" t="s">
        <v>146</v>
      </c>
      <c r="AG140" s="135">
        <v>45146</v>
      </c>
      <c r="AK140" t="s">
        <v>306</v>
      </c>
    </row>
    <row r="141" spans="1:37" s="143" customFormat="1" hidden="1" x14ac:dyDescent="0.2">
      <c r="A141" s="141" t="s">
        <v>270</v>
      </c>
      <c r="B141" s="141" t="s">
        <v>271</v>
      </c>
      <c r="C141" s="141" t="s">
        <v>460</v>
      </c>
      <c r="D141" s="141" t="s">
        <v>273</v>
      </c>
      <c r="E141" s="141" t="s">
        <v>274</v>
      </c>
      <c r="F141" s="141" t="s">
        <v>275</v>
      </c>
      <c r="G141" s="141" t="s">
        <v>461</v>
      </c>
      <c r="H141" s="141" t="s">
        <v>462</v>
      </c>
      <c r="I141" s="144">
        <v>89.78</v>
      </c>
      <c r="J141" s="141" t="s">
        <v>463</v>
      </c>
      <c r="K141" s="141" t="s">
        <v>464</v>
      </c>
      <c r="L141" s="141" t="s">
        <v>321</v>
      </c>
      <c r="M141" s="142">
        <v>45243</v>
      </c>
      <c r="N141" s="141" t="s">
        <v>281</v>
      </c>
      <c r="Q141" s="141" t="s">
        <v>282</v>
      </c>
      <c r="T141" s="141" t="s">
        <v>465</v>
      </c>
      <c r="U141" s="141" t="s">
        <v>284</v>
      </c>
      <c r="V141" s="141" t="s">
        <v>285</v>
      </c>
      <c r="X141" s="141" t="s">
        <v>286</v>
      </c>
      <c r="AC141" s="141" t="s">
        <v>287</v>
      </c>
      <c r="AD141" s="143" t="s">
        <v>401</v>
      </c>
      <c r="AE141" s="143" t="s">
        <v>313</v>
      </c>
      <c r="AG141" s="142"/>
      <c r="AH141" s="143" t="s">
        <v>401</v>
      </c>
      <c r="AJ141"/>
      <c r="AK141" s="143" t="s">
        <v>787</v>
      </c>
    </row>
    <row r="142" spans="1:37" x14ac:dyDescent="0.2">
      <c r="A142" s="133" t="s">
        <v>270</v>
      </c>
      <c r="B142" s="133" t="s">
        <v>271</v>
      </c>
      <c r="C142" s="133" t="s">
        <v>460</v>
      </c>
      <c r="D142" s="133" t="s">
        <v>273</v>
      </c>
      <c r="E142" s="133" t="s">
        <v>274</v>
      </c>
      <c r="F142" s="133" t="s">
        <v>275</v>
      </c>
      <c r="G142" s="133" t="s">
        <v>298</v>
      </c>
      <c r="H142" s="133" t="s">
        <v>299</v>
      </c>
      <c r="I142" s="144">
        <v>73.91</v>
      </c>
      <c r="J142" s="133" t="s">
        <v>466</v>
      </c>
      <c r="K142" s="133" t="s">
        <v>467</v>
      </c>
      <c r="L142" s="133" t="s">
        <v>321</v>
      </c>
      <c r="M142" s="135">
        <v>45258</v>
      </c>
      <c r="N142" s="133" t="s">
        <v>281</v>
      </c>
      <c r="Q142" s="133" t="s">
        <v>282</v>
      </c>
      <c r="T142" s="133" t="s">
        <v>468</v>
      </c>
      <c r="U142" s="133" t="s">
        <v>284</v>
      </c>
      <c r="V142" s="133" t="s">
        <v>285</v>
      </c>
      <c r="X142" s="133" t="s">
        <v>286</v>
      </c>
      <c r="AC142" s="133" t="s">
        <v>287</v>
      </c>
      <c r="AD142" t="s">
        <v>446</v>
      </c>
      <c r="AE142" t="s">
        <v>305</v>
      </c>
      <c r="AF142" t="s">
        <v>158</v>
      </c>
      <c r="AG142" s="135">
        <v>45232</v>
      </c>
      <c r="AK142" t="s">
        <v>306</v>
      </c>
    </row>
    <row r="143" spans="1:37" hidden="1" x14ac:dyDescent="0.2">
      <c r="A143" s="133" t="s">
        <v>270</v>
      </c>
      <c r="B143" s="133" t="s">
        <v>271</v>
      </c>
      <c r="C143" s="133" t="s">
        <v>460</v>
      </c>
      <c r="D143" s="133" t="s">
        <v>273</v>
      </c>
      <c r="E143" s="133" t="s">
        <v>274</v>
      </c>
      <c r="F143" s="133" t="s">
        <v>275</v>
      </c>
      <c r="G143" s="133" t="s">
        <v>276</v>
      </c>
      <c r="H143" s="133" t="s">
        <v>277</v>
      </c>
      <c r="I143" s="144">
        <v>308.86</v>
      </c>
      <c r="J143" s="133" t="s">
        <v>469</v>
      </c>
      <c r="K143" s="133" t="s">
        <v>470</v>
      </c>
      <c r="L143" s="133" t="s">
        <v>321</v>
      </c>
      <c r="M143" s="135">
        <v>45258</v>
      </c>
      <c r="N143" s="133" t="s">
        <v>281</v>
      </c>
      <c r="Q143" s="133" t="s">
        <v>282</v>
      </c>
      <c r="T143" s="133" t="s">
        <v>471</v>
      </c>
      <c r="U143" s="133" t="s">
        <v>284</v>
      </c>
      <c r="V143" s="133" t="s">
        <v>285</v>
      </c>
      <c r="X143" s="133" t="s">
        <v>286</v>
      </c>
      <c r="AC143" s="133" t="s">
        <v>287</v>
      </c>
      <c r="AD143" s="145" t="s">
        <v>288</v>
      </c>
      <c r="AG143" s="135">
        <v>45280</v>
      </c>
      <c r="AI143" t="s">
        <v>267</v>
      </c>
    </row>
    <row r="144" spans="1:37" x14ac:dyDescent="0.2">
      <c r="A144" s="133" t="s">
        <v>270</v>
      </c>
      <c r="B144" s="133" t="s">
        <v>271</v>
      </c>
      <c r="C144" s="133" t="s">
        <v>460</v>
      </c>
      <c r="D144" s="133" t="s">
        <v>273</v>
      </c>
      <c r="E144" s="133" t="s">
        <v>274</v>
      </c>
      <c r="F144" s="133" t="s">
        <v>275</v>
      </c>
      <c r="G144" s="133" t="s">
        <v>298</v>
      </c>
      <c r="H144" s="133" t="s">
        <v>299</v>
      </c>
      <c r="I144" s="144">
        <v>8.4</v>
      </c>
      <c r="J144" s="133" t="s">
        <v>469</v>
      </c>
      <c r="K144" s="133" t="s">
        <v>470</v>
      </c>
      <c r="L144" s="133" t="s">
        <v>321</v>
      </c>
      <c r="M144" s="135">
        <v>45258</v>
      </c>
      <c r="N144" s="133" t="s">
        <v>281</v>
      </c>
      <c r="Q144" s="133" t="s">
        <v>282</v>
      </c>
      <c r="T144" s="133" t="s">
        <v>472</v>
      </c>
      <c r="U144" s="133" t="s">
        <v>284</v>
      </c>
      <c r="V144" s="133" t="s">
        <v>285</v>
      </c>
      <c r="X144" s="133" t="s">
        <v>286</v>
      </c>
      <c r="AC144" s="133" t="s">
        <v>287</v>
      </c>
      <c r="AD144" t="s">
        <v>160</v>
      </c>
      <c r="AE144" t="s">
        <v>305</v>
      </c>
      <c r="AF144" t="s">
        <v>158</v>
      </c>
      <c r="AG144" s="135">
        <v>45239</v>
      </c>
      <c r="AK144" t="s">
        <v>306</v>
      </c>
    </row>
    <row r="145" spans="1:37" x14ac:dyDescent="0.2">
      <c r="A145" s="133" t="s">
        <v>270</v>
      </c>
      <c r="B145" s="133" t="s">
        <v>271</v>
      </c>
      <c r="C145" s="133" t="s">
        <v>460</v>
      </c>
      <c r="D145" s="133" t="s">
        <v>273</v>
      </c>
      <c r="E145" s="133" t="s">
        <v>274</v>
      </c>
      <c r="F145" s="133" t="s">
        <v>275</v>
      </c>
      <c r="G145" s="133" t="s">
        <v>298</v>
      </c>
      <c r="H145" s="133" t="s">
        <v>299</v>
      </c>
      <c r="I145" s="144">
        <v>44.78</v>
      </c>
      <c r="J145" s="133" t="s">
        <v>473</v>
      </c>
      <c r="K145" s="133" t="s">
        <v>474</v>
      </c>
      <c r="L145" s="133" t="s">
        <v>321</v>
      </c>
      <c r="M145" s="135">
        <v>45258</v>
      </c>
      <c r="N145" s="133" t="s">
        <v>281</v>
      </c>
      <c r="Q145" s="133" t="s">
        <v>282</v>
      </c>
      <c r="T145" s="133" t="s">
        <v>475</v>
      </c>
      <c r="U145" s="133" t="s">
        <v>284</v>
      </c>
      <c r="V145" s="133" t="s">
        <v>285</v>
      </c>
      <c r="X145" s="133" t="s">
        <v>286</v>
      </c>
      <c r="AC145" s="133" t="s">
        <v>287</v>
      </c>
      <c r="AD145" t="s">
        <v>160</v>
      </c>
      <c r="AE145" t="s">
        <v>305</v>
      </c>
      <c r="AF145" t="s">
        <v>158</v>
      </c>
      <c r="AG145" s="135">
        <v>45239</v>
      </c>
      <c r="AK145" t="s">
        <v>306</v>
      </c>
    </row>
    <row r="146" spans="1:37" x14ac:dyDescent="0.2">
      <c r="A146" s="133" t="s">
        <v>270</v>
      </c>
      <c r="B146" s="133" t="s">
        <v>271</v>
      </c>
      <c r="C146" s="133" t="s">
        <v>460</v>
      </c>
      <c r="D146" s="133" t="s">
        <v>273</v>
      </c>
      <c r="E146" s="133" t="s">
        <v>274</v>
      </c>
      <c r="F146" s="133" t="s">
        <v>275</v>
      </c>
      <c r="G146" s="133" t="s">
        <v>298</v>
      </c>
      <c r="H146" s="133" t="s">
        <v>299</v>
      </c>
      <c r="I146" s="144">
        <v>18.850000000000001</v>
      </c>
      <c r="J146" s="133" t="s">
        <v>473</v>
      </c>
      <c r="K146" s="133" t="s">
        <v>474</v>
      </c>
      <c r="L146" s="133" t="s">
        <v>321</v>
      </c>
      <c r="M146" s="135">
        <v>45258</v>
      </c>
      <c r="N146" s="133" t="s">
        <v>281</v>
      </c>
      <c r="Q146" s="133" t="s">
        <v>282</v>
      </c>
      <c r="T146" s="133" t="s">
        <v>472</v>
      </c>
      <c r="U146" s="133" t="s">
        <v>284</v>
      </c>
      <c r="V146" s="133" t="s">
        <v>285</v>
      </c>
      <c r="X146" s="133" t="s">
        <v>286</v>
      </c>
      <c r="AC146" s="133" t="s">
        <v>287</v>
      </c>
      <c r="AD146" t="s">
        <v>160</v>
      </c>
      <c r="AE146" t="s">
        <v>305</v>
      </c>
      <c r="AF146" t="s">
        <v>158</v>
      </c>
      <c r="AG146" s="135">
        <v>45239</v>
      </c>
      <c r="AK146" t="s">
        <v>306</v>
      </c>
    </row>
    <row r="147" spans="1:37" hidden="1" x14ac:dyDescent="0.2">
      <c r="A147" s="133" t="s">
        <v>270</v>
      </c>
      <c r="B147" s="133" t="s">
        <v>271</v>
      </c>
      <c r="C147" s="133" t="s">
        <v>460</v>
      </c>
      <c r="D147" s="133" t="s">
        <v>273</v>
      </c>
      <c r="E147" s="133" t="s">
        <v>274</v>
      </c>
      <c r="F147" s="133" t="s">
        <v>275</v>
      </c>
      <c r="G147" s="133" t="s">
        <v>298</v>
      </c>
      <c r="H147" s="133" t="s">
        <v>299</v>
      </c>
      <c r="I147" s="144">
        <v>43.91</v>
      </c>
      <c r="J147" s="133" t="s">
        <v>473</v>
      </c>
      <c r="K147" s="133" t="s">
        <v>474</v>
      </c>
      <c r="L147" s="133" t="s">
        <v>321</v>
      </c>
      <c r="M147" s="135">
        <v>45258</v>
      </c>
      <c r="N147" s="133" t="s">
        <v>281</v>
      </c>
      <c r="Q147" s="133" t="s">
        <v>282</v>
      </c>
      <c r="T147" s="133" t="s">
        <v>476</v>
      </c>
      <c r="U147" s="133" t="s">
        <v>284</v>
      </c>
      <c r="V147" s="133" t="s">
        <v>285</v>
      </c>
      <c r="X147" s="133" t="s">
        <v>286</v>
      </c>
      <c r="AC147" s="133" t="s">
        <v>287</v>
      </c>
      <c r="AD147" s="145" t="s">
        <v>288</v>
      </c>
      <c r="AG147" s="135">
        <v>44977</v>
      </c>
      <c r="AI147" t="s">
        <v>267</v>
      </c>
    </row>
    <row r="148" spans="1:37" hidden="1" x14ac:dyDescent="0.2">
      <c r="A148" s="133" t="s">
        <v>270</v>
      </c>
      <c r="B148" s="133" t="s">
        <v>271</v>
      </c>
      <c r="C148" s="133" t="s">
        <v>460</v>
      </c>
      <c r="D148" s="133" t="s">
        <v>273</v>
      </c>
      <c r="E148" s="133" t="s">
        <v>274</v>
      </c>
      <c r="F148" s="133" t="s">
        <v>275</v>
      </c>
      <c r="G148" s="133" t="s">
        <v>298</v>
      </c>
      <c r="H148" s="133" t="s">
        <v>299</v>
      </c>
      <c r="I148" s="144">
        <v>18.850000000000001</v>
      </c>
      <c r="J148" s="133" t="s">
        <v>473</v>
      </c>
      <c r="K148" s="133" t="s">
        <v>474</v>
      </c>
      <c r="L148" s="133" t="s">
        <v>321</v>
      </c>
      <c r="M148" s="135">
        <v>45258</v>
      </c>
      <c r="N148" s="133" t="s">
        <v>281</v>
      </c>
      <c r="Q148" s="133" t="s">
        <v>282</v>
      </c>
      <c r="T148" s="133" t="s">
        <v>477</v>
      </c>
      <c r="U148" s="133" t="s">
        <v>284</v>
      </c>
      <c r="V148" s="133" t="s">
        <v>285</v>
      </c>
      <c r="X148" s="133" t="s">
        <v>286</v>
      </c>
      <c r="AC148" s="133" t="s">
        <v>287</v>
      </c>
      <c r="AD148" s="145" t="s">
        <v>288</v>
      </c>
      <c r="AG148" s="135">
        <v>45280</v>
      </c>
      <c r="AI148" t="s">
        <v>267</v>
      </c>
    </row>
    <row r="149" spans="1:37" x14ac:dyDescent="0.2">
      <c r="A149" s="133" t="s">
        <v>270</v>
      </c>
      <c r="B149" s="133" t="s">
        <v>271</v>
      </c>
      <c r="C149" s="133" t="s">
        <v>460</v>
      </c>
      <c r="D149" s="133" t="s">
        <v>273</v>
      </c>
      <c r="E149" s="133" t="s">
        <v>274</v>
      </c>
      <c r="F149" s="133" t="s">
        <v>275</v>
      </c>
      <c r="G149" s="133" t="s">
        <v>298</v>
      </c>
      <c r="H149" s="133" t="s">
        <v>299</v>
      </c>
      <c r="I149" s="144">
        <v>0.56000000000000005</v>
      </c>
      <c r="J149" s="133" t="s">
        <v>473</v>
      </c>
      <c r="K149" s="133" t="s">
        <v>474</v>
      </c>
      <c r="L149" s="133" t="s">
        <v>321</v>
      </c>
      <c r="M149" s="135">
        <v>45258</v>
      </c>
      <c r="N149" s="133" t="s">
        <v>281</v>
      </c>
      <c r="Q149" s="133" t="s">
        <v>282</v>
      </c>
      <c r="T149" s="133" t="s">
        <v>447</v>
      </c>
      <c r="U149" s="133" t="s">
        <v>284</v>
      </c>
      <c r="V149" s="133" t="s">
        <v>285</v>
      </c>
      <c r="X149" s="133" t="s">
        <v>286</v>
      </c>
      <c r="AC149" s="133" t="s">
        <v>287</v>
      </c>
      <c r="AD149" t="s">
        <v>446</v>
      </c>
      <c r="AE149" t="s">
        <v>305</v>
      </c>
      <c r="AF149" t="s">
        <v>158</v>
      </c>
      <c r="AG149" s="135">
        <v>45232</v>
      </c>
      <c r="AK149" t="s">
        <v>306</v>
      </c>
    </row>
    <row r="150" spans="1:37" x14ac:dyDescent="0.2">
      <c r="A150" s="133" t="s">
        <v>270</v>
      </c>
      <c r="B150" s="133" t="s">
        <v>271</v>
      </c>
      <c r="C150" s="133" t="s">
        <v>460</v>
      </c>
      <c r="D150" s="133" t="s">
        <v>273</v>
      </c>
      <c r="E150" s="133" t="s">
        <v>274</v>
      </c>
      <c r="F150" s="133" t="s">
        <v>275</v>
      </c>
      <c r="G150" s="133" t="s">
        <v>276</v>
      </c>
      <c r="H150" s="133" t="s">
        <v>277</v>
      </c>
      <c r="I150" s="144">
        <v>599.36</v>
      </c>
      <c r="J150" s="133" t="s">
        <v>473</v>
      </c>
      <c r="K150" s="133" t="s">
        <v>474</v>
      </c>
      <c r="L150" s="133" t="s">
        <v>321</v>
      </c>
      <c r="M150" s="135">
        <v>45258</v>
      </c>
      <c r="N150" s="133" t="s">
        <v>281</v>
      </c>
      <c r="Q150" s="133" t="s">
        <v>282</v>
      </c>
      <c r="T150" s="133" t="s">
        <v>478</v>
      </c>
      <c r="U150" s="133" t="s">
        <v>284</v>
      </c>
      <c r="V150" s="133" t="s">
        <v>285</v>
      </c>
      <c r="X150" s="133" t="s">
        <v>286</v>
      </c>
      <c r="AC150" s="133" t="s">
        <v>287</v>
      </c>
      <c r="AD150" t="s">
        <v>160</v>
      </c>
      <c r="AE150" t="s">
        <v>305</v>
      </c>
      <c r="AF150" t="s">
        <v>158</v>
      </c>
      <c r="AG150" s="135">
        <v>45239</v>
      </c>
      <c r="AK150" t="s">
        <v>306</v>
      </c>
    </row>
    <row r="151" spans="1:37" x14ac:dyDescent="0.2">
      <c r="A151" s="133" t="s">
        <v>270</v>
      </c>
      <c r="B151" s="133" t="s">
        <v>271</v>
      </c>
      <c r="C151" s="133" t="s">
        <v>460</v>
      </c>
      <c r="D151" s="133" t="s">
        <v>273</v>
      </c>
      <c r="E151" s="133" t="s">
        <v>274</v>
      </c>
      <c r="F151" s="133" t="s">
        <v>275</v>
      </c>
      <c r="G151" s="133" t="s">
        <v>298</v>
      </c>
      <c r="H151" s="133" t="s">
        <v>299</v>
      </c>
      <c r="I151" s="144">
        <v>11.2</v>
      </c>
      <c r="J151" s="133" t="s">
        <v>479</v>
      </c>
      <c r="K151" s="133" t="s">
        <v>480</v>
      </c>
      <c r="L151" s="133" t="s">
        <v>321</v>
      </c>
      <c r="M151" s="135">
        <v>45258</v>
      </c>
      <c r="N151" s="133" t="s">
        <v>281</v>
      </c>
      <c r="Q151" s="133" t="s">
        <v>282</v>
      </c>
      <c r="T151" s="133" t="s">
        <v>472</v>
      </c>
      <c r="U151" s="133" t="s">
        <v>284</v>
      </c>
      <c r="V151" s="133" t="s">
        <v>285</v>
      </c>
      <c r="X151" s="133" t="s">
        <v>286</v>
      </c>
      <c r="AC151" s="133" t="s">
        <v>287</v>
      </c>
      <c r="AD151" t="s">
        <v>160</v>
      </c>
      <c r="AE151" t="s">
        <v>305</v>
      </c>
      <c r="AF151" t="s">
        <v>158</v>
      </c>
      <c r="AG151" s="135">
        <v>45239</v>
      </c>
      <c r="AK151" t="s">
        <v>306</v>
      </c>
    </row>
    <row r="152" spans="1:37" x14ac:dyDescent="0.2">
      <c r="A152" s="133" t="s">
        <v>270</v>
      </c>
      <c r="B152" s="133" t="s">
        <v>271</v>
      </c>
      <c r="C152" s="133" t="s">
        <v>460</v>
      </c>
      <c r="D152" s="133" t="s">
        <v>273</v>
      </c>
      <c r="E152" s="133" t="s">
        <v>274</v>
      </c>
      <c r="F152" s="133" t="s">
        <v>275</v>
      </c>
      <c r="G152" s="133" t="s">
        <v>298</v>
      </c>
      <c r="H152" s="133" t="s">
        <v>299</v>
      </c>
      <c r="I152" s="144">
        <v>156.52000000000001</v>
      </c>
      <c r="J152" s="133" t="s">
        <v>479</v>
      </c>
      <c r="K152" s="133" t="s">
        <v>480</v>
      </c>
      <c r="L152" s="133" t="s">
        <v>321</v>
      </c>
      <c r="M152" s="135">
        <v>45258</v>
      </c>
      <c r="N152" s="133" t="s">
        <v>281</v>
      </c>
      <c r="Q152" s="133" t="s">
        <v>282</v>
      </c>
      <c r="T152" s="133" t="s">
        <v>481</v>
      </c>
      <c r="U152" s="133" t="s">
        <v>284</v>
      </c>
      <c r="V152" s="133" t="s">
        <v>285</v>
      </c>
      <c r="X152" s="133" t="s">
        <v>286</v>
      </c>
      <c r="AC152" s="133" t="s">
        <v>287</v>
      </c>
      <c r="AD152" s="17" t="s">
        <v>439</v>
      </c>
      <c r="AE152" t="s">
        <v>347</v>
      </c>
      <c r="AF152" t="s">
        <v>158</v>
      </c>
      <c r="AG152" s="135">
        <v>45203</v>
      </c>
      <c r="AH152" t="s">
        <v>482</v>
      </c>
      <c r="AK152" t="s">
        <v>306</v>
      </c>
    </row>
    <row r="153" spans="1:37" x14ac:dyDescent="0.2">
      <c r="A153" s="133" t="s">
        <v>270</v>
      </c>
      <c r="B153" s="133" t="s">
        <v>271</v>
      </c>
      <c r="C153" s="133" t="s">
        <v>460</v>
      </c>
      <c r="D153" s="133" t="s">
        <v>273</v>
      </c>
      <c r="E153" s="133" t="s">
        <v>274</v>
      </c>
      <c r="F153" s="133" t="s">
        <v>275</v>
      </c>
      <c r="G153" s="133" t="s">
        <v>310</v>
      </c>
      <c r="H153" s="133" t="s">
        <v>311</v>
      </c>
      <c r="I153" s="144">
        <v>0.56000000000000005</v>
      </c>
      <c r="J153" s="133" t="s">
        <v>479</v>
      </c>
      <c r="K153" s="133" t="s">
        <v>480</v>
      </c>
      <c r="L153" s="133" t="s">
        <v>321</v>
      </c>
      <c r="M153" s="135">
        <v>45258</v>
      </c>
      <c r="N153" s="133" t="s">
        <v>281</v>
      </c>
      <c r="Q153" s="133" t="s">
        <v>282</v>
      </c>
      <c r="T153" s="133" t="s">
        <v>483</v>
      </c>
      <c r="U153" s="133" t="s">
        <v>284</v>
      </c>
      <c r="V153" s="133" t="s">
        <v>285</v>
      </c>
      <c r="X153" s="133" t="s">
        <v>286</v>
      </c>
      <c r="AC153" s="133" t="s">
        <v>287</v>
      </c>
      <c r="AD153" s="17" t="s">
        <v>484</v>
      </c>
      <c r="AE153" t="s">
        <v>305</v>
      </c>
      <c r="AF153" t="s">
        <v>129</v>
      </c>
      <c r="AG153" s="135">
        <v>45063</v>
      </c>
      <c r="AJ153" t="s">
        <v>383</v>
      </c>
      <c r="AK153" t="s">
        <v>306</v>
      </c>
    </row>
    <row r="154" spans="1:37" x14ac:dyDescent="0.2">
      <c r="A154" s="133" t="s">
        <v>270</v>
      </c>
      <c r="B154" s="133" t="s">
        <v>271</v>
      </c>
      <c r="C154" s="133" t="s">
        <v>460</v>
      </c>
      <c r="D154" s="133" t="s">
        <v>273</v>
      </c>
      <c r="E154" s="133" t="s">
        <v>274</v>
      </c>
      <c r="F154" s="133" t="s">
        <v>275</v>
      </c>
      <c r="G154" s="133" t="s">
        <v>298</v>
      </c>
      <c r="H154" s="133" t="s">
        <v>299</v>
      </c>
      <c r="I154" s="144">
        <v>194.09</v>
      </c>
      <c r="J154" s="133" t="s">
        <v>479</v>
      </c>
      <c r="K154" s="133" t="s">
        <v>480</v>
      </c>
      <c r="L154" s="133" t="s">
        <v>321</v>
      </c>
      <c r="M154" s="135">
        <v>45258</v>
      </c>
      <c r="N154" s="133" t="s">
        <v>281</v>
      </c>
      <c r="Q154" s="133" t="s">
        <v>282</v>
      </c>
      <c r="T154" s="133" t="s">
        <v>485</v>
      </c>
      <c r="U154" s="133" t="s">
        <v>284</v>
      </c>
      <c r="V154" s="133" t="s">
        <v>285</v>
      </c>
      <c r="X154" s="133" t="s">
        <v>286</v>
      </c>
      <c r="AC154" s="133" t="s">
        <v>287</v>
      </c>
      <c r="AD154" t="s">
        <v>446</v>
      </c>
      <c r="AE154" t="s">
        <v>347</v>
      </c>
      <c r="AF154" t="s">
        <v>158</v>
      </c>
      <c r="AG154" s="135">
        <v>45232</v>
      </c>
      <c r="AK154" t="s">
        <v>306</v>
      </c>
    </row>
    <row r="155" spans="1:37" x14ac:dyDescent="0.2">
      <c r="A155" s="133" t="s">
        <v>270</v>
      </c>
      <c r="B155" s="133" t="s">
        <v>271</v>
      </c>
      <c r="C155" s="133" t="s">
        <v>460</v>
      </c>
      <c r="D155" s="133" t="s">
        <v>273</v>
      </c>
      <c r="E155" s="133" t="s">
        <v>274</v>
      </c>
      <c r="F155" s="133" t="s">
        <v>275</v>
      </c>
      <c r="G155" s="133" t="s">
        <v>310</v>
      </c>
      <c r="H155" s="133" t="s">
        <v>311</v>
      </c>
      <c r="I155" s="144">
        <v>622.85</v>
      </c>
      <c r="J155" s="133" t="s">
        <v>479</v>
      </c>
      <c r="K155" s="133" t="s">
        <v>480</v>
      </c>
      <c r="L155" s="133" t="s">
        <v>321</v>
      </c>
      <c r="M155" s="135">
        <v>45258</v>
      </c>
      <c r="N155" s="133" t="s">
        <v>281</v>
      </c>
      <c r="Q155" s="133" t="s">
        <v>282</v>
      </c>
      <c r="T155" s="133" t="s">
        <v>486</v>
      </c>
      <c r="U155" s="133" t="s">
        <v>284</v>
      </c>
      <c r="V155" s="133" t="s">
        <v>285</v>
      </c>
      <c r="X155" s="133" t="s">
        <v>286</v>
      </c>
      <c r="AC155" s="133" t="s">
        <v>287</v>
      </c>
      <c r="AD155" s="17" t="s">
        <v>484</v>
      </c>
      <c r="AE155" t="s">
        <v>347</v>
      </c>
      <c r="AF155" t="s">
        <v>129</v>
      </c>
      <c r="AG155" s="135">
        <v>45063</v>
      </c>
      <c r="AJ155" t="s">
        <v>383</v>
      </c>
      <c r="AK155" t="s">
        <v>306</v>
      </c>
    </row>
    <row r="156" spans="1:37" x14ac:dyDescent="0.2">
      <c r="A156" s="133" t="s">
        <v>270</v>
      </c>
      <c r="B156" s="133" t="s">
        <v>271</v>
      </c>
      <c r="C156" s="133" t="s">
        <v>460</v>
      </c>
      <c r="D156" s="133" t="s">
        <v>273</v>
      </c>
      <c r="E156" s="133" t="s">
        <v>274</v>
      </c>
      <c r="F156" s="133" t="s">
        <v>275</v>
      </c>
      <c r="G156" s="133" t="s">
        <v>298</v>
      </c>
      <c r="H156" s="133" t="s">
        <v>299</v>
      </c>
      <c r="I156" s="144">
        <v>8.4</v>
      </c>
      <c r="J156" s="133" t="s">
        <v>479</v>
      </c>
      <c r="K156" s="133" t="s">
        <v>480</v>
      </c>
      <c r="L156" s="133" t="s">
        <v>321</v>
      </c>
      <c r="M156" s="135">
        <v>45258</v>
      </c>
      <c r="N156" s="133" t="s">
        <v>281</v>
      </c>
      <c r="Q156" s="133" t="s">
        <v>282</v>
      </c>
      <c r="T156" s="133" t="s">
        <v>447</v>
      </c>
      <c r="U156" s="133" t="s">
        <v>284</v>
      </c>
      <c r="V156" s="133" t="s">
        <v>285</v>
      </c>
      <c r="X156" s="133" t="s">
        <v>286</v>
      </c>
      <c r="AC156" s="133" t="s">
        <v>287</v>
      </c>
      <c r="AD156" t="s">
        <v>446</v>
      </c>
      <c r="AE156" t="s">
        <v>305</v>
      </c>
      <c r="AF156" t="s">
        <v>158</v>
      </c>
      <c r="AG156" s="135">
        <v>45232</v>
      </c>
      <c r="AK156" t="s">
        <v>306</v>
      </c>
    </row>
    <row r="157" spans="1:37" x14ac:dyDescent="0.2">
      <c r="A157" s="133" t="s">
        <v>270</v>
      </c>
      <c r="B157" s="133" t="s">
        <v>271</v>
      </c>
      <c r="C157" s="133" t="s">
        <v>460</v>
      </c>
      <c r="D157" s="133" t="s">
        <v>273</v>
      </c>
      <c r="E157" s="133" t="s">
        <v>274</v>
      </c>
      <c r="F157" s="133" t="s">
        <v>275</v>
      </c>
      <c r="G157" s="133" t="s">
        <v>298</v>
      </c>
      <c r="H157" s="133" t="s">
        <v>299</v>
      </c>
      <c r="I157" s="144">
        <v>0.56000000000000005</v>
      </c>
      <c r="J157" s="133" t="s">
        <v>487</v>
      </c>
      <c r="K157" s="133" t="s">
        <v>488</v>
      </c>
      <c r="L157" s="133" t="s">
        <v>321</v>
      </c>
      <c r="M157" s="135">
        <v>45258</v>
      </c>
      <c r="N157" s="133" t="s">
        <v>281</v>
      </c>
      <c r="Q157" s="133" t="s">
        <v>282</v>
      </c>
      <c r="T157" s="133" t="s">
        <v>472</v>
      </c>
      <c r="U157" s="133" t="s">
        <v>284</v>
      </c>
      <c r="V157" s="133" t="s">
        <v>285</v>
      </c>
      <c r="X157" s="133" t="s">
        <v>286</v>
      </c>
      <c r="AC157" s="133" t="s">
        <v>287</v>
      </c>
      <c r="AD157" t="s">
        <v>160</v>
      </c>
      <c r="AE157" t="s">
        <v>305</v>
      </c>
      <c r="AF157" t="s">
        <v>158</v>
      </c>
      <c r="AG157" s="135">
        <v>45239</v>
      </c>
      <c r="AK157" t="s">
        <v>306</v>
      </c>
    </row>
    <row r="158" spans="1:37" x14ac:dyDescent="0.2">
      <c r="A158" s="133" t="s">
        <v>270</v>
      </c>
      <c r="B158" s="133" t="s">
        <v>271</v>
      </c>
      <c r="C158" s="133" t="s">
        <v>460</v>
      </c>
      <c r="D158" s="133" t="s">
        <v>273</v>
      </c>
      <c r="E158" s="133" t="s">
        <v>274</v>
      </c>
      <c r="F158" s="133" t="s">
        <v>275</v>
      </c>
      <c r="G158" s="133" t="s">
        <v>298</v>
      </c>
      <c r="H158" s="133" t="s">
        <v>299</v>
      </c>
      <c r="I158" s="144">
        <v>206.22</v>
      </c>
      <c r="J158" s="133" t="s">
        <v>489</v>
      </c>
      <c r="K158" s="133" t="s">
        <v>490</v>
      </c>
      <c r="L158" s="133" t="s">
        <v>321</v>
      </c>
      <c r="M158" s="135">
        <v>45258</v>
      </c>
      <c r="N158" s="133" t="s">
        <v>281</v>
      </c>
      <c r="Q158" s="133" t="s">
        <v>282</v>
      </c>
      <c r="T158" s="133" t="s">
        <v>491</v>
      </c>
      <c r="U158" s="133" t="s">
        <v>284</v>
      </c>
      <c r="V158" s="133" t="s">
        <v>285</v>
      </c>
      <c r="X158" s="133" t="s">
        <v>286</v>
      </c>
      <c r="AC158" s="133" t="s">
        <v>287</v>
      </c>
      <c r="AD158" t="s">
        <v>160</v>
      </c>
      <c r="AE158" t="s">
        <v>347</v>
      </c>
      <c r="AF158" t="s">
        <v>158</v>
      </c>
      <c r="AG158" s="135">
        <v>45239</v>
      </c>
      <c r="AK158" t="s">
        <v>306</v>
      </c>
    </row>
    <row r="159" spans="1:37" x14ac:dyDescent="0.2">
      <c r="A159" s="133" t="s">
        <v>270</v>
      </c>
      <c r="B159" s="133" t="s">
        <v>271</v>
      </c>
      <c r="C159" s="133" t="s">
        <v>460</v>
      </c>
      <c r="D159" s="133" t="s">
        <v>273</v>
      </c>
      <c r="E159" s="133" t="s">
        <v>274</v>
      </c>
      <c r="F159" s="133" t="s">
        <v>275</v>
      </c>
      <c r="G159" s="133" t="s">
        <v>298</v>
      </c>
      <c r="H159" s="133" t="s">
        <v>299</v>
      </c>
      <c r="I159" s="144">
        <v>96.52</v>
      </c>
      <c r="J159" s="133" t="s">
        <v>489</v>
      </c>
      <c r="K159" s="133" t="s">
        <v>490</v>
      </c>
      <c r="L159" s="133" t="s">
        <v>321</v>
      </c>
      <c r="M159" s="135">
        <v>45258</v>
      </c>
      <c r="N159" s="133" t="s">
        <v>281</v>
      </c>
      <c r="Q159" s="133" t="s">
        <v>282</v>
      </c>
      <c r="T159" s="133" t="s">
        <v>492</v>
      </c>
      <c r="U159" s="133" t="s">
        <v>284</v>
      </c>
      <c r="V159" s="133" t="s">
        <v>285</v>
      </c>
      <c r="X159" s="133" t="s">
        <v>286</v>
      </c>
      <c r="AC159" s="133" t="s">
        <v>287</v>
      </c>
      <c r="AD159" s="17" t="s">
        <v>382</v>
      </c>
      <c r="AE159" t="s">
        <v>376</v>
      </c>
      <c r="AF159" t="s">
        <v>133</v>
      </c>
      <c r="AG159" s="135">
        <v>45245</v>
      </c>
      <c r="AH159" t="s">
        <v>313</v>
      </c>
      <c r="AJ159" t="s">
        <v>383</v>
      </c>
      <c r="AK159" t="s">
        <v>306</v>
      </c>
    </row>
    <row r="160" spans="1:37" x14ac:dyDescent="0.2">
      <c r="A160" s="133" t="s">
        <v>270</v>
      </c>
      <c r="B160" s="133" t="s">
        <v>271</v>
      </c>
      <c r="C160" s="133" t="s">
        <v>460</v>
      </c>
      <c r="D160" s="133" t="s">
        <v>273</v>
      </c>
      <c r="E160" s="133" t="s">
        <v>274</v>
      </c>
      <c r="F160" s="133" t="s">
        <v>275</v>
      </c>
      <c r="G160" s="133" t="s">
        <v>310</v>
      </c>
      <c r="H160" s="133" t="s">
        <v>311</v>
      </c>
      <c r="I160" s="144">
        <v>1056.1400000000001</v>
      </c>
      <c r="J160" s="133" t="s">
        <v>394</v>
      </c>
      <c r="K160" s="133" t="s">
        <v>493</v>
      </c>
      <c r="L160" s="133" t="s">
        <v>321</v>
      </c>
      <c r="M160" s="135">
        <v>45259</v>
      </c>
      <c r="N160" s="133" t="s">
        <v>281</v>
      </c>
      <c r="Q160" s="133" t="s">
        <v>282</v>
      </c>
      <c r="T160" s="133" t="s">
        <v>494</v>
      </c>
      <c r="U160" s="133" t="s">
        <v>284</v>
      </c>
      <c r="V160" s="133" t="s">
        <v>285</v>
      </c>
      <c r="X160" s="133" t="s">
        <v>286</v>
      </c>
      <c r="AC160" s="133" t="s">
        <v>287</v>
      </c>
      <c r="AD160" s="17" t="s">
        <v>382</v>
      </c>
      <c r="AE160" t="s">
        <v>347</v>
      </c>
      <c r="AF160" t="s">
        <v>133</v>
      </c>
      <c r="AG160" s="135">
        <v>45246</v>
      </c>
      <c r="AJ160" t="s">
        <v>383</v>
      </c>
      <c r="AK160" t="s">
        <v>306</v>
      </c>
    </row>
    <row r="161" spans="1:37" x14ac:dyDescent="0.2">
      <c r="A161" s="133" t="s">
        <v>270</v>
      </c>
      <c r="B161" s="133" t="s">
        <v>271</v>
      </c>
      <c r="C161" s="133" t="s">
        <v>460</v>
      </c>
      <c r="D161" s="133" t="s">
        <v>273</v>
      </c>
      <c r="E161" s="133" t="s">
        <v>274</v>
      </c>
      <c r="F161" s="133" t="s">
        <v>275</v>
      </c>
      <c r="G161" s="133" t="s">
        <v>298</v>
      </c>
      <c r="H161" s="133" t="s">
        <v>299</v>
      </c>
      <c r="I161" s="144">
        <v>153.91</v>
      </c>
      <c r="J161" s="133" t="s">
        <v>394</v>
      </c>
      <c r="K161" s="133" t="s">
        <v>493</v>
      </c>
      <c r="L161" s="133" t="s">
        <v>321</v>
      </c>
      <c r="M161" s="135">
        <v>45259</v>
      </c>
      <c r="N161" s="133" t="s">
        <v>281</v>
      </c>
      <c r="Q161" s="133" t="s">
        <v>282</v>
      </c>
      <c r="T161" s="133" t="s">
        <v>495</v>
      </c>
      <c r="U161" s="133" t="s">
        <v>284</v>
      </c>
      <c r="V161" s="133" t="s">
        <v>285</v>
      </c>
      <c r="X161" s="133" t="s">
        <v>286</v>
      </c>
      <c r="AC161" s="133" t="s">
        <v>287</v>
      </c>
      <c r="AD161" s="17" t="s">
        <v>382</v>
      </c>
      <c r="AE161" t="s">
        <v>459</v>
      </c>
      <c r="AF161" t="s">
        <v>133</v>
      </c>
      <c r="AG161" s="135">
        <v>45246</v>
      </c>
      <c r="AJ161" t="s">
        <v>383</v>
      </c>
      <c r="AK161" t="s">
        <v>306</v>
      </c>
    </row>
    <row r="162" spans="1:37" x14ac:dyDescent="0.2">
      <c r="A162" s="133" t="s">
        <v>270</v>
      </c>
      <c r="B162" s="133" t="s">
        <v>271</v>
      </c>
      <c r="C162" s="133" t="s">
        <v>496</v>
      </c>
      <c r="D162" s="133" t="s">
        <v>273</v>
      </c>
      <c r="E162" s="133" t="s">
        <v>274</v>
      </c>
      <c r="F162" s="133" t="s">
        <v>275</v>
      </c>
      <c r="G162" s="133" t="s">
        <v>276</v>
      </c>
      <c r="H162" s="133" t="s">
        <v>277</v>
      </c>
      <c r="I162" s="144">
        <v>325.58</v>
      </c>
      <c r="J162" s="133" t="s">
        <v>497</v>
      </c>
      <c r="K162" s="133" t="s">
        <v>498</v>
      </c>
      <c r="L162" s="133" t="s">
        <v>321</v>
      </c>
      <c r="M162" s="135">
        <v>45275</v>
      </c>
      <c r="N162" s="133" t="s">
        <v>281</v>
      </c>
      <c r="Q162" s="133" t="s">
        <v>282</v>
      </c>
      <c r="T162" s="133" t="s">
        <v>499</v>
      </c>
      <c r="U162" s="133" t="s">
        <v>284</v>
      </c>
      <c r="V162" s="133" t="s">
        <v>285</v>
      </c>
      <c r="X162" s="133" t="s">
        <v>286</v>
      </c>
      <c r="AC162" s="133" t="s">
        <v>287</v>
      </c>
      <c r="AD162" t="s">
        <v>163</v>
      </c>
      <c r="AE162" t="s">
        <v>305</v>
      </c>
      <c r="AF162" t="s">
        <v>370</v>
      </c>
      <c r="AG162" s="135">
        <v>45326</v>
      </c>
      <c r="AK162" t="s">
        <v>306</v>
      </c>
    </row>
    <row r="163" spans="1:37" hidden="1" x14ac:dyDescent="0.2">
      <c r="A163" s="133" t="s">
        <v>270</v>
      </c>
      <c r="B163" s="133" t="s">
        <v>271</v>
      </c>
      <c r="C163" s="133" t="s">
        <v>496</v>
      </c>
      <c r="D163" s="133" t="s">
        <v>273</v>
      </c>
      <c r="E163" s="133" t="s">
        <v>274</v>
      </c>
      <c r="F163" s="133" t="s">
        <v>275</v>
      </c>
      <c r="G163" s="133" t="s">
        <v>298</v>
      </c>
      <c r="H163" s="133" t="s">
        <v>299</v>
      </c>
      <c r="I163" s="144">
        <v>11.2</v>
      </c>
      <c r="J163" s="133" t="s">
        <v>497</v>
      </c>
      <c r="K163" s="133" t="s">
        <v>498</v>
      </c>
      <c r="L163" s="133" t="s">
        <v>321</v>
      </c>
      <c r="M163" s="135">
        <v>45275</v>
      </c>
      <c r="N163" s="133" t="s">
        <v>281</v>
      </c>
      <c r="Q163" s="133" t="s">
        <v>282</v>
      </c>
      <c r="T163" s="133" t="s">
        <v>477</v>
      </c>
      <c r="U163" s="133" t="s">
        <v>284</v>
      </c>
      <c r="V163" s="133" t="s">
        <v>285</v>
      </c>
      <c r="X163" s="133" t="s">
        <v>286</v>
      </c>
      <c r="AC163" s="133" t="s">
        <v>287</v>
      </c>
      <c r="AD163" s="145" t="s">
        <v>288</v>
      </c>
      <c r="AG163" s="135">
        <v>45280</v>
      </c>
      <c r="AI163" t="s">
        <v>267</v>
      </c>
    </row>
    <row r="164" spans="1:37" hidden="1" x14ac:dyDescent="0.2">
      <c r="A164" s="133" t="s">
        <v>270</v>
      </c>
      <c r="B164" s="133" t="s">
        <v>271</v>
      </c>
      <c r="C164" s="133" t="s">
        <v>496</v>
      </c>
      <c r="D164" s="133" t="s">
        <v>273</v>
      </c>
      <c r="E164" s="133" t="s">
        <v>274</v>
      </c>
      <c r="F164" s="133" t="s">
        <v>275</v>
      </c>
      <c r="G164" s="133" t="s">
        <v>298</v>
      </c>
      <c r="H164" s="133" t="s">
        <v>299</v>
      </c>
      <c r="I164" s="144">
        <v>11.2</v>
      </c>
      <c r="J164" s="133" t="s">
        <v>500</v>
      </c>
      <c r="K164" s="133" t="s">
        <v>501</v>
      </c>
      <c r="L164" s="133" t="s">
        <v>321</v>
      </c>
      <c r="M164" s="135">
        <v>45275</v>
      </c>
      <c r="N164" s="133" t="s">
        <v>281</v>
      </c>
      <c r="Q164" s="133" t="s">
        <v>282</v>
      </c>
      <c r="T164" s="133" t="s">
        <v>477</v>
      </c>
      <c r="U164" s="133" t="s">
        <v>284</v>
      </c>
      <c r="V164" s="133" t="s">
        <v>285</v>
      </c>
      <c r="X164" s="133" t="s">
        <v>286</v>
      </c>
      <c r="AC164" s="133" t="s">
        <v>287</v>
      </c>
      <c r="AD164" s="145" t="s">
        <v>288</v>
      </c>
      <c r="AG164" s="135">
        <v>45280</v>
      </c>
      <c r="AI164" t="s">
        <v>267</v>
      </c>
    </row>
    <row r="165" spans="1:37" x14ac:dyDescent="0.2">
      <c r="A165" s="133" t="s">
        <v>270</v>
      </c>
      <c r="B165" s="133" t="s">
        <v>271</v>
      </c>
      <c r="C165" s="133" t="s">
        <v>496</v>
      </c>
      <c r="D165" s="133" t="s">
        <v>273</v>
      </c>
      <c r="E165" s="133" t="s">
        <v>274</v>
      </c>
      <c r="F165" s="133" t="s">
        <v>275</v>
      </c>
      <c r="G165" s="133" t="s">
        <v>276</v>
      </c>
      <c r="H165" s="133" t="s">
        <v>277</v>
      </c>
      <c r="I165" s="144">
        <v>416.66</v>
      </c>
      <c r="J165" s="133" t="s">
        <v>500</v>
      </c>
      <c r="K165" s="133" t="s">
        <v>501</v>
      </c>
      <c r="L165" s="133" t="s">
        <v>321</v>
      </c>
      <c r="M165" s="135">
        <v>45275</v>
      </c>
      <c r="N165" s="133" t="s">
        <v>281</v>
      </c>
      <c r="Q165" s="133" t="s">
        <v>282</v>
      </c>
      <c r="T165" s="133" t="s">
        <v>499</v>
      </c>
      <c r="U165" s="133" t="s">
        <v>284</v>
      </c>
      <c r="V165" s="133" t="s">
        <v>285</v>
      </c>
      <c r="X165" s="133" t="s">
        <v>286</v>
      </c>
      <c r="AC165" s="133" t="s">
        <v>287</v>
      </c>
      <c r="AD165" t="s">
        <v>163</v>
      </c>
      <c r="AE165" t="s">
        <v>305</v>
      </c>
      <c r="AF165" t="s">
        <v>370</v>
      </c>
      <c r="AG165" s="135">
        <v>45326</v>
      </c>
      <c r="AK165" t="s">
        <v>306</v>
      </c>
    </row>
    <row r="166" spans="1:37" x14ac:dyDescent="0.2">
      <c r="A166" s="133" t="s">
        <v>270</v>
      </c>
      <c r="B166" s="133" t="s">
        <v>271</v>
      </c>
      <c r="C166" s="133" t="s">
        <v>496</v>
      </c>
      <c r="D166" s="133" t="s">
        <v>273</v>
      </c>
      <c r="E166" s="133" t="s">
        <v>274</v>
      </c>
      <c r="F166" s="133" t="s">
        <v>275</v>
      </c>
      <c r="G166" s="133" t="s">
        <v>298</v>
      </c>
      <c r="H166" s="133" t="s">
        <v>299</v>
      </c>
      <c r="I166" s="144">
        <v>18.850000000000001</v>
      </c>
      <c r="J166" s="133" t="s">
        <v>500</v>
      </c>
      <c r="K166" s="133" t="s">
        <v>501</v>
      </c>
      <c r="L166" s="133" t="s">
        <v>321</v>
      </c>
      <c r="M166" s="135">
        <v>45275</v>
      </c>
      <c r="N166" s="133" t="s">
        <v>281</v>
      </c>
      <c r="Q166" s="133" t="s">
        <v>282</v>
      </c>
      <c r="T166" s="133" t="s">
        <v>502</v>
      </c>
      <c r="U166" s="133" t="s">
        <v>284</v>
      </c>
      <c r="V166" s="133" t="s">
        <v>285</v>
      </c>
      <c r="X166" s="133" t="s">
        <v>286</v>
      </c>
      <c r="AC166" s="133" t="s">
        <v>287</v>
      </c>
      <c r="AD166" t="s">
        <v>163</v>
      </c>
      <c r="AE166" t="s">
        <v>164</v>
      </c>
      <c r="AF166" t="s">
        <v>370</v>
      </c>
      <c r="AG166" s="135">
        <v>45326</v>
      </c>
      <c r="AK166" t="s">
        <v>306</v>
      </c>
    </row>
    <row r="167" spans="1:37" hidden="1" x14ac:dyDescent="0.2">
      <c r="A167" s="133" t="s">
        <v>270</v>
      </c>
      <c r="B167" s="133" t="s">
        <v>271</v>
      </c>
      <c r="C167" s="133" t="s">
        <v>496</v>
      </c>
      <c r="D167" s="133" t="s">
        <v>273</v>
      </c>
      <c r="E167" s="133" t="s">
        <v>274</v>
      </c>
      <c r="F167" s="133" t="s">
        <v>275</v>
      </c>
      <c r="G167" s="133" t="s">
        <v>298</v>
      </c>
      <c r="H167" s="133" t="s">
        <v>299</v>
      </c>
      <c r="I167" s="144">
        <v>6.55</v>
      </c>
      <c r="J167" s="133" t="s">
        <v>503</v>
      </c>
      <c r="K167" s="133" t="s">
        <v>504</v>
      </c>
      <c r="L167" s="133" t="s">
        <v>321</v>
      </c>
      <c r="M167" s="135">
        <v>45275</v>
      </c>
      <c r="N167" s="133" t="s">
        <v>281</v>
      </c>
      <c r="Q167" s="133" t="s">
        <v>282</v>
      </c>
      <c r="T167" s="133" t="s">
        <v>505</v>
      </c>
      <c r="U167" s="133" t="s">
        <v>284</v>
      </c>
      <c r="V167" s="133" t="s">
        <v>285</v>
      </c>
      <c r="X167" s="133" t="s">
        <v>286</v>
      </c>
      <c r="AC167" s="133" t="s">
        <v>287</v>
      </c>
      <c r="AD167" t="s">
        <v>506</v>
      </c>
      <c r="AE167" t="s">
        <v>376</v>
      </c>
      <c r="AF167" t="s">
        <v>176</v>
      </c>
      <c r="AG167" s="135">
        <v>45426</v>
      </c>
      <c r="AH167" t="s">
        <v>507</v>
      </c>
      <c r="AK167" t="s">
        <v>793</v>
      </c>
    </row>
    <row r="168" spans="1:37" x14ac:dyDescent="0.2">
      <c r="A168" s="133" t="s">
        <v>270</v>
      </c>
      <c r="B168" s="133" t="s">
        <v>271</v>
      </c>
      <c r="C168" s="133" t="s">
        <v>496</v>
      </c>
      <c r="D168" s="133" t="s">
        <v>273</v>
      </c>
      <c r="E168" s="133" t="s">
        <v>274</v>
      </c>
      <c r="F168" s="133" t="s">
        <v>275</v>
      </c>
      <c r="G168" s="133" t="s">
        <v>276</v>
      </c>
      <c r="H168" s="133" t="s">
        <v>277</v>
      </c>
      <c r="I168" s="144">
        <v>126.05</v>
      </c>
      <c r="J168" s="133" t="s">
        <v>503</v>
      </c>
      <c r="K168" s="133" t="s">
        <v>504</v>
      </c>
      <c r="L168" s="133" t="s">
        <v>321</v>
      </c>
      <c r="M168" s="135">
        <v>45275</v>
      </c>
      <c r="N168" s="133" t="s">
        <v>281</v>
      </c>
      <c r="Q168" s="133" t="s">
        <v>282</v>
      </c>
      <c r="T168" s="133" t="s">
        <v>508</v>
      </c>
      <c r="U168" s="133" t="s">
        <v>284</v>
      </c>
      <c r="V168" s="133" t="s">
        <v>285</v>
      </c>
      <c r="X168" s="133" t="s">
        <v>286</v>
      </c>
      <c r="AC168" s="133" t="s">
        <v>287</v>
      </c>
      <c r="AD168" t="s">
        <v>506</v>
      </c>
      <c r="AE168" t="s">
        <v>376</v>
      </c>
      <c r="AF168" t="s">
        <v>176</v>
      </c>
      <c r="AG168" s="135">
        <v>45426</v>
      </c>
      <c r="AH168" t="s">
        <v>507</v>
      </c>
      <c r="AI168" t="s">
        <v>267</v>
      </c>
    </row>
    <row r="169" spans="1:37" x14ac:dyDescent="0.2">
      <c r="A169" s="133" t="s">
        <v>270</v>
      </c>
      <c r="B169" s="133" t="s">
        <v>271</v>
      </c>
      <c r="C169" s="133" t="s">
        <v>509</v>
      </c>
      <c r="D169" s="133" t="s">
        <v>273</v>
      </c>
      <c r="E169" s="133" t="s">
        <v>274</v>
      </c>
      <c r="F169" s="133" t="s">
        <v>275</v>
      </c>
      <c r="G169" s="133" t="s">
        <v>298</v>
      </c>
      <c r="H169" s="133" t="s">
        <v>299</v>
      </c>
      <c r="I169" s="144">
        <v>97.39</v>
      </c>
      <c r="J169" s="133" t="s">
        <v>510</v>
      </c>
      <c r="K169" s="133" t="s">
        <v>511</v>
      </c>
      <c r="L169" s="133" t="s">
        <v>321</v>
      </c>
      <c r="M169" s="135">
        <v>45299</v>
      </c>
      <c r="N169" s="133" t="s">
        <v>281</v>
      </c>
      <c r="Q169" s="133" t="s">
        <v>282</v>
      </c>
      <c r="T169" s="133" t="s">
        <v>512</v>
      </c>
      <c r="U169" s="133" t="s">
        <v>284</v>
      </c>
      <c r="V169" s="133" t="s">
        <v>285</v>
      </c>
      <c r="X169" s="133" t="s">
        <v>286</v>
      </c>
      <c r="AC169" s="133" t="s">
        <v>287</v>
      </c>
      <c r="AD169" t="s">
        <v>163</v>
      </c>
      <c r="AE169" t="s">
        <v>164</v>
      </c>
      <c r="AF169" t="s">
        <v>370</v>
      </c>
      <c r="AG169" s="135">
        <v>45326</v>
      </c>
      <c r="AK169" t="s">
        <v>306</v>
      </c>
    </row>
    <row r="170" spans="1:37" x14ac:dyDescent="0.2">
      <c r="A170" s="133" t="s">
        <v>270</v>
      </c>
      <c r="B170" s="133" t="s">
        <v>271</v>
      </c>
      <c r="C170" s="133" t="s">
        <v>509</v>
      </c>
      <c r="D170" s="133" t="s">
        <v>273</v>
      </c>
      <c r="E170" s="133" t="s">
        <v>274</v>
      </c>
      <c r="F170" s="133" t="s">
        <v>275</v>
      </c>
      <c r="G170" s="133" t="s">
        <v>298</v>
      </c>
      <c r="H170" s="133" t="s">
        <v>299</v>
      </c>
      <c r="I170" s="144">
        <v>11.2</v>
      </c>
      <c r="J170" s="133" t="s">
        <v>510</v>
      </c>
      <c r="K170" s="133" t="s">
        <v>511</v>
      </c>
      <c r="L170" s="133" t="s">
        <v>321</v>
      </c>
      <c r="M170" s="135">
        <v>45299</v>
      </c>
      <c r="N170" s="133" t="s">
        <v>281</v>
      </c>
      <c r="Q170" s="133" t="s">
        <v>282</v>
      </c>
      <c r="T170" s="133" t="s">
        <v>502</v>
      </c>
      <c r="U170" s="133" t="s">
        <v>284</v>
      </c>
      <c r="V170" s="133" t="s">
        <v>285</v>
      </c>
      <c r="X170" s="133" t="s">
        <v>286</v>
      </c>
      <c r="AC170" s="133" t="s">
        <v>287</v>
      </c>
      <c r="AD170" t="s">
        <v>163</v>
      </c>
      <c r="AE170" t="s">
        <v>164</v>
      </c>
      <c r="AF170" t="s">
        <v>370</v>
      </c>
      <c r="AG170" s="135">
        <v>45326</v>
      </c>
      <c r="AK170" t="s">
        <v>306</v>
      </c>
    </row>
    <row r="171" spans="1:37" hidden="1" x14ac:dyDescent="0.2">
      <c r="A171" s="133" t="s">
        <v>270</v>
      </c>
      <c r="B171" s="133" t="s">
        <v>271</v>
      </c>
      <c r="C171" s="133" t="s">
        <v>509</v>
      </c>
      <c r="D171" s="133" t="s">
        <v>273</v>
      </c>
      <c r="E171" s="133" t="s">
        <v>274</v>
      </c>
      <c r="F171" s="133" t="s">
        <v>275</v>
      </c>
      <c r="G171" s="133" t="s">
        <v>298</v>
      </c>
      <c r="H171" s="133" t="s">
        <v>299</v>
      </c>
      <c r="I171" s="144">
        <v>11.2</v>
      </c>
      <c r="J171" s="133" t="s">
        <v>510</v>
      </c>
      <c r="K171" s="133" t="s">
        <v>511</v>
      </c>
      <c r="L171" s="133" t="s">
        <v>321</v>
      </c>
      <c r="M171" s="135">
        <v>45299</v>
      </c>
      <c r="N171" s="133" t="s">
        <v>281</v>
      </c>
      <c r="Q171" s="133" t="s">
        <v>282</v>
      </c>
      <c r="T171" s="133" t="s">
        <v>477</v>
      </c>
      <c r="U171" s="133" t="s">
        <v>284</v>
      </c>
      <c r="V171" s="133" t="s">
        <v>285</v>
      </c>
      <c r="X171" s="133" t="s">
        <v>286</v>
      </c>
      <c r="AC171" s="133" t="s">
        <v>287</v>
      </c>
      <c r="AD171" s="145" t="s">
        <v>288</v>
      </c>
      <c r="AG171" s="135">
        <v>45280</v>
      </c>
      <c r="AI171" t="s">
        <v>267</v>
      </c>
    </row>
    <row r="172" spans="1:37" x14ac:dyDescent="0.2">
      <c r="A172" s="133" t="s">
        <v>270</v>
      </c>
      <c r="B172" s="133" t="s">
        <v>271</v>
      </c>
      <c r="C172" s="133" t="s">
        <v>509</v>
      </c>
      <c r="D172" s="133" t="s">
        <v>273</v>
      </c>
      <c r="E172" s="133" t="s">
        <v>274</v>
      </c>
      <c r="F172" s="133" t="s">
        <v>275</v>
      </c>
      <c r="G172" s="133" t="s">
        <v>310</v>
      </c>
      <c r="H172" s="133" t="s">
        <v>311</v>
      </c>
      <c r="I172" s="144">
        <v>-340.43</v>
      </c>
      <c r="J172" s="133" t="s">
        <v>513</v>
      </c>
      <c r="K172" s="133" t="s">
        <v>514</v>
      </c>
      <c r="L172" s="133" t="s">
        <v>321</v>
      </c>
      <c r="M172" s="135">
        <v>45320</v>
      </c>
      <c r="N172" s="133" t="s">
        <v>322</v>
      </c>
      <c r="Q172" s="133" t="s">
        <v>282</v>
      </c>
      <c r="T172" s="133" t="s">
        <v>515</v>
      </c>
      <c r="U172" s="133" t="s">
        <v>284</v>
      </c>
      <c r="V172" s="133" t="s">
        <v>285</v>
      </c>
      <c r="X172" s="133" t="s">
        <v>286</v>
      </c>
      <c r="AC172" s="133" t="s">
        <v>287</v>
      </c>
      <c r="AD172" s="17" t="s">
        <v>484</v>
      </c>
      <c r="AE172" t="s">
        <v>305</v>
      </c>
      <c r="AF172" t="s">
        <v>129</v>
      </c>
      <c r="AG172" s="135">
        <v>45063</v>
      </c>
      <c r="AJ172" t="s">
        <v>383</v>
      </c>
      <c r="AK172" t="s">
        <v>306</v>
      </c>
    </row>
    <row r="173" spans="1:37" hidden="1" x14ac:dyDescent="0.2">
      <c r="A173" s="133" t="s">
        <v>270</v>
      </c>
      <c r="B173" s="133" t="s">
        <v>271</v>
      </c>
      <c r="C173" s="133" t="s">
        <v>509</v>
      </c>
      <c r="D173" s="133" t="s">
        <v>273</v>
      </c>
      <c r="E173" s="133" t="s">
        <v>274</v>
      </c>
      <c r="F173" s="133" t="s">
        <v>275</v>
      </c>
      <c r="G173" s="133" t="s">
        <v>298</v>
      </c>
      <c r="H173" s="133" t="s">
        <v>299</v>
      </c>
      <c r="I173" s="144">
        <v>-43.91</v>
      </c>
      <c r="J173" s="133" t="s">
        <v>513</v>
      </c>
      <c r="K173" s="133" t="s">
        <v>514</v>
      </c>
      <c r="L173" s="133" t="s">
        <v>321</v>
      </c>
      <c r="M173" s="135">
        <v>45320</v>
      </c>
      <c r="N173" s="133" t="s">
        <v>322</v>
      </c>
      <c r="Q173" s="133" t="s">
        <v>282</v>
      </c>
      <c r="T173" s="133" t="s">
        <v>476</v>
      </c>
      <c r="U173" s="133" t="s">
        <v>284</v>
      </c>
      <c r="V173" s="133" t="s">
        <v>285</v>
      </c>
      <c r="X173" s="133" t="s">
        <v>286</v>
      </c>
      <c r="AC173" s="133" t="s">
        <v>287</v>
      </c>
      <c r="AD173" s="145" t="s">
        <v>288</v>
      </c>
      <c r="AG173" s="135">
        <v>45280</v>
      </c>
      <c r="AI173" t="s">
        <v>267</v>
      </c>
    </row>
    <row r="174" spans="1:37" x14ac:dyDescent="0.2">
      <c r="A174" s="133" t="s">
        <v>270</v>
      </c>
      <c r="B174" s="133" t="s">
        <v>271</v>
      </c>
      <c r="C174" s="133" t="s">
        <v>509</v>
      </c>
      <c r="D174" s="133" t="s">
        <v>273</v>
      </c>
      <c r="E174" s="133" t="s">
        <v>274</v>
      </c>
      <c r="F174" s="133" t="s">
        <v>275</v>
      </c>
      <c r="G174" s="133" t="s">
        <v>298</v>
      </c>
      <c r="H174" s="133" t="s">
        <v>299</v>
      </c>
      <c r="I174" s="144">
        <v>-97.39</v>
      </c>
      <c r="J174" s="133" t="s">
        <v>513</v>
      </c>
      <c r="K174" s="133" t="s">
        <v>514</v>
      </c>
      <c r="L174" s="133" t="s">
        <v>321</v>
      </c>
      <c r="M174" s="135">
        <v>45320</v>
      </c>
      <c r="N174" s="133" t="s">
        <v>322</v>
      </c>
      <c r="Q174" s="133" t="s">
        <v>282</v>
      </c>
      <c r="T174" s="133" t="s">
        <v>512</v>
      </c>
      <c r="U174" s="133" t="s">
        <v>284</v>
      </c>
      <c r="V174" s="133" t="s">
        <v>285</v>
      </c>
      <c r="X174" s="133" t="s">
        <v>286</v>
      </c>
      <c r="AC174" s="133" t="s">
        <v>287</v>
      </c>
      <c r="AD174" t="s">
        <v>163</v>
      </c>
      <c r="AE174" t="s">
        <v>164</v>
      </c>
      <c r="AF174" t="s">
        <v>370</v>
      </c>
      <c r="AG174" s="135">
        <v>45326</v>
      </c>
      <c r="AK174" t="s">
        <v>306</v>
      </c>
    </row>
    <row r="175" spans="1:37" x14ac:dyDescent="0.2">
      <c r="A175" s="133" t="s">
        <v>270</v>
      </c>
      <c r="B175" s="133" t="s">
        <v>271</v>
      </c>
      <c r="C175" s="133" t="s">
        <v>509</v>
      </c>
      <c r="D175" s="133" t="s">
        <v>273</v>
      </c>
      <c r="E175" s="133" t="s">
        <v>274</v>
      </c>
      <c r="F175" s="133" t="s">
        <v>275</v>
      </c>
      <c r="G175" s="133" t="s">
        <v>298</v>
      </c>
      <c r="H175" s="133" t="s">
        <v>299</v>
      </c>
      <c r="I175" s="144">
        <v>90.87</v>
      </c>
      <c r="J175" s="133" t="s">
        <v>513</v>
      </c>
      <c r="K175" s="133" t="s">
        <v>514</v>
      </c>
      <c r="L175" s="133" t="s">
        <v>321</v>
      </c>
      <c r="M175" s="135">
        <v>45320</v>
      </c>
      <c r="N175" s="133" t="s">
        <v>281</v>
      </c>
      <c r="Q175" s="133" t="s">
        <v>282</v>
      </c>
      <c r="T175" s="133" t="s">
        <v>512</v>
      </c>
      <c r="U175" s="133" t="s">
        <v>284</v>
      </c>
      <c r="V175" s="133" t="s">
        <v>285</v>
      </c>
      <c r="X175" s="133" t="s">
        <v>286</v>
      </c>
      <c r="AC175" s="133" t="s">
        <v>287</v>
      </c>
      <c r="AD175" t="s">
        <v>163</v>
      </c>
      <c r="AE175" t="s">
        <v>164</v>
      </c>
      <c r="AF175" t="s">
        <v>370</v>
      </c>
      <c r="AG175" s="135">
        <v>45326</v>
      </c>
      <c r="AK175" t="s">
        <v>306</v>
      </c>
    </row>
    <row r="176" spans="1:37" x14ac:dyDescent="0.2">
      <c r="A176" s="133" t="s">
        <v>270</v>
      </c>
      <c r="B176" s="133" t="s">
        <v>271</v>
      </c>
      <c r="C176" s="133" t="s">
        <v>509</v>
      </c>
      <c r="D176" s="133" t="s">
        <v>273</v>
      </c>
      <c r="E176" s="133" t="s">
        <v>274</v>
      </c>
      <c r="F176" s="133" t="s">
        <v>275</v>
      </c>
      <c r="G176" s="133" t="s">
        <v>298</v>
      </c>
      <c r="H176" s="133" t="s">
        <v>299</v>
      </c>
      <c r="I176" s="144">
        <v>74.78</v>
      </c>
      <c r="J176" s="133" t="s">
        <v>516</v>
      </c>
      <c r="K176" s="133" t="s">
        <v>517</v>
      </c>
      <c r="L176" s="133" t="s">
        <v>321</v>
      </c>
      <c r="M176" s="135">
        <v>45320</v>
      </c>
      <c r="N176" s="133" t="s">
        <v>281</v>
      </c>
      <c r="Q176" s="133" t="s">
        <v>282</v>
      </c>
      <c r="T176" s="133" t="s">
        <v>518</v>
      </c>
      <c r="U176" s="133" t="s">
        <v>284</v>
      </c>
      <c r="V176" s="133" t="s">
        <v>285</v>
      </c>
      <c r="X176" s="133" t="s">
        <v>286</v>
      </c>
      <c r="AC176" s="133" t="s">
        <v>287</v>
      </c>
      <c r="AD176" t="s">
        <v>165</v>
      </c>
      <c r="AE176" t="s">
        <v>305</v>
      </c>
      <c r="AF176" t="s">
        <v>166</v>
      </c>
      <c r="AG176" s="135">
        <v>45331</v>
      </c>
      <c r="AK176" t="s">
        <v>306</v>
      </c>
    </row>
    <row r="177" spans="1:37" x14ac:dyDescent="0.2">
      <c r="A177" s="133" t="s">
        <v>270</v>
      </c>
      <c r="B177" s="133" t="s">
        <v>271</v>
      </c>
      <c r="C177" s="133" t="s">
        <v>509</v>
      </c>
      <c r="D177" s="133" t="s">
        <v>273</v>
      </c>
      <c r="E177" s="133" t="s">
        <v>274</v>
      </c>
      <c r="F177" s="133" t="s">
        <v>275</v>
      </c>
      <c r="G177" s="133" t="s">
        <v>298</v>
      </c>
      <c r="H177" s="133" t="s">
        <v>299</v>
      </c>
      <c r="I177" s="144">
        <v>18.850000000000001</v>
      </c>
      <c r="J177" s="133" t="s">
        <v>516</v>
      </c>
      <c r="K177" s="133" t="s">
        <v>517</v>
      </c>
      <c r="L177" s="133" t="s">
        <v>321</v>
      </c>
      <c r="M177" s="135">
        <v>45320</v>
      </c>
      <c r="N177" s="133" t="s">
        <v>281</v>
      </c>
      <c r="Q177" s="133" t="s">
        <v>282</v>
      </c>
      <c r="T177" s="133" t="s">
        <v>519</v>
      </c>
      <c r="U177" s="133" t="s">
        <v>284</v>
      </c>
      <c r="V177" s="133" t="s">
        <v>285</v>
      </c>
      <c r="X177" s="133" t="s">
        <v>286</v>
      </c>
      <c r="AC177" s="133" t="s">
        <v>287</v>
      </c>
      <c r="AD177" t="s">
        <v>165</v>
      </c>
      <c r="AE177" t="s">
        <v>305</v>
      </c>
      <c r="AF177" t="s">
        <v>166</v>
      </c>
      <c r="AG177" s="135">
        <v>45331</v>
      </c>
      <c r="AK177" t="s">
        <v>306</v>
      </c>
    </row>
    <row r="178" spans="1:37" x14ac:dyDescent="0.2">
      <c r="A178" s="133" t="s">
        <v>270</v>
      </c>
      <c r="B178" s="133" t="s">
        <v>271</v>
      </c>
      <c r="C178" s="133" t="s">
        <v>509</v>
      </c>
      <c r="D178" s="133" t="s">
        <v>273</v>
      </c>
      <c r="E178" s="133" t="s">
        <v>274</v>
      </c>
      <c r="F178" s="133" t="s">
        <v>275</v>
      </c>
      <c r="G178" s="133" t="s">
        <v>276</v>
      </c>
      <c r="H178" s="133" t="s">
        <v>277</v>
      </c>
      <c r="I178" s="144">
        <v>483.32</v>
      </c>
      <c r="J178" s="133" t="s">
        <v>516</v>
      </c>
      <c r="K178" s="133" t="s">
        <v>517</v>
      </c>
      <c r="L178" s="133" t="s">
        <v>321</v>
      </c>
      <c r="M178" s="135">
        <v>45320</v>
      </c>
      <c r="N178" s="133" t="s">
        <v>281</v>
      </c>
      <c r="Q178" s="133" t="s">
        <v>282</v>
      </c>
      <c r="T178" s="133" t="s">
        <v>520</v>
      </c>
      <c r="U178" s="133" t="s">
        <v>284</v>
      </c>
      <c r="V178" s="133" t="s">
        <v>285</v>
      </c>
      <c r="X178" s="133" t="s">
        <v>286</v>
      </c>
      <c r="AC178" s="133" t="s">
        <v>287</v>
      </c>
      <c r="AD178" t="s">
        <v>165</v>
      </c>
      <c r="AE178" t="s">
        <v>305</v>
      </c>
      <c r="AF178" t="s">
        <v>166</v>
      </c>
      <c r="AG178" s="135">
        <v>45331</v>
      </c>
      <c r="AK178" t="s">
        <v>306</v>
      </c>
    </row>
    <row r="179" spans="1:37" x14ac:dyDescent="0.2">
      <c r="A179" s="133" t="s">
        <v>270</v>
      </c>
      <c r="B179" s="133" t="s">
        <v>271</v>
      </c>
      <c r="C179" s="133" t="s">
        <v>509</v>
      </c>
      <c r="D179" s="133" t="s">
        <v>273</v>
      </c>
      <c r="E179" s="133" t="s">
        <v>274</v>
      </c>
      <c r="F179" s="133" t="s">
        <v>275</v>
      </c>
      <c r="G179" s="133" t="s">
        <v>298</v>
      </c>
      <c r="H179" s="133" t="s">
        <v>299</v>
      </c>
      <c r="I179" s="144">
        <v>18.850000000000001</v>
      </c>
      <c r="J179" s="133" t="s">
        <v>516</v>
      </c>
      <c r="K179" s="133" t="s">
        <v>517</v>
      </c>
      <c r="L179" s="133" t="s">
        <v>321</v>
      </c>
      <c r="M179" s="135">
        <v>45320</v>
      </c>
      <c r="N179" s="133" t="s">
        <v>281</v>
      </c>
      <c r="Q179" s="133" t="s">
        <v>282</v>
      </c>
      <c r="T179" s="133" t="s">
        <v>521</v>
      </c>
      <c r="U179" s="133" t="s">
        <v>284</v>
      </c>
      <c r="V179" s="133" t="s">
        <v>285</v>
      </c>
      <c r="X179" s="133" t="s">
        <v>286</v>
      </c>
      <c r="AC179" s="133" t="s">
        <v>287</v>
      </c>
      <c r="AD179" t="s">
        <v>522</v>
      </c>
      <c r="AE179" t="s">
        <v>305</v>
      </c>
      <c r="AF179" t="s">
        <v>162</v>
      </c>
      <c r="AG179" s="135">
        <v>45316</v>
      </c>
      <c r="AK179" t="s">
        <v>306</v>
      </c>
    </row>
    <row r="180" spans="1:37" x14ac:dyDescent="0.2">
      <c r="A180" s="133" t="s">
        <v>270</v>
      </c>
      <c r="B180" s="133" t="s">
        <v>271</v>
      </c>
      <c r="C180" s="133" t="s">
        <v>509</v>
      </c>
      <c r="D180" s="133" t="s">
        <v>273</v>
      </c>
      <c r="E180" s="133" t="s">
        <v>274</v>
      </c>
      <c r="F180" s="133" t="s">
        <v>275</v>
      </c>
      <c r="G180" s="133" t="s">
        <v>276</v>
      </c>
      <c r="H180" s="133" t="s">
        <v>277</v>
      </c>
      <c r="I180" s="144">
        <v>522.94000000000005</v>
      </c>
      <c r="J180" s="133" t="s">
        <v>516</v>
      </c>
      <c r="K180" s="133" t="s">
        <v>517</v>
      </c>
      <c r="L180" s="133" t="s">
        <v>321</v>
      </c>
      <c r="M180" s="135">
        <v>45320</v>
      </c>
      <c r="N180" s="133" t="s">
        <v>281</v>
      </c>
      <c r="Q180" s="133" t="s">
        <v>282</v>
      </c>
      <c r="T180" s="133" t="s">
        <v>523</v>
      </c>
      <c r="U180" s="133" t="s">
        <v>284</v>
      </c>
      <c r="V180" s="133" t="s">
        <v>285</v>
      </c>
      <c r="X180" s="133" t="s">
        <v>286</v>
      </c>
      <c r="AC180" s="133" t="s">
        <v>287</v>
      </c>
      <c r="AD180" t="s">
        <v>522</v>
      </c>
      <c r="AE180" t="s">
        <v>305</v>
      </c>
      <c r="AF180" t="s">
        <v>162</v>
      </c>
      <c r="AG180" s="135">
        <v>45316</v>
      </c>
      <c r="AK180" t="s">
        <v>306</v>
      </c>
    </row>
    <row r="181" spans="1:37" x14ac:dyDescent="0.2">
      <c r="A181" s="133" t="s">
        <v>270</v>
      </c>
      <c r="B181" s="133" t="s">
        <v>271</v>
      </c>
      <c r="C181" s="133" t="s">
        <v>524</v>
      </c>
      <c r="D181" s="133" t="s">
        <v>273</v>
      </c>
      <c r="E181" s="133" t="s">
        <v>274</v>
      </c>
      <c r="F181" s="133" t="s">
        <v>275</v>
      </c>
      <c r="G181" s="133" t="s">
        <v>298</v>
      </c>
      <c r="H181" s="133" t="s">
        <v>299</v>
      </c>
      <c r="I181" s="144">
        <v>18.850000000000001</v>
      </c>
      <c r="J181" s="133" t="s">
        <v>525</v>
      </c>
      <c r="K181" s="133" t="s">
        <v>526</v>
      </c>
      <c r="L181" s="133" t="s">
        <v>321</v>
      </c>
      <c r="M181" s="135">
        <v>45348</v>
      </c>
      <c r="N181" s="133" t="s">
        <v>281</v>
      </c>
      <c r="Q181" s="133" t="s">
        <v>282</v>
      </c>
      <c r="T181" s="133" t="s">
        <v>527</v>
      </c>
      <c r="U181" s="133" t="s">
        <v>284</v>
      </c>
      <c r="V181" s="133" t="s">
        <v>285</v>
      </c>
      <c r="X181" s="133" t="s">
        <v>286</v>
      </c>
      <c r="AC181" s="133" t="s">
        <v>287</v>
      </c>
      <c r="AD181" t="s">
        <v>528</v>
      </c>
      <c r="AE181" t="s">
        <v>305</v>
      </c>
      <c r="AF181" t="s">
        <v>158</v>
      </c>
      <c r="AG181" s="135">
        <v>45454</v>
      </c>
      <c r="AK181" t="s">
        <v>306</v>
      </c>
    </row>
    <row r="182" spans="1:37" x14ac:dyDescent="0.2">
      <c r="A182" s="133" t="s">
        <v>270</v>
      </c>
      <c r="B182" s="133" t="s">
        <v>271</v>
      </c>
      <c r="C182" s="133" t="s">
        <v>524</v>
      </c>
      <c r="D182" s="133" t="s">
        <v>273</v>
      </c>
      <c r="E182" s="133" t="s">
        <v>274</v>
      </c>
      <c r="F182" s="133" t="s">
        <v>275</v>
      </c>
      <c r="G182" s="133" t="s">
        <v>298</v>
      </c>
      <c r="H182" s="133" t="s">
        <v>299</v>
      </c>
      <c r="I182" s="144">
        <v>18.850000000000001</v>
      </c>
      <c r="J182" s="133" t="s">
        <v>525</v>
      </c>
      <c r="K182" s="133" t="s">
        <v>526</v>
      </c>
      <c r="L182" s="133" t="s">
        <v>321</v>
      </c>
      <c r="M182" s="135">
        <v>45348</v>
      </c>
      <c r="N182" s="133" t="s">
        <v>281</v>
      </c>
      <c r="Q182" s="133" t="s">
        <v>282</v>
      </c>
      <c r="T182" s="133" t="s">
        <v>529</v>
      </c>
      <c r="U182" s="133" t="s">
        <v>284</v>
      </c>
      <c r="V182" s="133" t="s">
        <v>285</v>
      </c>
      <c r="X182" s="133" t="s">
        <v>286</v>
      </c>
      <c r="AC182" s="133" t="s">
        <v>287</v>
      </c>
      <c r="AD182" t="s">
        <v>530</v>
      </c>
      <c r="AE182" t="s">
        <v>305</v>
      </c>
      <c r="AF182" t="s">
        <v>171</v>
      </c>
      <c r="AG182" s="135">
        <v>45387</v>
      </c>
      <c r="AH182" t="s">
        <v>531</v>
      </c>
      <c r="AK182" t="s">
        <v>306</v>
      </c>
    </row>
    <row r="183" spans="1:37" hidden="1" x14ac:dyDescent="0.2">
      <c r="A183" s="133" t="s">
        <v>270</v>
      </c>
      <c r="B183" s="133" t="s">
        <v>271</v>
      </c>
      <c r="C183" s="133" t="s">
        <v>524</v>
      </c>
      <c r="D183" s="133" t="s">
        <v>273</v>
      </c>
      <c r="E183" s="133" t="s">
        <v>274</v>
      </c>
      <c r="F183" s="133" t="s">
        <v>275</v>
      </c>
      <c r="G183" s="133" t="s">
        <v>298</v>
      </c>
      <c r="H183" s="133" t="s">
        <v>299</v>
      </c>
      <c r="I183" s="144">
        <v>-73.91</v>
      </c>
      <c r="J183" s="133" t="s">
        <v>525</v>
      </c>
      <c r="K183" s="133" t="s">
        <v>526</v>
      </c>
      <c r="L183" s="133" t="s">
        <v>321</v>
      </c>
      <c r="M183" s="135">
        <v>45348</v>
      </c>
      <c r="N183" s="133" t="s">
        <v>322</v>
      </c>
      <c r="Q183" s="133" t="s">
        <v>282</v>
      </c>
      <c r="T183" s="133" t="s">
        <v>532</v>
      </c>
      <c r="U183" s="133" t="s">
        <v>284</v>
      </c>
      <c r="V183" s="133" t="s">
        <v>285</v>
      </c>
      <c r="X183" s="133" t="s">
        <v>286</v>
      </c>
      <c r="AC183" s="133" t="s">
        <v>287</v>
      </c>
      <c r="AD183" s="145" t="s">
        <v>288</v>
      </c>
      <c r="AG183" s="135">
        <v>45337</v>
      </c>
      <c r="AI183" t="s">
        <v>267</v>
      </c>
    </row>
    <row r="184" spans="1:37" x14ac:dyDescent="0.2">
      <c r="A184" s="133" t="s">
        <v>270</v>
      </c>
      <c r="B184" s="133" t="s">
        <v>271</v>
      </c>
      <c r="C184" s="133" t="s">
        <v>524</v>
      </c>
      <c r="D184" s="133" t="s">
        <v>273</v>
      </c>
      <c r="E184" s="133" t="s">
        <v>274</v>
      </c>
      <c r="F184" s="133" t="s">
        <v>275</v>
      </c>
      <c r="G184" s="133" t="s">
        <v>298</v>
      </c>
      <c r="H184" s="133" t="s">
        <v>299</v>
      </c>
      <c r="I184" s="144">
        <v>8.4</v>
      </c>
      <c r="J184" s="133" t="s">
        <v>525</v>
      </c>
      <c r="K184" s="133" t="s">
        <v>526</v>
      </c>
      <c r="L184" s="133" t="s">
        <v>321</v>
      </c>
      <c r="M184" s="135">
        <v>45348</v>
      </c>
      <c r="N184" s="133" t="s">
        <v>281</v>
      </c>
      <c r="Q184" s="133" t="s">
        <v>282</v>
      </c>
      <c r="T184" s="133" t="s">
        <v>521</v>
      </c>
      <c r="U184" s="133" t="s">
        <v>284</v>
      </c>
      <c r="V184" s="133" t="s">
        <v>285</v>
      </c>
      <c r="X184" s="133" t="s">
        <v>286</v>
      </c>
      <c r="AC184" s="133" t="s">
        <v>287</v>
      </c>
      <c r="AD184" t="s">
        <v>522</v>
      </c>
      <c r="AE184" t="s">
        <v>305</v>
      </c>
      <c r="AF184" t="s">
        <v>162</v>
      </c>
      <c r="AG184" s="135">
        <v>45316</v>
      </c>
      <c r="AK184" t="s">
        <v>306</v>
      </c>
    </row>
    <row r="185" spans="1:37" x14ac:dyDescent="0.2">
      <c r="A185" s="133" t="s">
        <v>270</v>
      </c>
      <c r="B185" s="133" t="s">
        <v>271</v>
      </c>
      <c r="C185" s="133" t="s">
        <v>524</v>
      </c>
      <c r="D185" s="133" t="s">
        <v>273</v>
      </c>
      <c r="E185" s="133" t="s">
        <v>274</v>
      </c>
      <c r="F185" s="133" t="s">
        <v>275</v>
      </c>
      <c r="G185" s="133" t="s">
        <v>276</v>
      </c>
      <c r="H185" s="133" t="s">
        <v>277</v>
      </c>
      <c r="I185" s="144">
        <v>495</v>
      </c>
      <c r="J185" s="133" t="s">
        <v>525</v>
      </c>
      <c r="K185" s="133" t="s">
        <v>526</v>
      </c>
      <c r="L185" s="133" t="s">
        <v>321</v>
      </c>
      <c r="M185" s="135">
        <v>45348</v>
      </c>
      <c r="N185" s="133" t="s">
        <v>281</v>
      </c>
      <c r="Q185" s="133" t="s">
        <v>282</v>
      </c>
      <c r="T185" s="133" t="s">
        <v>533</v>
      </c>
      <c r="U185" s="133" t="s">
        <v>284</v>
      </c>
      <c r="V185" s="133" t="s">
        <v>285</v>
      </c>
      <c r="X185" s="133" t="s">
        <v>286</v>
      </c>
      <c r="AC185" s="133" t="s">
        <v>287</v>
      </c>
      <c r="AD185" s="145" t="s">
        <v>534</v>
      </c>
      <c r="AG185" s="135">
        <v>45359</v>
      </c>
      <c r="AI185" t="s">
        <v>267</v>
      </c>
    </row>
    <row r="186" spans="1:37" hidden="1" x14ac:dyDescent="0.2">
      <c r="A186" s="133" t="s">
        <v>270</v>
      </c>
      <c r="B186" s="133" t="s">
        <v>271</v>
      </c>
      <c r="C186" s="133" t="s">
        <v>524</v>
      </c>
      <c r="D186" s="133" t="s">
        <v>273</v>
      </c>
      <c r="E186" s="133" t="s">
        <v>274</v>
      </c>
      <c r="F186" s="133" t="s">
        <v>275</v>
      </c>
      <c r="G186" s="133" t="s">
        <v>298</v>
      </c>
      <c r="H186" s="133" t="s">
        <v>299</v>
      </c>
      <c r="I186" s="144">
        <v>73.91</v>
      </c>
      <c r="J186" s="133" t="s">
        <v>525</v>
      </c>
      <c r="K186" s="133" t="s">
        <v>526</v>
      </c>
      <c r="L186" s="133" t="s">
        <v>321</v>
      </c>
      <c r="M186" s="135">
        <v>45348</v>
      </c>
      <c r="N186" s="133" t="s">
        <v>281</v>
      </c>
      <c r="Q186" s="133" t="s">
        <v>282</v>
      </c>
      <c r="T186" s="133" t="s">
        <v>532</v>
      </c>
      <c r="U186" s="133" t="s">
        <v>284</v>
      </c>
      <c r="V186" s="133" t="s">
        <v>285</v>
      </c>
      <c r="X186" s="133" t="s">
        <v>286</v>
      </c>
      <c r="AC186" s="133" t="s">
        <v>287</v>
      </c>
      <c r="AD186" s="145" t="s">
        <v>288</v>
      </c>
      <c r="AG186" s="135">
        <v>45337</v>
      </c>
      <c r="AI186" t="s">
        <v>267</v>
      </c>
    </row>
    <row r="187" spans="1:37" hidden="1" x14ac:dyDescent="0.2">
      <c r="A187" s="133" t="s">
        <v>270</v>
      </c>
      <c r="B187" s="133" t="s">
        <v>271</v>
      </c>
      <c r="C187" s="133" t="s">
        <v>524</v>
      </c>
      <c r="D187" s="133" t="s">
        <v>273</v>
      </c>
      <c r="E187" s="133" t="s">
        <v>274</v>
      </c>
      <c r="F187" s="133" t="s">
        <v>275</v>
      </c>
      <c r="G187" s="133" t="s">
        <v>276</v>
      </c>
      <c r="H187" s="133" t="s">
        <v>277</v>
      </c>
      <c r="I187" s="144">
        <v>741.4</v>
      </c>
      <c r="J187" s="133" t="s">
        <v>525</v>
      </c>
      <c r="K187" s="133" t="s">
        <v>526</v>
      </c>
      <c r="L187" s="133" t="s">
        <v>321</v>
      </c>
      <c r="M187" s="135">
        <v>45348</v>
      </c>
      <c r="N187" s="133" t="s">
        <v>281</v>
      </c>
      <c r="Q187" s="133" t="s">
        <v>282</v>
      </c>
      <c r="T187" s="133" t="s">
        <v>535</v>
      </c>
      <c r="U187" s="133" t="s">
        <v>284</v>
      </c>
      <c r="V187" s="133" t="s">
        <v>285</v>
      </c>
      <c r="X187" s="133" t="s">
        <v>286</v>
      </c>
      <c r="AC187" s="133" t="s">
        <v>287</v>
      </c>
      <c r="AD187" s="145" t="s">
        <v>288</v>
      </c>
      <c r="AG187" s="135">
        <v>45337</v>
      </c>
      <c r="AI187" t="s">
        <v>267</v>
      </c>
    </row>
    <row r="188" spans="1:37" hidden="1" x14ac:dyDescent="0.2">
      <c r="A188" s="133" t="s">
        <v>270</v>
      </c>
      <c r="B188" s="133" t="s">
        <v>271</v>
      </c>
      <c r="C188" s="133" t="s">
        <v>524</v>
      </c>
      <c r="D188" s="133" t="s">
        <v>273</v>
      </c>
      <c r="E188" s="133" t="s">
        <v>274</v>
      </c>
      <c r="F188" s="133" t="s">
        <v>275</v>
      </c>
      <c r="G188" s="133" t="s">
        <v>298</v>
      </c>
      <c r="H188" s="133" t="s">
        <v>299</v>
      </c>
      <c r="I188" s="144">
        <v>11.2</v>
      </c>
      <c r="J188" s="133" t="s">
        <v>525</v>
      </c>
      <c r="K188" s="133" t="s">
        <v>526</v>
      </c>
      <c r="L188" s="133" t="s">
        <v>321</v>
      </c>
      <c r="M188" s="135">
        <v>45348</v>
      </c>
      <c r="N188" s="133" t="s">
        <v>281</v>
      </c>
      <c r="Q188" s="133" t="s">
        <v>282</v>
      </c>
      <c r="T188" s="133" t="s">
        <v>536</v>
      </c>
      <c r="U188" s="133" t="s">
        <v>284</v>
      </c>
      <c r="V188" s="133" t="s">
        <v>285</v>
      </c>
      <c r="X188" s="133" t="s">
        <v>286</v>
      </c>
      <c r="AC188" s="133" t="s">
        <v>287</v>
      </c>
      <c r="AD188" t="s">
        <v>537</v>
      </c>
      <c r="AE188" t="s">
        <v>305</v>
      </c>
      <c r="AF188" t="s">
        <v>175</v>
      </c>
      <c r="AG188" s="135">
        <v>45415</v>
      </c>
      <c r="AH188" t="s">
        <v>538</v>
      </c>
      <c r="AK188" t="s">
        <v>793</v>
      </c>
    </row>
    <row r="189" spans="1:37" x14ac:dyDescent="0.2">
      <c r="A189" s="133" t="s">
        <v>270</v>
      </c>
      <c r="B189" s="133" t="s">
        <v>271</v>
      </c>
      <c r="C189" s="133" t="s">
        <v>524</v>
      </c>
      <c r="D189" s="133" t="s">
        <v>273</v>
      </c>
      <c r="E189" s="133" t="s">
        <v>274</v>
      </c>
      <c r="F189" s="133" t="s">
        <v>275</v>
      </c>
      <c r="G189" s="133" t="s">
        <v>298</v>
      </c>
      <c r="H189" s="133" t="s">
        <v>299</v>
      </c>
      <c r="I189" s="144">
        <v>18.850000000000001</v>
      </c>
      <c r="J189" s="133" t="s">
        <v>525</v>
      </c>
      <c r="K189" s="133" t="s">
        <v>526</v>
      </c>
      <c r="L189" s="133" t="s">
        <v>321</v>
      </c>
      <c r="M189" s="135">
        <v>45348</v>
      </c>
      <c r="N189" s="133" t="s">
        <v>281</v>
      </c>
      <c r="Q189" s="133" t="s">
        <v>282</v>
      </c>
      <c r="T189" s="133" t="s">
        <v>539</v>
      </c>
      <c r="U189" s="133" t="s">
        <v>284</v>
      </c>
      <c r="V189" s="133" t="s">
        <v>285</v>
      </c>
      <c r="X189" s="133" t="s">
        <v>286</v>
      </c>
      <c r="AC189" s="133" t="s">
        <v>287</v>
      </c>
      <c r="AD189" t="s">
        <v>167</v>
      </c>
      <c r="AE189" t="s">
        <v>305</v>
      </c>
      <c r="AF189" t="s">
        <v>158</v>
      </c>
      <c r="AG189" s="135">
        <v>45352</v>
      </c>
      <c r="AK189" t="s">
        <v>306</v>
      </c>
    </row>
    <row r="190" spans="1:37" hidden="1" x14ac:dyDescent="0.2">
      <c r="A190" s="133" t="s">
        <v>270</v>
      </c>
      <c r="B190" s="133" t="s">
        <v>271</v>
      </c>
      <c r="C190" s="133" t="s">
        <v>524</v>
      </c>
      <c r="D190" s="133" t="s">
        <v>273</v>
      </c>
      <c r="E190" s="133" t="s">
        <v>274</v>
      </c>
      <c r="F190" s="133" t="s">
        <v>275</v>
      </c>
      <c r="G190" s="133" t="s">
        <v>276</v>
      </c>
      <c r="H190" s="133" t="s">
        <v>277</v>
      </c>
      <c r="I190" s="144">
        <v>452.09</v>
      </c>
      <c r="J190" s="133" t="s">
        <v>525</v>
      </c>
      <c r="K190" s="133" t="s">
        <v>526</v>
      </c>
      <c r="L190" s="133" t="s">
        <v>321</v>
      </c>
      <c r="M190" s="135">
        <v>45348</v>
      </c>
      <c r="N190" s="133" t="s">
        <v>281</v>
      </c>
      <c r="Q190" s="133" t="s">
        <v>282</v>
      </c>
      <c r="T190" s="133" t="s">
        <v>540</v>
      </c>
      <c r="U190" s="133" t="s">
        <v>284</v>
      </c>
      <c r="V190" s="133" t="s">
        <v>285</v>
      </c>
      <c r="X190" s="133" t="s">
        <v>286</v>
      </c>
      <c r="AC190" s="133" t="s">
        <v>287</v>
      </c>
      <c r="AD190" t="s">
        <v>537</v>
      </c>
      <c r="AE190" t="s">
        <v>305</v>
      </c>
      <c r="AF190" t="s">
        <v>175</v>
      </c>
      <c r="AG190" s="135">
        <v>45415</v>
      </c>
      <c r="AH190" t="s">
        <v>538</v>
      </c>
      <c r="AK190" t="s">
        <v>793</v>
      </c>
    </row>
    <row r="191" spans="1:37" x14ac:dyDescent="0.2">
      <c r="A191" s="133" t="s">
        <v>270</v>
      </c>
      <c r="B191" s="133" t="s">
        <v>271</v>
      </c>
      <c r="C191" s="133" t="s">
        <v>524</v>
      </c>
      <c r="D191" s="133" t="s">
        <v>273</v>
      </c>
      <c r="E191" s="133" t="s">
        <v>274</v>
      </c>
      <c r="F191" s="133" t="s">
        <v>275</v>
      </c>
      <c r="G191" s="133" t="s">
        <v>298</v>
      </c>
      <c r="H191" s="133" t="s">
        <v>299</v>
      </c>
      <c r="I191" s="144">
        <v>18.850000000000001</v>
      </c>
      <c r="J191" s="133" t="s">
        <v>525</v>
      </c>
      <c r="K191" s="133" t="s">
        <v>526</v>
      </c>
      <c r="L191" s="133" t="s">
        <v>321</v>
      </c>
      <c r="M191" s="135">
        <v>45348</v>
      </c>
      <c r="N191" s="133" t="s">
        <v>281</v>
      </c>
      <c r="Q191" s="133" t="s">
        <v>282</v>
      </c>
      <c r="T191" s="133" t="s">
        <v>541</v>
      </c>
      <c r="U191" s="133" t="s">
        <v>284</v>
      </c>
      <c r="V191" s="133" t="s">
        <v>285</v>
      </c>
      <c r="X191" s="133" t="s">
        <v>286</v>
      </c>
      <c r="AC191" s="133" t="s">
        <v>287</v>
      </c>
      <c r="AD191" s="145" t="s">
        <v>534</v>
      </c>
      <c r="AG191" s="135">
        <v>45359</v>
      </c>
      <c r="AI191" t="s">
        <v>267</v>
      </c>
    </row>
    <row r="192" spans="1:37" x14ac:dyDescent="0.2">
      <c r="A192" s="133" t="s">
        <v>270</v>
      </c>
      <c r="B192" s="133" t="s">
        <v>271</v>
      </c>
      <c r="C192" s="133" t="s">
        <v>524</v>
      </c>
      <c r="D192" s="133" t="s">
        <v>273</v>
      </c>
      <c r="E192" s="133" t="s">
        <v>274</v>
      </c>
      <c r="F192" s="133" t="s">
        <v>275</v>
      </c>
      <c r="G192" s="133" t="s">
        <v>298</v>
      </c>
      <c r="H192" s="133" t="s">
        <v>299</v>
      </c>
      <c r="I192" s="144">
        <v>18.850000000000001</v>
      </c>
      <c r="J192" s="133" t="s">
        <v>525</v>
      </c>
      <c r="K192" s="133" t="s">
        <v>526</v>
      </c>
      <c r="L192" s="133" t="s">
        <v>321</v>
      </c>
      <c r="M192" s="135">
        <v>45348</v>
      </c>
      <c r="N192" s="133" t="s">
        <v>281</v>
      </c>
      <c r="Q192" s="133" t="s">
        <v>282</v>
      </c>
      <c r="T192" s="133" t="s">
        <v>542</v>
      </c>
      <c r="U192" s="133" t="s">
        <v>284</v>
      </c>
      <c r="V192" s="133" t="s">
        <v>285</v>
      </c>
      <c r="X192" s="133" t="s">
        <v>286</v>
      </c>
      <c r="AC192" s="133" t="s">
        <v>287</v>
      </c>
      <c r="AD192" t="s">
        <v>543</v>
      </c>
      <c r="AE192" t="s">
        <v>305</v>
      </c>
      <c r="AF192" t="s">
        <v>146</v>
      </c>
      <c r="AG192" s="135">
        <v>45405</v>
      </c>
      <c r="AH192" t="s">
        <v>544</v>
      </c>
      <c r="AK192" t="s">
        <v>306</v>
      </c>
    </row>
    <row r="193" spans="1:37" x14ac:dyDescent="0.2">
      <c r="A193" s="133" t="s">
        <v>270</v>
      </c>
      <c r="B193" s="133" t="s">
        <v>271</v>
      </c>
      <c r="C193" s="133" t="s">
        <v>524</v>
      </c>
      <c r="D193" s="133" t="s">
        <v>273</v>
      </c>
      <c r="E193" s="133" t="s">
        <v>274</v>
      </c>
      <c r="F193" s="133" t="s">
        <v>275</v>
      </c>
      <c r="G193" s="133" t="s">
        <v>298</v>
      </c>
      <c r="H193" s="133" t="s">
        <v>299</v>
      </c>
      <c r="I193" s="144">
        <v>11.2</v>
      </c>
      <c r="J193" s="133" t="s">
        <v>545</v>
      </c>
      <c r="K193" s="133" t="s">
        <v>546</v>
      </c>
      <c r="L193" s="133" t="s">
        <v>321</v>
      </c>
      <c r="M193" s="135">
        <v>45348</v>
      </c>
      <c r="N193" s="133" t="s">
        <v>281</v>
      </c>
      <c r="Q193" s="133" t="s">
        <v>282</v>
      </c>
      <c r="T193" s="133" t="s">
        <v>527</v>
      </c>
      <c r="U193" s="133" t="s">
        <v>284</v>
      </c>
      <c r="V193" s="133" t="s">
        <v>285</v>
      </c>
      <c r="X193" s="133" t="s">
        <v>286</v>
      </c>
      <c r="AC193" s="133" t="s">
        <v>287</v>
      </c>
      <c r="AD193" t="s">
        <v>528</v>
      </c>
      <c r="AE193" t="s">
        <v>305</v>
      </c>
      <c r="AF193" t="s">
        <v>158</v>
      </c>
      <c r="AG193" s="135">
        <v>45454</v>
      </c>
      <c r="AK193" t="s">
        <v>306</v>
      </c>
    </row>
    <row r="194" spans="1:37" x14ac:dyDescent="0.2">
      <c r="A194" s="133" t="s">
        <v>270</v>
      </c>
      <c r="B194" s="133" t="s">
        <v>271</v>
      </c>
      <c r="C194" s="133" t="s">
        <v>524</v>
      </c>
      <c r="D194" s="133" t="s">
        <v>273</v>
      </c>
      <c r="E194" s="133" t="s">
        <v>274</v>
      </c>
      <c r="F194" s="133" t="s">
        <v>275</v>
      </c>
      <c r="G194" s="133" t="s">
        <v>276</v>
      </c>
      <c r="H194" s="133" t="s">
        <v>277</v>
      </c>
      <c r="I194" s="144">
        <v>403.19</v>
      </c>
      <c r="J194" s="133" t="s">
        <v>545</v>
      </c>
      <c r="K194" s="133" t="s">
        <v>546</v>
      </c>
      <c r="L194" s="133" t="s">
        <v>321</v>
      </c>
      <c r="M194" s="135">
        <v>45348</v>
      </c>
      <c r="N194" s="133" t="s">
        <v>281</v>
      </c>
      <c r="Q194" s="133" t="s">
        <v>282</v>
      </c>
      <c r="T194" s="133" t="s">
        <v>547</v>
      </c>
      <c r="U194" s="133" t="s">
        <v>284</v>
      </c>
      <c r="V194" s="133" t="s">
        <v>285</v>
      </c>
      <c r="X194" s="133" t="s">
        <v>286</v>
      </c>
      <c r="AC194" s="133" t="s">
        <v>287</v>
      </c>
      <c r="AD194" t="s">
        <v>163</v>
      </c>
      <c r="AE194" t="s">
        <v>305</v>
      </c>
      <c r="AF194" t="s">
        <v>370</v>
      </c>
      <c r="AG194" s="135">
        <v>45326</v>
      </c>
      <c r="AH194" t="s">
        <v>267</v>
      </c>
      <c r="AK194" t="s">
        <v>306</v>
      </c>
    </row>
    <row r="195" spans="1:37" x14ac:dyDescent="0.2">
      <c r="A195" s="133" t="s">
        <v>270</v>
      </c>
      <c r="B195" s="133" t="s">
        <v>271</v>
      </c>
      <c r="C195" s="133" t="s">
        <v>524</v>
      </c>
      <c r="D195" s="133" t="s">
        <v>273</v>
      </c>
      <c r="E195" s="133" t="s">
        <v>274</v>
      </c>
      <c r="F195" s="133" t="s">
        <v>275</v>
      </c>
      <c r="G195" s="133" t="s">
        <v>298</v>
      </c>
      <c r="H195" s="133" t="s">
        <v>299</v>
      </c>
      <c r="I195" s="144">
        <v>38.26</v>
      </c>
      <c r="J195" s="133" t="s">
        <v>545</v>
      </c>
      <c r="K195" s="133" t="s">
        <v>546</v>
      </c>
      <c r="L195" s="133" t="s">
        <v>321</v>
      </c>
      <c r="M195" s="135">
        <v>45348</v>
      </c>
      <c r="N195" s="133" t="s">
        <v>281</v>
      </c>
      <c r="Q195" s="133" t="s">
        <v>282</v>
      </c>
      <c r="T195" s="133" t="s">
        <v>548</v>
      </c>
      <c r="U195" s="133" t="s">
        <v>284</v>
      </c>
      <c r="V195" s="133" t="s">
        <v>285</v>
      </c>
      <c r="X195" s="133" t="s">
        <v>286</v>
      </c>
      <c r="AC195" s="133" t="s">
        <v>287</v>
      </c>
      <c r="AD195" t="s">
        <v>167</v>
      </c>
      <c r="AE195" t="s">
        <v>305</v>
      </c>
      <c r="AF195" t="s">
        <v>158</v>
      </c>
      <c r="AG195" s="135">
        <v>45352</v>
      </c>
      <c r="AK195" t="s">
        <v>306</v>
      </c>
    </row>
    <row r="196" spans="1:37" x14ac:dyDescent="0.2">
      <c r="A196" s="133" t="s">
        <v>270</v>
      </c>
      <c r="B196" s="133" t="s">
        <v>271</v>
      </c>
      <c r="C196" s="133" t="s">
        <v>524</v>
      </c>
      <c r="D196" s="133" t="s">
        <v>273</v>
      </c>
      <c r="E196" s="133" t="s">
        <v>274</v>
      </c>
      <c r="F196" s="133" t="s">
        <v>275</v>
      </c>
      <c r="G196" s="133" t="s">
        <v>298</v>
      </c>
      <c r="H196" s="133" t="s">
        <v>299</v>
      </c>
      <c r="I196" s="144">
        <v>34.78</v>
      </c>
      <c r="J196" s="133" t="s">
        <v>545</v>
      </c>
      <c r="K196" s="133" t="s">
        <v>546</v>
      </c>
      <c r="L196" s="133" t="s">
        <v>321</v>
      </c>
      <c r="M196" s="135">
        <v>45348</v>
      </c>
      <c r="N196" s="133" t="s">
        <v>281</v>
      </c>
      <c r="Q196" s="133" t="s">
        <v>282</v>
      </c>
      <c r="T196" s="133" t="s">
        <v>549</v>
      </c>
      <c r="U196" s="133" t="s">
        <v>284</v>
      </c>
      <c r="V196" s="133" t="s">
        <v>285</v>
      </c>
      <c r="X196" s="133" t="s">
        <v>286</v>
      </c>
      <c r="AC196" s="133" t="s">
        <v>287</v>
      </c>
      <c r="AD196" t="s">
        <v>530</v>
      </c>
      <c r="AE196" t="s">
        <v>305</v>
      </c>
      <c r="AF196" t="s">
        <v>171</v>
      </c>
      <c r="AG196" s="135">
        <v>45387</v>
      </c>
      <c r="AH196" t="s">
        <v>531</v>
      </c>
      <c r="AK196" t="s">
        <v>306</v>
      </c>
    </row>
    <row r="197" spans="1:37" x14ac:dyDescent="0.2">
      <c r="A197" s="133" t="s">
        <v>270</v>
      </c>
      <c r="B197" s="133" t="s">
        <v>271</v>
      </c>
      <c r="C197" s="133" t="s">
        <v>524</v>
      </c>
      <c r="D197" s="133" t="s">
        <v>273</v>
      </c>
      <c r="E197" s="133" t="s">
        <v>274</v>
      </c>
      <c r="F197" s="133" t="s">
        <v>275</v>
      </c>
      <c r="G197" s="133" t="s">
        <v>298</v>
      </c>
      <c r="H197" s="133" t="s">
        <v>299</v>
      </c>
      <c r="I197" s="144">
        <v>43.91</v>
      </c>
      <c r="J197" s="133" t="s">
        <v>545</v>
      </c>
      <c r="K197" s="133" t="s">
        <v>546</v>
      </c>
      <c r="L197" s="133" t="s">
        <v>321</v>
      </c>
      <c r="M197" s="135">
        <v>45348</v>
      </c>
      <c r="N197" s="133" t="s">
        <v>281</v>
      </c>
      <c r="Q197" s="133" t="s">
        <v>282</v>
      </c>
      <c r="T197" s="136" t="s">
        <v>550</v>
      </c>
      <c r="U197" s="133" t="s">
        <v>284</v>
      </c>
      <c r="V197" s="133" t="s">
        <v>285</v>
      </c>
      <c r="X197" s="133" t="s">
        <v>286</v>
      </c>
      <c r="AC197" s="133" t="s">
        <v>287</v>
      </c>
      <c r="AD197" t="s">
        <v>551</v>
      </c>
      <c r="AE197" t="s">
        <v>305</v>
      </c>
      <c r="AF197" t="s">
        <v>146</v>
      </c>
      <c r="AG197" s="135">
        <v>45371</v>
      </c>
      <c r="AK197" t="s">
        <v>306</v>
      </c>
    </row>
    <row r="198" spans="1:37" x14ac:dyDescent="0.2">
      <c r="A198" s="133" t="s">
        <v>270</v>
      </c>
      <c r="B198" s="133" t="s">
        <v>271</v>
      </c>
      <c r="C198" s="133" t="s">
        <v>524</v>
      </c>
      <c r="D198" s="133" t="s">
        <v>273</v>
      </c>
      <c r="E198" s="133" t="s">
        <v>274</v>
      </c>
      <c r="F198" s="133" t="s">
        <v>275</v>
      </c>
      <c r="G198" s="133" t="s">
        <v>276</v>
      </c>
      <c r="H198" s="133" t="s">
        <v>277</v>
      </c>
      <c r="I198" s="144">
        <v>380.66</v>
      </c>
      <c r="J198" s="133" t="s">
        <v>545</v>
      </c>
      <c r="K198" s="133" t="s">
        <v>546</v>
      </c>
      <c r="L198" s="133" t="s">
        <v>321</v>
      </c>
      <c r="M198" s="135">
        <v>45348</v>
      </c>
      <c r="N198" s="133" t="s">
        <v>281</v>
      </c>
      <c r="Q198" s="133" t="s">
        <v>282</v>
      </c>
      <c r="T198" s="136" t="s">
        <v>552</v>
      </c>
      <c r="U198" s="133" t="s">
        <v>284</v>
      </c>
      <c r="V198" s="133" t="s">
        <v>285</v>
      </c>
      <c r="X198" s="133" t="s">
        <v>286</v>
      </c>
      <c r="AC198" s="133" t="s">
        <v>287</v>
      </c>
      <c r="AD198" t="s">
        <v>551</v>
      </c>
      <c r="AE198" t="s">
        <v>305</v>
      </c>
      <c r="AF198" t="s">
        <v>146</v>
      </c>
      <c r="AG198" s="135">
        <v>45371</v>
      </c>
      <c r="AK198" t="s">
        <v>306</v>
      </c>
    </row>
    <row r="199" spans="1:37" hidden="1" x14ac:dyDescent="0.2">
      <c r="A199" s="133" t="s">
        <v>270</v>
      </c>
      <c r="B199" s="133" t="s">
        <v>271</v>
      </c>
      <c r="C199" s="133" t="s">
        <v>524</v>
      </c>
      <c r="D199" s="133" t="s">
        <v>273</v>
      </c>
      <c r="E199" s="133" t="s">
        <v>274</v>
      </c>
      <c r="F199" s="133" t="s">
        <v>275</v>
      </c>
      <c r="G199" s="133" t="s">
        <v>276</v>
      </c>
      <c r="H199" s="133" t="s">
        <v>277</v>
      </c>
      <c r="I199" s="144">
        <v>347.5</v>
      </c>
      <c r="J199" s="133" t="s">
        <v>545</v>
      </c>
      <c r="K199" s="133" t="s">
        <v>546</v>
      </c>
      <c r="L199" s="133" t="s">
        <v>321</v>
      </c>
      <c r="M199" s="135">
        <v>45348</v>
      </c>
      <c r="N199" s="133" t="s">
        <v>281</v>
      </c>
      <c r="Q199" s="133" t="s">
        <v>282</v>
      </c>
      <c r="T199" s="133" t="s">
        <v>553</v>
      </c>
      <c r="U199" s="133" t="s">
        <v>284</v>
      </c>
      <c r="V199" s="133" t="s">
        <v>285</v>
      </c>
      <c r="X199" s="133" t="s">
        <v>286</v>
      </c>
      <c r="AC199" s="133" t="s">
        <v>287</v>
      </c>
      <c r="AD199" t="s">
        <v>554</v>
      </c>
      <c r="AE199" t="s">
        <v>305</v>
      </c>
      <c r="AF199" t="s">
        <v>173</v>
      </c>
      <c r="AG199" s="135">
        <v>45393</v>
      </c>
      <c r="AH199" t="s">
        <v>555</v>
      </c>
      <c r="AK199" t="s">
        <v>793</v>
      </c>
    </row>
    <row r="200" spans="1:37" hidden="1" x14ac:dyDescent="0.2">
      <c r="A200" s="133" t="s">
        <v>270</v>
      </c>
      <c r="B200" s="133" t="s">
        <v>271</v>
      </c>
      <c r="C200" s="133" t="s">
        <v>524</v>
      </c>
      <c r="D200" s="133" t="s">
        <v>273</v>
      </c>
      <c r="E200" s="133" t="s">
        <v>274</v>
      </c>
      <c r="F200" s="133" t="s">
        <v>275</v>
      </c>
      <c r="G200" s="133" t="s">
        <v>298</v>
      </c>
      <c r="H200" s="133" t="s">
        <v>299</v>
      </c>
      <c r="I200" s="144">
        <v>18.850000000000001</v>
      </c>
      <c r="J200" s="133" t="s">
        <v>556</v>
      </c>
      <c r="K200" s="133" t="s">
        <v>557</v>
      </c>
      <c r="L200" s="133" t="s">
        <v>321</v>
      </c>
      <c r="M200" s="135">
        <v>45348</v>
      </c>
      <c r="N200" s="133" t="s">
        <v>281</v>
      </c>
      <c r="Q200" s="133" t="s">
        <v>282</v>
      </c>
      <c r="T200" s="133" t="s">
        <v>536</v>
      </c>
      <c r="U200" s="133" t="s">
        <v>284</v>
      </c>
      <c r="V200" s="133" t="s">
        <v>285</v>
      </c>
      <c r="X200" s="133" t="s">
        <v>286</v>
      </c>
      <c r="AC200" s="133" t="s">
        <v>287</v>
      </c>
      <c r="AD200" t="s">
        <v>537</v>
      </c>
      <c r="AE200" t="s">
        <v>305</v>
      </c>
      <c r="AF200" t="s">
        <v>175</v>
      </c>
      <c r="AG200" s="135">
        <v>45415</v>
      </c>
      <c r="AH200" t="s">
        <v>538</v>
      </c>
      <c r="AK200" t="s">
        <v>793</v>
      </c>
    </row>
    <row r="201" spans="1:37" x14ac:dyDescent="0.2">
      <c r="A201" s="133" t="s">
        <v>270</v>
      </c>
      <c r="B201" s="133" t="s">
        <v>271</v>
      </c>
      <c r="C201" s="133" t="s">
        <v>524</v>
      </c>
      <c r="D201" s="133" t="s">
        <v>273</v>
      </c>
      <c r="E201" s="133" t="s">
        <v>274</v>
      </c>
      <c r="F201" s="133" t="s">
        <v>275</v>
      </c>
      <c r="G201" s="133" t="s">
        <v>298</v>
      </c>
      <c r="H201" s="133" t="s">
        <v>299</v>
      </c>
      <c r="I201" s="144">
        <v>18.850000000000001</v>
      </c>
      <c r="J201" s="133" t="s">
        <v>556</v>
      </c>
      <c r="K201" s="133" t="s">
        <v>557</v>
      </c>
      <c r="L201" s="133" t="s">
        <v>321</v>
      </c>
      <c r="M201" s="135">
        <v>45348</v>
      </c>
      <c r="N201" s="133" t="s">
        <v>281</v>
      </c>
      <c r="Q201" s="133" t="s">
        <v>282</v>
      </c>
      <c r="T201" s="136" t="s">
        <v>558</v>
      </c>
      <c r="U201" s="133" t="s">
        <v>284</v>
      </c>
      <c r="V201" s="133" t="s">
        <v>285</v>
      </c>
      <c r="X201" s="133" t="s">
        <v>286</v>
      </c>
      <c r="AC201" s="133" t="s">
        <v>287</v>
      </c>
      <c r="AD201" t="s">
        <v>551</v>
      </c>
      <c r="AE201" t="s">
        <v>305</v>
      </c>
      <c r="AF201" t="s">
        <v>146</v>
      </c>
      <c r="AG201" s="135">
        <v>45371</v>
      </c>
      <c r="AK201" t="s">
        <v>306</v>
      </c>
    </row>
    <row r="202" spans="1:37" hidden="1" x14ac:dyDescent="0.2">
      <c r="A202" s="133" t="s">
        <v>270</v>
      </c>
      <c r="B202" s="133" t="s">
        <v>271</v>
      </c>
      <c r="C202" s="133" t="s">
        <v>524</v>
      </c>
      <c r="D202" s="133" t="s">
        <v>273</v>
      </c>
      <c r="E202" s="133" t="s">
        <v>274</v>
      </c>
      <c r="F202" s="133" t="s">
        <v>275</v>
      </c>
      <c r="G202" s="133" t="s">
        <v>298</v>
      </c>
      <c r="H202" s="133" t="s">
        <v>299</v>
      </c>
      <c r="I202" s="144">
        <v>18.850000000000001</v>
      </c>
      <c r="J202" s="133" t="s">
        <v>556</v>
      </c>
      <c r="K202" s="133" t="s">
        <v>557</v>
      </c>
      <c r="L202" s="133" t="s">
        <v>321</v>
      </c>
      <c r="M202" s="135">
        <v>45348</v>
      </c>
      <c r="N202" s="133" t="s">
        <v>281</v>
      </c>
      <c r="Q202" s="133" t="s">
        <v>282</v>
      </c>
      <c r="T202" s="133" t="s">
        <v>559</v>
      </c>
      <c r="U202" s="133" t="s">
        <v>284</v>
      </c>
      <c r="V202" s="133" t="s">
        <v>285</v>
      </c>
      <c r="X202" s="133" t="s">
        <v>286</v>
      </c>
      <c r="AC202" s="133" t="s">
        <v>287</v>
      </c>
      <c r="AD202" s="145" t="s">
        <v>288</v>
      </c>
      <c r="AG202" s="135">
        <v>45337</v>
      </c>
      <c r="AI202" t="s">
        <v>267</v>
      </c>
    </row>
    <row r="203" spans="1:37" hidden="1" x14ac:dyDescent="0.2">
      <c r="A203" s="133" t="s">
        <v>270</v>
      </c>
      <c r="B203" s="133" t="s">
        <v>271</v>
      </c>
      <c r="C203" s="133" t="s">
        <v>524</v>
      </c>
      <c r="D203" s="133" t="s">
        <v>273</v>
      </c>
      <c r="E203" s="133" t="s">
        <v>274</v>
      </c>
      <c r="F203" s="133" t="s">
        <v>275</v>
      </c>
      <c r="G203" s="133" t="s">
        <v>298</v>
      </c>
      <c r="H203" s="133" t="s">
        <v>299</v>
      </c>
      <c r="I203" s="144">
        <v>18.850000000000001</v>
      </c>
      <c r="J203" s="133" t="s">
        <v>556</v>
      </c>
      <c r="K203" s="133" t="s">
        <v>557</v>
      </c>
      <c r="L203" s="133" t="s">
        <v>321</v>
      </c>
      <c r="M203" s="135">
        <v>45348</v>
      </c>
      <c r="N203" s="133" t="s">
        <v>281</v>
      </c>
      <c r="Q203" s="133" t="s">
        <v>282</v>
      </c>
      <c r="T203" s="133" t="s">
        <v>560</v>
      </c>
      <c r="U203" s="133" t="s">
        <v>284</v>
      </c>
      <c r="V203" s="133" t="s">
        <v>285</v>
      </c>
      <c r="X203" s="133" t="s">
        <v>286</v>
      </c>
      <c r="AC203" s="133" t="s">
        <v>287</v>
      </c>
      <c r="AD203" t="s">
        <v>172</v>
      </c>
      <c r="AE203" t="s">
        <v>305</v>
      </c>
      <c r="AF203" t="s">
        <v>173</v>
      </c>
      <c r="AG203" s="135">
        <v>45393</v>
      </c>
      <c r="AH203" t="s">
        <v>555</v>
      </c>
      <c r="AK203" t="s">
        <v>793</v>
      </c>
    </row>
    <row r="204" spans="1:37" x14ac:dyDescent="0.2">
      <c r="A204" s="133" t="s">
        <v>270</v>
      </c>
      <c r="B204" s="133" t="s">
        <v>271</v>
      </c>
      <c r="C204" s="133" t="s">
        <v>524</v>
      </c>
      <c r="D204" s="133" t="s">
        <v>273</v>
      </c>
      <c r="E204" s="133" t="s">
        <v>274</v>
      </c>
      <c r="F204" s="133" t="s">
        <v>275</v>
      </c>
      <c r="G204" s="133" t="s">
        <v>298</v>
      </c>
      <c r="H204" s="133" t="s">
        <v>299</v>
      </c>
      <c r="I204" s="144">
        <v>112.17</v>
      </c>
      <c r="J204" s="133" t="s">
        <v>556</v>
      </c>
      <c r="K204" s="133" t="s">
        <v>557</v>
      </c>
      <c r="L204" s="133" t="s">
        <v>321</v>
      </c>
      <c r="M204" s="135">
        <v>45348</v>
      </c>
      <c r="N204" s="133" t="s">
        <v>281</v>
      </c>
      <c r="Q204" s="133" t="s">
        <v>282</v>
      </c>
      <c r="T204" s="133" t="s">
        <v>561</v>
      </c>
      <c r="U204" s="133" t="s">
        <v>284</v>
      </c>
      <c r="V204" s="133" t="s">
        <v>285</v>
      </c>
      <c r="X204" s="133" t="s">
        <v>286</v>
      </c>
      <c r="AC204" s="133" t="s">
        <v>287</v>
      </c>
      <c r="AD204" t="s">
        <v>522</v>
      </c>
      <c r="AE204" t="s">
        <v>347</v>
      </c>
      <c r="AF204" t="s">
        <v>162</v>
      </c>
      <c r="AG204" s="135">
        <v>45316</v>
      </c>
      <c r="AK204" t="s">
        <v>306</v>
      </c>
    </row>
    <row r="205" spans="1:37" hidden="1" x14ac:dyDescent="0.2">
      <c r="A205" s="133" t="s">
        <v>270</v>
      </c>
      <c r="B205" s="133" t="s">
        <v>271</v>
      </c>
      <c r="C205" s="133" t="s">
        <v>524</v>
      </c>
      <c r="D205" s="133" t="s">
        <v>273</v>
      </c>
      <c r="E205" s="133" t="s">
        <v>274</v>
      </c>
      <c r="F205" s="133" t="s">
        <v>275</v>
      </c>
      <c r="G205" s="133" t="s">
        <v>276</v>
      </c>
      <c r="H205" s="133" t="s">
        <v>277</v>
      </c>
      <c r="I205" s="144">
        <v>-741.4</v>
      </c>
      <c r="J205" s="133" t="s">
        <v>556</v>
      </c>
      <c r="K205" s="133" t="s">
        <v>557</v>
      </c>
      <c r="L205" s="133" t="s">
        <v>321</v>
      </c>
      <c r="M205" s="135">
        <v>45348</v>
      </c>
      <c r="N205" s="133" t="s">
        <v>322</v>
      </c>
      <c r="Q205" s="133" t="s">
        <v>282</v>
      </c>
      <c r="T205" s="133" t="s">
        <v>535</v>
      </c>
      <c r="U205" s="133" t="s">
        <v>284</v>
      </c>
      <c r="V205" s="133" t="s">
        <v>285</v>
      </c>
      <c r="X205" s="133" t="s">
        <v>286</v>
      </c>
      <c r="AC205" s="133" t="s">
        <v>287</v>
      </c>
      <c r="AD205" s="145" t="s">
        <v>288</v>
      </c>
      <c r="AG205" s="135">
        <v>45337</v>
      </c>
      <c r="AI205" t="s">
        <v>267</v>
      </c>
    </row>
    <row r="206" spans="1:37" x14ac:dyDescent="0.2">
      <c r="A206" s="133" t="s">
        <v>270</v>
      </c>
      <c r="B206" s="133" t="s">
        <v>271</v>
      </c>
      <c r="C206" s="133" t="s">
        <v>524</v>
      </c>
      <c r="D206" s="133" t="s">
        <v>273</v>
      </c>
      <c r="E206" s="133" t="s">
        <v>274</v>
      </c>
      <c r="F206" s="133" t="s">
        <v>275</v>
      </c>
      <c r="G206" s="133" t="s">
        <v>298</v>
      </c>
      <c r="H206" s="133" t="s">
        <v>299</v>
      </c>
      <c r="I206" s="144">
        <v>11.2</v>
      </c>
      <c r="J206" s="133" t="s">
        <v>556</v>
      </c>
      <c r="K206" s="133" t="s">
        <v>557</v>
      </c>
      <c r="L206" s="133" t="s">
        <v>321</v>
      </c>
      <c r="M206" s="135">
        <v>45348</v>
      </c>
      <c r="N206" s="133" t="s">
        <v>281</v>
      </c>
      <c r="Q206" s="133" t="s">
        <v>282</v>
      </c>
      <c r="T206" s="133" t="s">
        <v>539</v>
      </c>
      <c r="U206" s="133" t="s">
        <v>284</v>
      </c>
      <c r="V206" s="133" t="s">
        <v>285</v>
      </c>
      <c r="X206" s="133" t="s">
        <v>286</v>
      </c>
      <c r="AC206" s="133" t="s">
        <v>287</v>
      </c>
      <c r="AD206" t="s">
        <v>167</v>
      </c>
      <c r="AE206" t="s">
        <v>305</v>
      </c>
      <c r="AF206" t="s">
        <v>158</v>
      </c>
      <c r="AG206" s="135">
        <v>45352</v>
      </c>
      <c r="AK206" t="s">
        <v>306</v>
      </c>
    </row>
    <row r="207" spans="1:37" hidden="1" x14ac:dyDescent="0.2">
      <c r="A207" s="133" t="s">
        <v>270</v>
      </c>
      <c r="B207" s="133" t="s">
        <v>271</v>
      </c>
      <c r="C207" s="133" t="s">
        <v>524</v>
      </c>
      <c r="D207" s="133" t="s">
        <v>273</v>
      </c>
      <c r="E207" s="133" t="s">
        <v>274</v>
      </c>
      <c r="F207" s="133" t="s">
        <v>275</v>
      </c>
      <c r="G207" s="133" t="s">
        <v>298</v>
      </c>
      <c r="H207" s="133" t="s">
        <v>299</v>
      </c>
      <c r="I207" s="144">
        <v>73.91</v>
      </c>
      <c r="J207" s="133" t="s">
        <v>556</v>
      </c>
      <c r="K207" s="133" t="s">
        <v>557</v>
      </c>
      <c r="L207" s="133" t="s">
        <v>321</v>
      </c>
      <c r="M207" s="135">
        <v>45348</v>
      </c>
      <c r="N207" s="133" t="s">
        <v>281</v>
      </c>
      <c r="Q207" s="133" t="s">
        <v>282</v>
      </c>
      <c r="T207" s="133" t="s">
        <v>562</v>
      </c>
      <c r="U207" s="133" t="s">
        <v>284</v>
      </c>
      <c r="V207" s="133" t="s">
        <v>285</v>
      </c>
      <c r="X207" s="133" t="s">
        <v>286</v>
      </c>
      <c r="AC207" s="133" t="s">
        <v>287</v>
      </c>
      <c r="AD207" t="s">
        <v>554</v>
      </c>
      <c r="AE207" t="s">
        <v>305</v>
      </c>
      <c r="AF207" t="s">
        <v>173</v>
      </c>
      <c r="AG207" s="135">
        <v>45393</v>
      </c>
      <c r="AH207" t="s">
        <v>555</v>
      </c>
      <c r="AK207" t="s">
        <v>793</v>
      </c>
    </row>
    <row r="208" spans="1:37" x14ac:dyDescent="0.2">
      <c r="A208" s="133" t="s">
        <v>270</v>
      </c>
      <c r="B208" s="133" t="s">
        <v>271</v>
      </c>
      <c r="C208" s="133" t="s">
        <v>524</v>
      </c>
      <c r="D208" s="133" t="s">
        <v>273</v>
      </c>
      <c r="E208" s="133" t="s">
        <v>274</v>
      </c>
      <c r="F208" s="133" t="s">
        <v>275</v>
      </c>
      <c r="G208" s="133" t="s">
        <v>298</v>
      </c>
      <c r="H208" s="133" t="s">
        <v>299</v>
      </c>
      <c r="I208" s="144">
        <v>-44.35</v>
      </c>
      <c r="J208" s="133" t="s">
        <v>556</v>
      </c>
      <c r="K208" s="133" t="s">
        <v>557</v>
      </c>
      <c r="L208" s="133" t="s">
        <v>321</v>
      </c>
      <c r="M208" s="135">
        <v>45348</v>
      </c>
      <c r="N208" s="133" t="s">
        <v>322</v>
      </c>
      <c r="Q208" s="133" t="s">
        <v>282</v>
      </c>
      <c r="T208" s="133" t="s">
        <v>563</v>
      </c>
      <c r="U208" s="133" t="s">
        <v>284</v>
      </c>
      <c r="V208" s="133" t="s">
        <v>285</v>
      </c>
      <c r="X208" s="133" t="s">
        <v>286</v>
      </c>
      <c r="AC208" s="133" t="s">
        <v>287</v>
      </c>
      <c r="AD208" t="s">
        <v>522</v>
      </c>
      <c r="AE208" t="s">
        <v>305</v>
      </c>
      <c r="AF208" t="s">
        <v>162</v>
      </c>
      <c r="AG208" s="135">
        <v>45316</v>
      </c>
      <c r="AK208" t="s">
        <v>306</v>
      </c>
    </row>
    <row r="209" spans="1:37" x14ac:dyDescent="0.2">
      <c r="A209" s="133" t="s">
        <v>270</v>
      </c>
      <c r="B209" s="133" t="s">
        <v>271</v>
      </c>
      <c r="C209" s="133" t="s">
        <v>524</v>
      </c>
      <c r="D209" s="133" t="s">
        <v>273</v>
      </c>
      <c r="E209" s="133" t="s">
        <v>274</v>
      </c>
      <c r="F209" s="133" t="s">
        <v>275</v>
      </c>
      <c r="G209" s="133" t="s">
        <v>298</v>
      </c>
      <c r="H209" s="133" t="s">
        <v>299</v>
      </c>
      <c r="I209" s="144">
        <v>18.850000000000001</v>
      </c>
      <c r="J209" s="133" t="s">
        <v>564</v>
      </c>
      <c r="K209" s="133" t="s">
        <v>565</v>
      </c>
      <c r="L209" s="133" t="s">
        <v>321</v>
      </c>
      <c r="M209" s="135">
        <v>45348</v>
      </c>
      <c r="N209" s="133" t="s">
        <v>281</v>
      </c>
      <c r="Q209" s="133" t="s">
        <v>282</v>
      </c>
      <c r="T209" s="133" t="s">
        <v>566</v>
      </c>
      <c r="U209" s="133" t="s">
        <v>284</v>
      </c>
      <c r="V209" s="133" t="s">
        <v>285</v>
      </c>
      <c r="X209" s="133" t="s">
        <v>286</v>
      </c>
      <c r="AC209" s="133" t="s">
        <v>287</v>
      </c>
      <c r="AD209" t="s">
        <v>163</v>
      </c>
      <c r="AE209" t="s">
        <v>305</v>
      </c>
      <c r="AF209" t="s">
        <v>370</v>
      </c>
      <c r="AG209" s="135">
        <v>45326</v>
      </c>
      <c r="AH209" t="s">
        <v>267</v>
      </c>
      <c r="AK209" t="s">
        <v>306</v>
      </c>
    </row>
    <row r="210" spans="1:37" x14ac:dyDescent="0.2">
      <c r="A210" s="133" t="s">
        <v>270</v>
      </c>
      <c r="B210" s="133" t="s">
        <v>271</v>
      </c>
      <c r="C210" s="133" t="s">
        <v>524</v>
      </c>
      <c r="D210" s="133" t="s">
        <v>273</v>
      </c>
      <c r="E210" s="133" t="s">
        <v>274</v>
      </c>
      <c r="F210" s="133" t="s">
        <v>275</v>
      </c>
      <c r="G210" s="133" t="s">
        <v>298</v>
      </c>
      <c r="H210" s="133" t="s">
        <v>299</v>
      </c>
      <c r="I210" s="144">
        <v>-90.87</v>
      </c>
      <c r="J210" s="133" t="s">
        <v>564</v>
      </c>
      <c r="K210" s="133" t="s">
        <v>565</v>
      </c>
      <c r="L210" s="133" t="s">
        <v>321</v>
      </c>
      <c r="M210" s="135">
        <v>45348</v>
      </c>
      <c r="N210" s="133" t="s">
        <v>322</v>
      </c>
      <c r="Q210" s="133" t="s">
        <v>282</v>
      </c>
      <c r="T210" s="133" t="s">
        <v>512</v>
      </c>
      <c r="U210" s="133" t="s">
        <v>284</v>
      </c>
      <c r="V210" s="133" t="s">
        <v>285</v>
      </c>
      <c r="X210" s="133" t="s">
        <v>286</v>
      </c>
      <c r="AC210" s="133" t="s">
        <v>287</v>
      </c>
      <c r="AD210" t="s">
        <v>163</v>
      </c>
      <c r="AE210" t="s">
        <v>164</v>
      </c>
      <c r="AF210" t="s">
        <v>370</v>
      </c>
      <c r="AG210" s="135">
        <v>45326</v>
      </c>
      <c r="AK210" t="s">
        <v>306</v>
      </c>
    </row>
    <row r="211" spans="1:37" x14ac:dyDescent="0.2">
      <c r="A211" s="133" t="s">
        <v>270</v>
      </c>
      <c r="B211" s="133" t="s">
        <v>271</v>
      </c>
      <c r="C211" s="133" t="s">
        <v>524</v>
      </c>
      <c r="D211" s="133" t="s">
        <v>273</v>
      </c>
      <c r="E211" s="133" t="s">
        <v>274</v>
      </c>
      <c r="F211" s="133" t="s">
        <v>275</v>
      </c>
      <c r="G211" s="133" t="s">
        <v>298</v>
      </c>
      <c r="H211" s="133" t="s">
        <v>299</v>
      </c>
      <c r="I211" s="144">
        <v>0.56000000000000005</v>
      </c>
      <c r="J211" s="133" t="s">
        <v>564</v>
      </c>
      <c r="K211" s="133" t="s">
        <v>565</v>
      </c>
      <c r="L211" s="133" t="s">
        <v>321</v>
      </c>
      <c r="M211" s="135">
        <v>45348</v>
      </c>
      <c r="N211" s="133" t="s">
        <v>281</v>
      </c>
      <c r="Q211" s="133" t="s">
        <v>282</v>
      </c>
      <c r="T211" s="133" t="s">
        <v>521</v>
      </c>
      <c r="U211" s="133" t="s">
        <v>284</v>
      </c>
      <c r="V211" s="133" t="s">
        <v>285</v>
      </c>
      <c r="X211" s="133" t="s">
        <v>286</v>
      </c>
      <c r="AC211" s="133" t="s">
        <v>287</v>
      </c>
      <c r="AD211" t="s">
        <v>522</v>
      </c>
      <c r="AE211" t="s">
        <v>305</v>
      </c>
      <c r="AF211" t="s">
        <v>162</v>
      </c>
      <c r="AG211" s="135">
        <v>45316</v>
      </c>
      <c r="AK211" t="s">
        <v>306</v>
      </c>
    </row>
    <row r="212" spans="1:37" x14ac:dyDescent="0.2">
      <c r="A212" s="133" t="s">
        <v>270</v>
      </c>
      <c r="B212" s="133" t="s">
        <v>271</v>
      </c>
      <c r="C212" s="133" t="s">
        <v>524</v>
      </c>
      <c r="D212" s="133" t="s">
        <v>273</v>
      </c>
      <c r="E212" s="133" t="s">
        <v>274</v>
      </c>
      <c r="F212" s="133" t="s">
        <v>275</v>
      </c>
      <c r="G212" s="133" t="s">
        <v>298</v>
      </c>
      <c r="H212" s="133" t="s">
        <v>299</v>
      </c>
      <c r="I212" s="144">
        <v>11.2</v>
      </c>
      <c r="J212" s="133" t="s">
        <v>564</v>
      </c>
      <c r="K212" s="133" t="s">
        <v>565</v>
      </c>
      <c r="L212" s="133" t="s">
        <v>321</v>
      </c>
      <c r="M212" s="135">
        <v>45348</v>
      </c>
      <c r="N212" s="133" t="s">
        <v>281</v>
      </c>
      <c r="Q212" s="133" t="s">
        <v>282</v>
      </c>
      <c r="T212" s="133" t="s">
        <v>521</v>
      </c>
      <c r="U212" s="133" t="s">
        <v>284</v>
      </c>
      <c r="V212" s="133" t="s">
        <v>285</v>
      </c>
      <c r="X212" s="133" t="s">
        <v>286</v>
      </c>
      <c r="AC212" s="133" t="s">
        <v>287</v>
      </c>
      <c r="AD212" t="s">
        <v>522</v>
      </c>
      <c r="AE212" t="s">
        <v>305</v>
      </c>
      <c r="AF212" t="s">
        <v>162</v>
      </c>
      <c r="AG212" s="135">
        <v>45316</v>
      </c>
      <c r="AK212" t="s">
        <v>306</v>
      </c>
    </row>
    <row r="213" spans="1:37" x14ac:dyDescent="0.2">
      <c r="A213" s="133" t="s">
        <v>270</v>
      </c>
      <c r="B213" s="133" t="s">
        <v>271</v>
      </c>
      <c r="C213" s="133" t="s">
        <v>524</v>
      </c>
      <c r="D213" s="133" t="s">
        <v>273</v>
      </c>
      <c r="E213" s="133" t="s">
        <v>274</v>
      </c>
      <c r="F213" s="133" t="s">
        <v>275</v>
      </c>
      <c r="G213" s="133" t="s">
        <v>298</v>
      </c>
      <c r="H213" s="133" t="s">
        <v>299</v>
      </c>
      <c r="I213" s="144">
        <v>82.61</v>
      </c>
      <c r="J213" s="133" t="s">
        <v>564</v>
      </c>
      <c r="K213" s="133" t="s">
        <v>565</v>
      </c>
      <c r="L213" s="133" t="s">
        <v>321</v>
      </c>
      <c r="M213" s="135">
        <v>45348</v>
      </c>
      <c r="N213" s="133" t="s">
        <v>281</v>
      </c>
      <c r="Q213" s="133" t="s">
        <v>282</v>
      </c>
      <c r="T213" s="133" t="s">
        <v>512</v>
      </c>
      <c r="U213" s="133" t="s">
        <v>284</v>
      </c>
      <c r="V213" s="133" t="s">
        <v>285</v>
      </c>
      <c r="X213" s="133" t="s">
        <v>286</v>
      </c>
      <c r="AC213" s="133" t="s">
        <v>287</v>
      </c>
      <c r="AD213" t="s">
        <v>163</v>
      </c>
      <c r="AE213" t="s">
        <v>164</v>
      </c>
      <c r="AF213" t="s">
        <v>370</v>
      </c>
      <c r="AG213" s="135">
        <v>45326</v>
      </c>
      <c r="AK213" t="s">
        <v>306</v>
      </c>
    </row>
    <row r="214" spans="1:37" x14ac:dyDescent="0.2">
      <c r="A214" s="133" t="s">
        <v>270</v>
      </c>
      <c r="B214" s="133" t="s">
        <v>271</v>
      </c>
      <c r="C214" s="133" t="s">
        <v>524</v>
      </c>
      <c r="D214" s="133" t="s">
        <v>273</v>
      </c>
      <c r="E214" s="133" t="s">
        <v>274</v>
      </c>
      <c r="F214" s="133" t="s">
        <v>275</v>
      </c>
      <c r="G214" s="133" t="s">
        <v>276</v>
      </c>
      <c r="H214" s="133" t="s">
        <v>277</v>
      </c>
      <c r="I214" s="144">
        <v>327.24</v>
      </c>
      <c r="J214" s="133" t="s">
        <v>564</v>
      </c>
      <c r="K214" s="133" t="s">
        <v>565</v>
      </c>
      <c r="L214" s="133" t="s">
        <v>321</v>
      </c>
      <c r="M214" s="135">
        <v>45348</v>
      </c>
      <c r="N214" s="133" t="s">
        <v>281</v>
      </c>
      <c r="Q214" s="133" t="s">
        <v>282</v>
      </c>
      <c r="T214" s="133" t="s">
        <v>567</v>
      </c>
      <c r="U214" s="133" t="s">
        <v>284</v>
      </c>
      <c r="V214" s="133" t="s">
        <v>285</v>
      </c>
      <c r="X214" s="133" t="s">
        <v>286</v>
      </c>
      <c r="AC214" s="133" t="s">
        <v>287</v>
      </c>
      <c r="AD214" t="s">
        <v>530</v>
      </c>
      <c r="AE214" t="s">
        <v>305</v>
      </c>
      <c r="AF214" t="s">
        <v>171</v>
      </c>
      <c r="AG214" s="135">
        <v>45387</v>
      </c>
      <c r="AH214" t="s">
        <v>531</v>
      </c>
      <c r="AK214" t="s">
        <v>306</v>
      </c>
    </row>
    <row r="215" spans="1:37" hidden="1" x14ac:dyDescent="0.2">
      <c r="A215" s="133" t="s">
        <v>270</v>
      </c>
      <c r="B215" s="133" t="s">
        <v>271</v>
      </c>
      <c r="C215" s="133" t="s">
        <v>524</v>
      </c>
      <c r="D215" s="133" t="s">
        <v>273</v>
      </c>
      <c r="E215" s="133" t="s">
        <v>274</v>
      </c>
      <c r="F215" s="133" t="s">
        <v>275</v>
      </c>
      <c r="G215" s="133" t="s">
        <v>298</v>
      </c>
      <c r="H215" s="133" t="s">
        <v>299</v>
      </c>
      <c r="I215" s="144">
        <v>18.850000000000001</v>
      </c>
      <c r="J215" s="133" t="s">
        <v>564</v>
      </c>
      <c r="K215" s="133" t="s">
        <v>565</v>
      </c>
      <c r="L215" s="133" t="s">
        <v>321</v>
      </c>
      <c r="M215" s="135">
        <v>45348</v>
      </c>
      <c r="N215" s="133" t="s">
        <v>281</v>
      </c>
      <c r="Q215" s="133" t="s">
        <v>282</v>
      </c>
      <c r="T215" s="133" t="s">
        <v>568</v>
      </c>
      <c r="U215" s="133" t="s">
        <v>284</v>
      </c>
      <c r="V215" s="133" t="s">
        <v>285</v>
      </c>
      <c r="X215" s="133" t="s">
        <v>286</v>
      </c>
      <c r="AC215" s="133" t="s">
        <v>287</v>
      </c>
      <c r="AD215" s="149" t="s">
        <v>288</v>
      </c>
      <c r="AG215" s="135">
        <v>45323</v>
      </c>
      <c r="AI215" t="s">
        <v>267</v>
      </c>
    </row>
    <row r="216" spans="1:37" ht="15" customHeight="1" x14ac:dyDescent="0.2">
      <c r="A216" s="133" t="s">
        <v>270</v>
      </c>
      <c r="B216" s="133" t="s">
        <v>271</v>
      </c>
      <c r="C216" s="133" t="s">
        <v>524</v>
      </c>
      <c r="D216" s="133" t="s">
        <v>273</v>
      </c>
      <c r="E216" s="133" t="s">
        <v>274</v>
      </c>
      <c r="F216" s="133" t="s">
        <v>275</v>
      </c>
      <c r="G216" s="133" t="s">
        <v>276</v>
      </c>
      <c r="H216" s="133" t="s">
        <v>277</v>
      </c>
      <c r="I216" s="144">
        <v>361.46</v>
      </c>
      <c r="J216" s="133" t="s">
        <v>564</v>
      </c>
      <c r="K216" s="133" t="s">
        <v>565</v>
      </c>
      <c r="L216" s="133" t="s">
        <v>321</v>
      </c>
      <c r="M216" s="135">
        <v>45348</v>
      </c>
      <c r="N216" s="133" t="s">
        <v>281</v>
      </c>
      <c r="Q216" s="133" t="s">
        <v>282</v>
      </c>
      <c r="T216" s="133" t="s">
        <v>569</v>
      </c>
      <c r="U216" s="133" t="s">
        <v>284</v>
      </c>
      <c r="V216" s="133" t="s">
        <v>285</v>
      </c>
      <c r="X216" s="133" t="s">
        <v>286</v>
      </c>
      <c r="AC216" s="133" t="s">
        <v>287</v>
      </c>
      <c r="AD216" t="s">
        <v>543</v>
      </c>
      <c r="AE216" t="s">
        <v>305</v>
      </c>
      <c r="AF216" t="s">
        <v>146</v>
      </c>
      <c r="AG216" s="135">
        <v>45405</v>
      </c>
      <c r="AH216" t="s">
        <v>544</v>
      </c>
      <c r="AK216" t="s">
        <v>306</v>
      </c>
    </row>
    <row r="217" spans="1:37" ht="14.25" x14ac:dyDescent="0.2">
      <c r="A217" s="133" t="s">
        <v>270</v>
      </c>
      <c r="B217" s="133" t="s">
        <v>271</v>
      </c>
      <c r="C217" s="133" t="s">
        <v>524</v>
      </c>
      <c r="D217" s="133" t="s">
        <v>273</v>
      </c>
      <c r="E217" s="133" t="s">
        <v>274</v>
      </c>
      <c r="F217" s="133" t="s">
        <v>275</v>
      </c>
      <c r="G217" s="133" t="s">
        <v>276</v>
      </c>
      <c r="H217" s="133" t="s">
        <v>277</v>
      </c>
      <c r="I217" s="144">
        <v>495</v>
      </c>
      <c r="J217" s="133" t="s">
        <v>564</v>
      </c>
      <c r="K217" s="133" t="s">
        <v>565</v>
      </c>
      <c r="L217" s="133" t="s">
        <v>321</v>
      </c>
      <c r="M217" s="135">
        <v>45348</v>
      </c>
      <c r="N217" s="133" t="s">
        <v>281</v>
      </c>
      <c r="Q217" s="133" t="s">
        <v>282</v>
      </c>
      <c r="T217" s="133" t="s">
        <v>570</v>
      </c>
      <c r="U217" s="133" t="s">
        <v>284</v>
      </c>
      <c r="V217" s="133" t="s">
        <v>285</v>
      </c>
      <c r="X217" s="133" t="s">
        <v>286</v>
      </c>
      <c r="AC217" s="133" t="s">
        <v>287</v>
      </c>
      <c r="AD217" t="s">
        <v>167</v>
      </c>
      <c r="AE217" t="s">
        <v>305</v>
      </c>
      <c r="AF217" t="s">
        <v>158</v>
      </c>
      <c r="AG217" s="151">
        <v>45352</v>
      </c>
      <c r="AK217" t="s">
        <v>306</v>
      </c>
    </row>
    <row r="218" spans="1:37" x14ac:dyDescent="0.2">
      <c r="A218" s="133" t="s">
        <v>270</v>
      </c>
      <c r="B218" s="133" t="s">
        <v>271</v>
      </c>
      <c r="C218" s="133" t="s">
        <v>524</v>
      </c>
      <c r="D218" s="133" t="s">
        <v>273</v>
      </c>
      <c r="E218" s="133" t="s">
        <v>274</v>
      </c>
      <c r="F218" s="133" t="s">
        <v>275</v>
      </c>
      <c r="G218" s="133" t="s">
        <v>298</v>
      </c>
      <c r="H218" s="133" t="s">
        <v>299</v>
      </c>
      <c r="I218" s="144">
        <v>44.35</v>
      </c>
      <c r="J218" s="133" t="s">
        <v>564</v>
      </c>
      <c r="K218" s="133" t="s">
        <v>565</v>
      </c>
      <c r="L218" s="133" t="s">
        <v>321</v>
      </c>
      <c r="M218" s="135">
        <v>45348</v>
      </c>
      <c r="N218" s="133" t="s">
        <v>281</v>
      </c>
      <c r="Q218" s="133" t="s">
        <v>282</v>
      </c>
      <c r="T218" s="133" t="s">
        <v>563</v>
      </c>
      <c r="U218" s="133" t="s">
        <v>284</v>
      </c>
      <c r="V218" s="133" t="s">
        <v>285</v>
      </c>
      <c r="X218" s="133" t="s">
        <v>286</v>
      </c>
      <c r="AC218" s="133" t="s">
        <v>287</v>
      </c>
      <c r="AD218" t="s">
        <v>522</v>
      </c>
      <c r="AE218" t="s">
        <v>305</v>
      </c>
      <c r="AF218" t="s">
        <v>162</v>
      </c>
      <c r="AG218" s="135">
        <v>45316</v>
      </c>
      <c r="AK218" t="s">
        <v>306</v>
      </c>
    </row>
    <row r="219" spans="1:37" x14ac:dyDescent="0.2">
      <c r="A219" s="133" t="s">
        <v>270</v>
      </c>
      <c r="B219" s="133" t="s">
        <v>271</v>
      </c>
      <c r="C219" s="133" t="s">
        <v>524</v>
      </c>
      <c r="D219" s="133" t="s">
        <v>273</v>
      </c>
      <c r="E219" s="133" t="s">
        <v>274</v>
      </c>
      <c r="F219" s="133" t="s">
        <v>275</v>
      </c>
      <c r="G219" s="133" t="s">
        <v>298</v>
      </c>
      <c r="H219" s="133" t="s">
        <v>299</v>
      </c>
      <c r="I219" s="144">
        <v>11.2</v>
      </c>
      <c r="J219" s="133" t="s">
        <v>564</v>
      </c>
      <c r="K219" s="133" t="s">
        <v>565</v>
      </c>
      <c r="L219" s="133" t="s">
        <v>321</v>
      </c>
      <c r="M219" s="135">
        <v>45348</v>
      </c>
      <c r="N219" s="133" t="s">
        <v>281</v>
      </c>
      <c r="Q219" s="133" t="s">
        <v>282</v>
      </c>
      <c r="T219" s="133" t="s">
        <v>502</v>
      </c>
      <c r="U219" s="133" t="s">
        <v>284</v>
      </c>
      <c r="V219" s="133" t="s">
        <v>285</v>
      </c>
      <c r="X219" s="133" t="s">
        <v>286</v>
      </c>
      <c r="AC219" s="133" t="s">
        <v>287</v>
      </c>
      <c r="AD219" t="s">
        <v>163</v>
      </c>
      <c r="AE219" t="s">
        <v>164</v>
      </c>
      <c r="AF219" t="s">
        <v>370</v>
      </c>
      <c r="AG219" s="135">
        <v>45326</v>
      </c>
      <c r="AK219" t="s">
        <v>306</v>
      </c>
    </row>
    <row r="220" spans="1:37" ht="14.25" x14ac:dyDescent="0.2">
      <c r="A220" s="133" t="s">
        <v>270</v>
      </c>
      <c r="B220" s="133" t="s">
        <v>271</v>
      </c>
      <c r="C220" s="133" t="s">
        <v>524</v>
      </c>
      <c r="D220" s="133" t="s">
        <v>273</v>
      </c>
      <c r="E220" s="133" t="s">
        <v>274</v>
      </c>
      <c r="F220" s="133" t="s">
        <v>275</v>
      </c>
      <c r="G220" s="133" t="s">
        <v>276</v>
      </c>
      <c r="H220" s="133" t="s">
        <v>277</v>
      </c>
      <c r="I220" s="144">
        <v>262.94</v>
      </c>
      <c r="J220" s="133" t="s">
        <v>571</v>
      </c>
      <c r="K220" s="133" t="s">
        <v>572</v>
      </c>
      <c r="L220" s="133" t="s">
        <v>321</v>
      </c>
      <c r="M220" s="135">
        <v>45348</v>
      </c>
      <c r="N220" s="133" t="s">
        <v>281</v>
      </c>
      <c r="Q220" s="133" t="s">
        <v>282</v>
      </c>
      <c r="T220" s="133" t="s">
        <v>573</v>
      </c>
      <c r="U220" s="133" t="s">
        <v>284</v>
      </c>
      <c r="V220" s="133" t="s">
        <v>285</v>
      </c>
      <c r="X220" s="133" t="s">
        <v>286</v>
      </c>
      <c r="AC220" s="133" t="s">
        <v>287</v>
      </c>
      <c r="AD220" t="s">
        <v>528</v>
      </c>
      <c r="AE220" t="s">
        <v>305</v>
      </c>
      <c r="AF220" t="s">
        <v>158</v>
      </c>
      <c r="AG220" s="151">
        <v>45454</v>
      </c>
      <c r="AK220" t="s">
        <v>306</v>
      </c>
    </row>
    <row r="221" spans="1:37" x14ac:dyDescent="0.2">
      <c r="A221" s="133" t="s">
        <v>270</v>
      </c>
      <c r="B221" s="133" t="s">
        <v>271</v>
      </c>
      <c r="C221" s="133" t="s">
        <v>524</v>
      </c>
      <c r="D221" s="133" t="s">
        <v>273</v>
      </c>
      <c r="E221" s="133" t="s">
        <v>274</v>
      </c>
      <c r="F221" s="133" t="s">
        <v>275</v>
      </c>
      <c r="G221" s="133" t="s">
        <v>461</v>
      </c>
      <c r="H221" s="133" t="s">
        <v>462</v>
      </c>
      <c r="I221" s="144">
        <v>114.08</v>
      </c>
      <c r="J221" s="133" t="s">
        <v>394</v>
      </c>
      <c r="K221" s="133" t="s">
        <v>574</v>
      </c>
      <c r="L221" s="133" t="s">
        <v>575</v>
      </c>
      <c r="M221" s="135">
        <v>45350</v>
      </c>
      <c r="N221" s="133" t="s">
        <v>281</v>
      </c>
      <c r="Q221" s="133" t="s">
        <v>282</v>
      </c>
      <c r="T221" s="133" t="s">
        <v>576</v>
      </c>
      <c r="U221" s="133" t="s">
        <v>284</v>
      </c>
      <c r="V221" s="133" t="s">
        <v>285</v>
      </c>
      <c r="X221" s="133" t="s">
        <v>286</v>
      </c>
      <c r="AC221" s="133" t="s">
        <v>287</v>
      </c>
      <c r="AD221" t="s">
        <v>577</v>
      </c>
      <c r="AE221" t="s">
        <v>578</v>
      </c>
      <c r="AF221" t="s">
        <v>151</v>
      </c>
      <c r="AG221" s="135">
        <v>45334</v>
      </c>
      <c r="AH221" t="s">
        <v>579</v>
      </c>
      <c r="AJ221" t="s">
        <v>24</v>
      </c>
      <c r="AK221" t="s">
        <v>306</v>
      </c>
    </row>
    <row r="222" spans="1:37" x14ac:dyDescent="0.2">
      <c r="A222" s="133" t="s">
        <v>270</v>
      </c>
      <c r="B222" s="133" t="s">
        <v>271</v>
      </c>
      <c r="C222" s="133" t="s">
        <v>524</v>
      </c>
      <c r="D222" s="133" t="s">
        <v>273</v>
      </c>
      <c r="E222" s="133" t="s">
        <v>274</v>
      </c>
      <c r="F222" s="133" t="s">
        <v>275</v>
      </c>
      <c r="G222" s="133" t="s">
        <v>580</v>
      </c>
      <c r="H222" s="133" t="s">
        <v>581</v>
      </c>
      <c r="I222" s="144">
        <v>-17997.07</v>
      </c>
      <c r="J222" s="133" t="s">
        <v>582</v>
      </c>
      <c r="K222" s="133" t="s">
        <v>583</v>
      </c>
      <c r="L222" s="133" t="s">
        <v>584</v>
      </c>
      <c r="M222" s="135">
        <v>45324</v>
      </c>
      <c r="N222" s="133" t="s">
        <v>322</v>
      </c>
      <c r="Q222" s="133" t="s">
        <v>282</v>
      </c>
      <c r="T222" s="133" t="s">
        <v>585</v>
      </c>
      <c r="U222" s="133" t="s">
        <v>284</v>
      </c>
      <c r="V222" s="133" t="s">
        <v>285</v>
      </c>
      <c r="X222" s="133" t="s">
        <v>286</v>
      </c>
      <c r="AC222" s="133" t="s">
        <v>287</v>
      </c>
      <c r="AD222" t="s">
        <v>210</v>
      </c>
      <c r="AE222" t="s">
        <v>586</v>
      </c>
      <c r="AF222" t="s">
        <v>151</v>
      </c>
      <c r="AG222" s="135">
        <v>45320</v>
      </c>
      <c r="AH222" t="s">
        <v>587</v>
      </c>
      <c r="AJ222" t="s">
        <v>588</v>
      </c>
      <c r="AK222" t="s">
        <v>306</v>
      </c>
    </row>
    <row r="223" spans="1:37" x14ac:dyDescent="0.2">
      <c r="A223" s="133" t="s">
        <v>270</v>
      </c>
      <c r="B223" s="133" t="s">
        <v>271</v>
      </c>
      <c r="C223" s="133" t="s">
        <v>524</v>
      </c>
      <c r="D223" s="133" t="s">
        <v>273</v>
      </c>
      <c r="E223" s="133" t="s">
        <v>274</v>
      </c>
      <c r="F223" s="133" t="s">
        <v>275</v>
      </c>
      <c r="G223" s="133" t="s">
        <v>580</v>
      </c>
      <c r="H223" s="133" t="s">
        <v>581</v>
      </c>
      <c r="I223" s="144">
        <v>900</v>
      </c>
      <c r="J223" s="133"/>
      <c r="K223" s="133" t="s">
        <v>589</v>
      </c>
      <c r="L223" s="133" t="s">
        <v>590</v>
      </c>
      <c r="M223" s="135">
        <v>45337</v>
      </c>
      <c r="N223" s="133" t="s">
        <v>591</v>
      </c>
      <c r="O223" s="133" t="s">
        <v>592</v>
      </c>
      <c r="P223" s="133" t="s">
        <v>593</v>
      </c>
      <c r="Q223" s="133"/>
      <c r="T223" s="133" t="s">
        <v>594</v>
      </c>
      <c r="U223" s="133" t="s">
        <v>284</v>
      </c>
      <c r="V223" s="133" t="s">
        <v>285</v>
      </c>
      <c r="X223" s="133" t="s">
        <v>286</v>
      </c>
      <c r="Z223" s="133" t="s">
        <v>595</v>
      </c>
      <c r="AC223" s="133" t="s">
        <v>287</v>
      </c>
      <c r="AD223" t="s">
        <v>596</v>
      </c>
      <c r="AE223" t="s">
        <v>586</v>
      </c>
      <c r="AF223" t="s">
        <v>151</v>
      </c>
      <c r="AG223" s="135">
        <v>45330</v>
      </c>
      <c r="AH223" t="s">
        <v>597</v>
      </c>
      <c r="AJ223" t="s">
        <v>588</v>
      </c>
      <c r="AK223" t="s">
        <v>306</v>
      </c>
    </row>
    <row r="224" spans="1:37" x14ac:dyDescent="0.2">
      <c r="A224" s="133" t="s">
        <v>270</v>
      </c>
      <c r="B224" s="133" t="s">
        <v>271</v>
      </c>
      <c r="C224" s="133" t="s">
        <v>598</v>
      </c>
      <c r="D224" s="133" t="s">
        <v>273</v>
      </c>
      <c r="E224" s="133" t="s">
        <v>274</v>
      </c>
      <c r="F224" s="133" t="s">
        <v>275</v>
      </c>
      <c r="G224" s="141" t="s">
        <v>298</v>
      </c>
      <c r="H224" s="141" t="s">
        <v>299</v>
      </c>
      <c r="I224" s="144">
        <v>30.43</v>
      </c>
      <c r="J224" s="141" t="s">
        <v>599</v>
      </c>
      <c r="K224" s="141" t="s">
        <v>600</v>
      </c>
      <c r="L224" s="141" t="s">
        <v>575</v>
      </c>
      <c r="M224" s="142">
        <v>45378</v>
      </c>
      <c r="N224" s="141" t="s">
        <v>281</v>
      </c>
      <c r="O224" s="143"/>
      <c r="P224" s="143"/>
      <c r="Q224" s="141" t="s">
        <v>282</v>
      </c>
      <c r="R224" s="143"/>
      <c r="S224" s="143"/>
      <c r="T224" s="141" t="s">
        <v>601</v>
      </c>
      <c r="U224" s="141" t="s">
        <v>284</v>
      </c>
      <c r="V224" s="141" t="s">
        <v>285</v>
      </c>
      <c r="W224" s="143"/>
      <c r="X224" s="141" t="s">
        <v>286</v>
      </c>
      <c r="Y224" s="143"/>
      <c r="Z224" s="143"/>
      <c r="AA224" s="143"/>
      <c r="AB224" s="143"/>
      <c r="AC224" s="141" t="s">
        <v>287</v>
      </c>
      <c r="AD224" s="143" t="s">
        <v>602</v>
      </c>
      <c r="AE224" s="143"/>
      <c r="AF224" s="143"/>
      <c r="AG224" s="142"/>
      <c r="AH224" s="143" t="s">
        <v>401</v>
      </c>
      <c r="AK224" t="s">
        <v>306</v>
      </c>
    </row>
    <row r="225" spans="1:37" x14ac:dyDescent="0.2">
      <c r="A225" s="133" t="s">
        <v>270</v>
      </c>
      <c r="B225" s="133" t="s">
        <v>271</v>
      </c>
      <c r="C225" s="133" t="s">
        <v>598</v>
      </c>
      <c r="D225" s="133" t="s">
        <v>273</v>
      </c>
      <c r="E225" s="133" t="s">
        <v>274</v>
      </c>
      <c r="F225" s="133" t="s">
        <v>275</v>
      </c>
      <c r="G225" s="133" t="s">
        <v>402</v>
      </c>
      <c r="H225" s="133" t="s">
        <v>403</v>
      </c>
      <c r="I225" s="144">
        <v>19.829999999999998</v>
      </c>
      <c r="J225" s="133" t="s">
        <v>394</v>
      </c>
      <c r="K225" s="133" t="s">
        <v>603</v>
      </c>
      <c r="L225" s="133" t="s">
        <v>321</v>
      </c>
      <c r="M225" s="135">
        <v>45378</v>
      </c>
      <c r="N225" s="133" t="s">
        <v>281</v>
      </c>
      <c r="Q225" s="133" t="s">
        <v>282</v>
      </c>
      <c r="T225" s="133" t="s">
        <v>604</v>
      </c>
      <c r="U225" s="133" t="s">
        <v>284</v>
      </c>
      <c r="V225" s="133" t="s">
        <v>285</v>
      </c>
      <c r="X225" s="133" t="s">
        <v>286</v>
      </c>
      <c r="AC225" s="133" t="s">
        <v>287</v>
      </c>
      <c r="AD225" t="s">
        <v>167</v>
      </c>
      <c r="AE225" t="s">
        <v>410</v>
      </c>
      <c r="AF225" t="s">
        <v>158</v>
      </c>
      <c r="AG225" s="135">
        <v>45352</v>
      </c>
      <c r="AK225" t="s">
        <v>306</v>
      </c>
    </row>
    <row r="226" spans="1:37" x14ac:dyDescent="0.2">
      <c r="A226" s="133" t="s">
        <v>270</v>
      </c>
      <c r="B226" s="133" t="s">
        <v>271</v>
      </c>
      <c r="C226" s="133" t="s">
        <v>598</v>
      </c>
      <c r="D226" s="133" t="s">
        <v>273</v>
      </c>
      <c r="E226" s="133" t="s">
        <v>274</v>
      </c>
      <c r="F226" s="133" t="s">
        <v>275</v>
      </c>
      <c r="G226" s="133" t="s">
        <v>461</v>
      </c>
      <c r="H226" s="133" t="s">
        <v>462</v>
      </c>
      <c r="I226" s="144">
        <v>117.62</v>
      </c>
      <c r="J226" s="133" t="s">
        <v>394</v>
      </c>
      <c r="K226" s="133" t="s">
        <v>603</v>
      </c>
      <c r="L226" s="133" t="s">
        <v>321</v>
      </c>
      <c r="M226" s="135">
        <v>45378</v>
      </c>
      <c r="N226" s="133" t="s">
        <v>281</v>
      </c>
      <c r="Q226" s="133" t="s">
        <v>282</v>
      </c>
      <c r="T226" s="133" t="s">
        <v>605</v>
      </c>
      <c r="U226" s="133" t="s">
        <v>284</v>
      </c>
      <c r="V226" s="133" t="s">
        <v>285</v>
      </c>
      <c r="X226" s="133" t="s">
        <v>286</v>
      </c>
      <c r="AC226" s="133" t="s">
        <v>287</v>
      </c>
      <c r="AD226" t="s">
        <v>198</v>
      </c>
      <c r="AE226" t="s">
        <v>578</v>
      </c>
      <c r="AF226" t="s">
        <v>151</v>
      </c>
      <c r="AG226" s="135">
        <v>45362</v>
      </c>
      <c r="AH226" t="s">
        <v>606</v>
      </c>
      <c r="AJ226" t="s">
        <v>24</v>
      </c>
      <c r="AK226" t="s">
        <v>306</v>
      </c>
    </row>
    <row r="227" spans="1:37" x14ac:dyDescent="0.2">
      <c r="A227" s="133" t="s">
        <v>270</v>
      </c>
      <c r="B227" s="133" t="s">
        <v>271</v>
      </c>
      <c r="C227" s="133" t="s">
        <v>598</v>
      </c>
      <c r="D227" s="133" t="s">
        <v>273</v>
      </c>
      <c r="E227" s="133" t="s">
        <v>274</v>
      </c>
      <c r="F227" s="133" t="s">
        <v>275</v>
      </c>
      <c r="G227" s="133" t="s">
        <v>298</v>
      </c>
      <c r="H227" s="133" t="s">
        <v>299</v>
      </c>
      <c r="I227" s="144">
        <v>11.2</v>
      </c>
      <c r="J227" s="133" t="s">
        <v>607</v>
      </c>
      <c r="K227" s="133" t="s">
        <v>608</v>
      </c>
      <c r="L227" s="133" t="s">
        <v>321</v>
      </c>
      <c r="M227" s="135">
        <v>45379</v>
      </c>
      <c r="N227" s="133" t="s">
        <v>281</v>
      </c>
      <c r="Q227" s="133" t="s">
        <v>282</v>
      </c>
      <c r="T227" s="133" t="s">
        <v>521</v>
      </c>
      <c r="U227" s="133" t="s">
        <v>284</v>
      </c>
      <c r="V227" s="133" t="s">
        <v>285</v>
      </c>
      <c r="X227" s="133" t="s">
        <v>286</v>
      </c>
      <c r="AC227" s="133" t="s">
        <v>287</v>
      </c>
      <c r="AD227" t="s">
        <v>522</v>
      </c>
      <c r="AE227" t="s">
        <v>305</v>
      </c>
      <c r="AF227" t="s">
        <v>162</v>
      </c>
      <c r="AG227" s="135">
        <v>45316</v>
      </c>
      <c r="AK227" t="s">
        <v>306</v>
      </c>
    </row>
    <row r="228" spans="1:37" x14ac:dyDescent="0.2">
      <c r="A228" s="133" t="s">
        <v>270</v>
      </c>
      <c r="B228" s="133" t="s">
        <v>271</v>
      </c>
      <c r="C228" s="133" t="s">
        <v>598</v>
      </c>
      <c r="D228" s="133" t="s">
        <v>273</v>
      </c>
      <c r="E228" s="133" t="s">
        <v>274</v>
      </c>
      <c r="F228" s="133" t="s">
        <v>275</v>
      </c>
      <c r="G228" s="133" t="s">
        <v>276</v>
      </c>
      <c r="H228" s="133" t="s">
        <v>277</v>
      </c>
      <c r="I228" s="144">
        <v>-262.94</v>
      </c>
      <c r="J228" s="133" t="s">
        <v>607</v>
      </c>
      <c r="K228" s="133" t="s">
        <v>608</v>
      </c>
      <c r="L228" s="133" t="s">
        <v>321</v>
      </c>
      <c r="M228" s="135">
        <v>45379</v>
      </c>
      <c r="N228" s="133" t="s">
        <v>322</v>
      </c>
      <c r="Q228" s="133" t="s">
        <v>282</v>
      </c>
      <c r="T228" s="133" t="s">
        <v>573</v>
      </c>
      <c r="U228" s="133" t="s">
        <v>284</v>
      </c>
      <c r="V228" s="133" t="s">
        <v>285</v>
      </c>
      <c r="X228" s="133" t="s">
        <v>286</v>
      </c>
      <c r="AC228" s="133" t="s">
        <v>287</v>
      </c>
      <c r="AD228" t="s">
        <v>528</v>
      </c>
      <c r="AE228" t="s">
        <v>305</v>
      </c>
      <c r="AF228" t="s">
        <v>158</v>
      </c>
      <c r="AG228" s="135">
        <v>45454</v>
      </c>
      <c r="AK228" t="s">
        <v>306</v>
      </c>
    </row>
    <row r="229" spans="1:37" hidden="1" x14ac:dyDescent="0.2">
      <c r="A229" s="133" t="s">
        <v>270</v>
      </c>
      <c r="B229" s="133" t="s">
        <v>271</v>
      </c>
      <c r="C229" s="133" t="s">
        <v>598</v>
      </c>
      <c r="D229" s="133" t="s">
        <v>273</v>
      </c>
      <c r="E229" s="133" t="s">
        <v>274</v>
      </c>
      <c r="F229" s="133" t="s">
        <v>275</v>
      </c>
      <c r="G229" s="133" t="s">
        <v>298</v>
      </c>
      <c r="H229" s="133" t="s">
        <v>299</v>
      </c>
      <c r="I229" s="144">
        <v>-73.040000000000006</v>
      </c>
      <c r="J229" s="133" t="s">
        <v>607</v>
      </c>
      <c r="K229" s="133" t="s">
        <v>608</v>
      </c>
      <c r="L229" s="133" t="s">
        <v>321</v>
      </c>
      <c r="M229" s="135">
        <v>45379</v>
      </c>
      <c r="N229" s="133" t="s">
        <v>322</v>
      </c>
      <c r="Q229" s="133" t="s">
        <v>282</v>
      </c>
      <c r="T229" s="133" t="s">
        <v>609</v>
      </c>
      <c r="U229" s="133" t="s">
        <v>284</v>
      </c>
      <c r="V229" s="133" t="s">
        <v>285</v>
      </c>
      <c r="X229" s="133" t="s">
        <v>286</v>
      </c>
      <c r="AC229" s="133" t="s">
        <v>287</v>
      </c>
      <c r="AD229" t="s">
        <v>537</v>
      </c>
      <c r="AE229" t="s">
        <v>305</v>
      </c>
      <c r="AF229" t="s">
        <v>175</v>
      </c>
      <c r="AG229" s="135">
        <v>45415</v>
      </c>
      <c r="AH229" t="s">
        <v>538</v>
      </c>
      <c r="AK229" t="s">
        <v>793</v>
      </c>
    </row>
    <row r="230" spans="1:37" hidden="1" x14ac:dyDescent="0.2">
      <c r="A230" s="133" t="s">
        <v>270</v>
      </c>
      <c r="B230" s="133" t="s">
        <v>271</v>
      </c>
      <c r="C230" s="133" t="s">
        <v>598</v>
      </c>
      <c r="D230" s="133" t="s">
        <v>273</v>
      </c>
      <c r="E230" s="133" t="s">
        <v>274</v>
      </c>
      <c r="F230" s="133" t="s">
        <v>275</v>
      </c>
      <c r="G230" s="133" t="s">
        <v>298</v>
      </c>
      <c r="H230" s="133" t="s">
        <v>299</v>
      </c>
      <c r="I230" s="144">
        <v>11.2</v>
      </c>
      <c r="J230" s="133" t="s">
        <v>610</v>
      </c>
      <c r="K230" s="133" t="s">
        <v>611</v>
      </c>
      <c r="L230" s="133" t="s">
        <v>321</v>
      </c>
      <c r="M230" s="135">
        <v>45379</v>
      </c>
      <c r="N230" s="133" t="s">
        <v>281</v>
      </c>
      <c r="Q230" s="133" t="s">
        <v>282</v>
      </c>
      <c r="T230" s="133" t="s">
        <v>536</v>
      </c>
      <c r="U230" s="133" t="s">
        <v>284</v>
      </c>
      <c r="V230" s="133" t="s">
        <v>285</v>
      </c>
      <c r="X230" s="133" t="s">
        <v>286</v>
      </c>
      <c r="AC230" s="133" t="s">
        <v>287</v>
      </c>
      <c r="AD230" t="s">
        <v>537</v>
      </c>
      <c r="AE230" t="s">
        <v>305</v>
      </c>
      <c r="AF230" t="s">
        <v>175</v>
      </c>
      <c r="AG230" s="135">
        <v>45415</v>
      </c>
      <c r="AH230" t="s">
        <v>538</v>
      </c>
      <c r="AK230" t="s">
        <v>793</v>
      </c>
    </row>
    <row r="231" spans="1:37" x14ac:dyDescent="0.2">
      <c r="A231" s="133" t="s">
        <v>270</v>
      </c>
      <c r="B231" s="133" t="s">
        <v>271</v>
      </c>
      <c r="C231" s="133" t="s">
        <v>598</v>
      </c>
      <c r="D231" s="133" t="s">
        <v>273</v>
      </c>
      <c r="E231" s="133" t="s">
        <v>274</v>
      </c>
      <c r="F231" s="133" t="s">
        <v>275</v>
      </c>
      <c r="G231" s="133" t="s">
        <v>298</v>
      </c>
      <c r="H231" s="133" t="s">
        <v>299</v>
      </c>
      <c r="I231" s="144">
        <v>18.850000000000001</v>
      </c>
      <c r="J231" s="133" t="s">
        <v>610</v>
      </c>
      <c r="K231" s="133" t="s">
        <v>611</v>
      </c>
      <c r="L231" s="133" t="s">
        <v>321</v>
      </c>
      <c r="M231" s="135">
        <v>45379</v>
      </c>
      <c r="N231" s="133" t="s">
        <v>281</v>
      </c>
      <c r="Q231" s="133" t="s">
        <v>282</v>
      </c>
      <c r="T231" s="133" t="s">
        <v>612</v>
      </c>
      <c r="U231" s="133" t="s">
        <v>284</v>
      </c>
      <c r="V231" s="133" t="s">
        <v>285</v>
      </c>
      <c r="X231" s="133" t="s">
        <v>286</v>
      </c>
      <c r="AC231" s="133" t="s">
        <v>287</v>
      </c>
      <c r="AD231" t="s">
        <v>528</v>
      </c>
      <c r="AE231" t="s">
        <v>305</v>
      </c>
      <c r="AF231" t="s">
        <v>158</v>
      </c>
      <c r="AG231" s="135">
        <v>45453</v>
      </c>
      <c r="AK231" t="s">
        <v>306</v>
      </c>
    </row>
    <row r="232" spans="1:37" x14ac:dyDescent="0.2">
      <c r="A232" s="133" t="s">
        <v>270</v>
      </c>
      <c r="B232" s="133" t="s">
        <v>271</v>
      </c>
      <c r="C232" s="133" t="s">
        <v>598</v>
      </c>
      <c r="D232" s="133" t="s">
        <v>273</v>
      </c>
      <c r="E232" s="133" t="s">
        <v>274</v>
      </c>
      <c r="F232" s="133" t="s">
        <v>275</v>
      </c>
      <c r="G232" s="133" t="s">
        <v>276</v>
      </c>
      <c r="H232" s="133" t="s">
        <v>277</v>
      </c>
      <c r="I232" s="144">
        <v>66.790000000000006</v>
      </c>
      <c r="J232" s="133" t="s">
        <v>610</v>
      </c>
      <c r="K232" s="133" t="s">
        <v>611</v>
      </c>
      <c r="L232" s="133" t="s">
        <v>321</v>
      </c>
      <c r="M232" s="135">
        <v>45379</v>
      </c>
      <c r="N232" s="133" t="s">
        <v>281</v>
      </c>
      <c r="Q232" s="133" t="s">
        <v>282</v>
      </c>
      <c r="T232" s="133" t="s">
        <v>570</v>
      </c>
      <c r="U232" s="133" t="s">
        <v>284</v>
      </c>
      <c r="V232" s="133" t="s">
        <v>285</v>
      </c>
      <c r="X232" s="133" t="s">
        <v>286</v>
      </c>
      <c r="AC232" s="133" t="s">
        <v>287</v>
      </c>
      <c r="AD232" t="s">
        <v>167</v>
      </c>
      <c r="AE232" t="s">
        <v>305</v>
      </c>
      <c r="AF232" t="s">
        <v>158</v>
      </c>
      <c r="AG232" s="135">
        <v>45352</v>
      </c>
      <c r="AK232" t="s">
        <v>306</v>
      </c>
    </row>
    <row r="233" spans="1:37" hidden="1" x14ac:dyDescent="0.2">
      <c r="A233" s="133" t="s">
        <v>270</v>
      </c>
      <c r="B233" s="133" t="s">
        <v>271</v>
      </c>
      <c r="C233" s="133" t="s">
        <v>598</v>
      </c>
      <c r="D233" s="133" t="s">
        <v>273</v>
      </c>
      <c r="E233" s="133" t="s">
        <v>274</v>
      </c>
      <c r="F233" s="133" t="s">
        <v>275</v>
      </c>
      <c r="G233" s="133" t="s">
        <v>298</v>
      </c>
      <c r="H233" s="133" t="s">
        <v>299</v>
      </c>
      <c r="I233" s="144">
        <v>73.040000000000006</v>
      </c>
      <c r="J233" s="133" t="s">
        <v>610</v>
      </c>
      <c r="K233" s="133" t="s">
        <v>611</v>
      </c>
      <c r="L233" s="133" t="s">
        <v>321</v>
      </c>
      <c r="M233" s="135">
        <v>45379</v>
      </c>
      <c r="N233" s="133" t="s">
        <v>281</v>
      </c>
      <c r="Q233" s="133" t="s">
        <v>282</v>
      </c>
      <c r="T233" s="133" t="s">
        <v>609</v>
      </c>
      <c r="U233" s="133" t="s">
        <v>284</v>
      </c>
      <c r="V233" s="133" t="s">
        <v>285</v>
      </c>
      <c r="X233" s="133" t="s">
        <v>286</v>
      </c>
      <c r="AC233" s="133" t="s">
        <v>287</v>
      </c>
      <c r="AD233" t="s">
        <v>537</v>
      </c>
      <c r="AE233" t="s">
        <v>305</v>
      </c>
      <c r="AF233" t="s">
        <v>175</v>
      </c>
      <c r="AG233" s="135">
        <v>45415</v>
      </c>
      <c r="AH233" t="s">
        <v>538</v>
      </c>
      <c r="AK233" t="s">
        <v>793</v>
      </c>
    </row>
    <row r="234" spans="1:37" x14ac:dyDescent="0.2">
      <c r="A234" s="133" t="s">
        <v>270</v>
      </c>
      <c r="B234" s="133" t="s">
        <v>271</v>
      </c>
      <c r="C234" s="133" t="s">
        <v>598</v>
      </c>
      <c r="D234" s="133" t="s">
        <v>273</v>
      </c>
      <c r="E234" s="133" t="s">
        <v>274</v>
      </c>
      <c r="F234" s="133" t="s">
        <v>275</v>
      </c>
      <c r="G234" s="133" t="s">
        <v>298</v>
      </c>
      <c r="H234" s="133" t="s">
        <v>299</v>
      </c>
      <c r="I234" s="144">
        <v>11.2</v>
      </c>
      <c r="J234" s="133" t="s">
        <v>610</v>
      </c>
      <c r="K234" s="133" t="s">
        <v>611</v>
      </c>
      <c r="L234" s="133" t="s">
        <v>321</v>
      </c>
      <c r="M234" s="135">
        <v>45379</v>
      </c>
      <c r="N234" s="133" t="s">
        <v>281</v>
      </c>
      <c r="Q234" s="133" t="s">
        <v>282</v>
      </c>
      <c r="T234" s="136" t="s">
        <v>558</v>
      </c>
      <c r="U234" s="133" t="s">
        <v>284</v>
      </c>
      <c r="V234" s="133" t="s">
        <v>285</v>
      </c>
      <c r="X234" s="133" t="s">
        <v>286</v>
      </c>
      <c r="AC234" s="133" t="s">
        <v>287</v>
      </c>
      <c r="AD234" t="s">
        <v>551</v>
      </c>
      <c r="AE234" t="s">
        <v>305</v>
      </c>
      <c r="AF234" t="s">
        <v>146</v>
      </c>
      <c r="AG234" s="135">
        <v>45371</v>
      </c>
      <c r="AK234" t="s">
        <v>306</v>
      </c>
    </row>
    <row r="235" spans="1:37" x14ac:dyDescent="0.2">
      <c r="A235" s="133" t="s">
        <v>270</v>
      </c>
      <c r="B235" s="133" t="s">
        <v>271</v>
      </c>
      <c r="C235" s="133" t="s">
        <v>598</v>
      </c>
      <c r="D235" s="133" t="s">
        <v>273</v>
      </c>
      <c r="E235" s="133" t="s">
        <v>274</v>
      </c>
      <c r="F235" s="133" t="s">
        <v>275</v>
      </c>
      <c r="G235" s="133" t="s">
        <v>276</v>
      </c>
      <c r="H235" s="133" t="s">
        <v>277</v>
      </c>
      <c r="I235" s="144">
        <v>366.42</v>
      </c>
      <c r="J235" s="133" t="s">
        <v>610</v>
      </c>
      <c r="K235" s="133" t="s">
        <v>611</v>
      </c>
      <c r="L235" s="133" t="s">
        <v>321</v>
      </c>
      <c r="M235" s="135">
        <v>45379</v>
      </c>
      <c r="N235" s="133" t="s">
        <v>281</v>
      </c>
      <c r="Q235" s="133" t="s">
        <v>282</v>
      </c>
      <c r="T235" s="133" t="s">
        <v>613</v>
      </c>
      <c r="U235" s="133" t="s">
        <v>284</v>
      </c>
      <c r="V235" s="133" t="s">
        <v>285</v>
      </c>
      <c r="X235" s="133" t="s">
        <v>286</v>
      </c>
      <c r="AC235" s="133" t="s">
        <v>287</v>
      </c>
      <c r="AD235" t="s">
        <v>528</v>
      </c>
      <c r="AE235" t="s">
        <v>305</v>
      </c>
      <c r="AF235" t="s">
        <v>158</v>
      </c>
      <c r="AG235" s="135">
        <v>45453</v>
      </c>
      <c r="AK235" t="s">
        <v>306</v>
      </c>
    </row>
    <row r="236" spans="1:37" x14ac:dyDescent="0.2">
      <c r="A236" s="133" t="s">
        <v>270</v>
      </c>
      <c r="B236" s="133" t="s">
        <v>271</v>
      </c>
      <c r="C236" s="133" t="s">
        <v>598</v>
      </c>
      <c r="D236" s="133" t="s">
        <v>273</v>
      </c>
      <c r="E236" s="133" t="s">
        <v>274</v>
      </c>
      <c r="F236" s="133" t="s">
        <v>275</v>
      </c>
      <c r="G236" s="133" t="s">
        <v>276</v>
      </c>
      <c r="H236" s="133" t="s">
        <v>277</v>
      </c>
      <c r="I236" s="144">
        <v>39.22</v>
      </c>
      <c r="J236" s="133" t="s">
        <v>614</v>
      </c>
      <c r="K236" s="133" t="s">
        <v>615</v>
      </c>
      <c r="L236" s="133" t="s">
        <v>321</v>
      </c>
      <c r="M236" s="135">
        <v>45379</v>
      </c>
      <c r="N236" s="133" t="s">
        <v>281</v>
      </c>
      <c r="Q236" s="133" t="s">
        <v>282</v>
      </c>
      <c r="T236" s="136" t="s">
        <v>552</v>
      </c>
      <c r="U236" s="133" t="s">
        <v>284</v>
      </c>
      <c r="V236" s="133" t="s">
        <v>285</v>
      </c>
      <c r="X236" s="133" t="s">
        <v>286</v>
      </c>
      <c r="AC236" s="133" t="s">
        <v>287</v>
      </c>
      <c r="AD236" t="s">
        <v>551</v>
      </c>
      <c r="AE236" t="s">
        <v>305</v>
      </c>
      <c r="AF236" t="s">
        <v>146</v>
      </c>
      <c r="AG236" s="135">
        <v>45371</v>
      </c>
      <c r="AK236" t="s">
        <v>306</v>
      </c>
    </row>
    <row r="237" spans="1:37" x14ac:dyDescent="0.2">
      <c r="A237" s="133" t="s">
        <v>270</v>
      </c>
      <c r="B237" s="133" t="s">
        <v>271</v>
      </c>
      <c r="C237" s="133" t="s">
        <v>598</v>
      </c>
      <c r="D237" s="133" t="s">
        <v>273</v>
      </c>
      <c r="E237" s="133" t="s">
        <v>274</v>
      </c>
      <c r="F237" s="133" t="s">
        <v>275</v>
      </c>
      <c r="G237" s="133" t="s">
        <v>276</v>
      </c>
      <c r="H237" s="133" t="s">
        <v>277</v>
      </c>
      <c r="I237" s="144">
        <v>-126.05</v>
      </c>
      <c r="J237" s="133" t="s">
        <v>614</v>
      </c>
      <c r="K237" s="133" t="s">
        <v>615</v>
      </c>
      <c r="L237" s="133" t="s">
        <v>321</v>
      </c>
      <c r="M237" s="135">
        <v>45379</v>
      </c>
      <c r="N237" s="133" t="s">
        <v>322</v>
      </c>
      <c r="Q237" s="133" t="s">
        <v>282</v>
      </c>
      <c r="T237" s="133" t="s">
        <v>616</v>
      </c>
      <c r="U237" s="133" t="s">
        <v>284</v>
      </c>
      <c r="V237" s="133" t="s">
        <v>285</v>
      </c>
      <c r="X237" s="133" t="s">
        <v>286</v>
      </c>
      <c r="AC237" s="133" t="s">
        <v>287</v>
      </c>
      <c r="AD237" t="s">
        <v>506</v>
      </c>
      <c r="AE237" t="s">
        <v>376</v>
      </c>
      <c r="AF237" t="s">
        <v>176</v>
      </c>
      <c r="AG237" s="135">
        <v>45426</v>
      </c>
      <c r="AI237" t="s">
        <v>267</v>
      </c>
    </row>
    <row r="238" spans="1:37" x14ac:dyDescent="0.2">
      <c r="A238" s="133" t="s">
        <v>270</v>
      </c>
      <c r="B238" s="133" t="s">
        <v>271</v>
      </c>
      <c r="C238" s="133" t="s">
        <v>598</v>
      </c>
      <c r="D238" s="133" t="s">
        <v>273</v>
      </c>
      <c r="E238" s="133" t="s">
        <v>274</v>
      </c>
      <c r="F238" s="133" t="s">
        <v>275</v>
      </c>
      <c r="G238" s="133" t="s">
        <v>298</v>
      </c>
      <c r="H238" s="133" t="s">
        <v>299</v>
      </c>
      <c r="I238" s="144">
        <v>43.48</v>
      </c>
      <c r="J238" s="133" t="s">
        <v>614</v>
      </c>
      <c r="K238" s="133" t="s">
        <v>615</v>
      </c>
      <c r="L238" s="133" t="s">
        <v>321</v>
      </c>
      <c r="M238" s="135">
        <v>45379</v>
      </c>
      <c r="N238" s="133" t="s">
        <v>281</v>
      </c>
      <c r="Q238" s="133" t="s">
        <v>282</v>
      </c>
      <c r="T238" s="133" t="s">
        <v>617</v>
      </c>
      <c r="U238" s="133" t="s">
        <v>284</v>
      </c>
      <c r="V238" s="133" t="s">
        <v>285</v>
      </c>
      <c r="X238" s="133" t="s">
        <v>286</v>
      </c>
      <c r="AC238" s="133" t="s">
        <v>287</v>
      </c>
      <c r="AD238" t="s">
        <v>528</v>
      </c>
      <c r="AE238" t="s">
        <v>305</v>
      </c>
      <c r="AF238" t="s">
        <v>158</v>
      </c>
      <c r="AG238" s="135">
        <v>45453</v>
      </c>
      <c r="AK238" t="s">
        <v>306</v>
      </c>
    </row>
    <row r="239" spans="1:37" x14ac:dyDescent="0.2">
      <c r="A239" s="133" t="s">
        <v>270</v>
      </c>
      <c r="B239" s="133" t="s">
        <v>271</v>
      </c>
      <c r="C239" s="133" t="s">
        <v>598</v>
      </c>
      <c r="D239" s="133" t="s">
        <v>273</v>
      </c>
      <c r="E239" s="133" t="s">
        <v>274</v>
      </c>
      <c r="F239" s="133" t="s">
        <v>275</v>
      </c>
      <c r="G239" s="133" t="s">
        <v>276</v>
      </c>
      <c r="H239" s="133" t="s">
        <v>277</v>
      </c>
      <c r="I239" s="144">
        <v>-495</v>
      </c>
      <c r="J239" s="133" t="s">
        <v>614</v>
      </c>
      <c r="K239" s="133" t="s">
        <v>615</v>
      </c>
      <c r="L239" s="133" t="s">
        <v>321</v>
      </c>
      <c r="M239" s="135">
        <v>45379</v>
      </c>
      <c r="N239" s="133" t="s">
        <v>322</v>
      </c>
      <c r="Q239" s="133" t="s">
        <v>282</v>
      </c>
      <c r="T239" s="133" t="s">
        <v>533</v>
      </c>
      <c r="U239" s="133" t="s">
        <v>284</v>
      </c>
      <c r="V239" s="133" t="s">
        <v>285</v>
      </c>
      <c r="X239" s="133" t="s">
        <v>286</v>
      </c>
      <c r="AC239" s="133" t="s">
        <v>287</v>
      </c>
      <c r="AD239" s="145" t="s">
        <v>534</v>
      </c>
      <c r="AG239" s="135">
        <v>45370</v>
      </c>
      <c r="AH239" t="s">
        <v>618</v>
      </c>
      <c r="AI239" t="s">
        <v>267</v>
      </c>
    </row>
    <row r="240" spans="1:37" x14ac:dyDescent="0.2">
      <c r="A240" s="133" t="s">
        <v>270</v>
      </c>
      <c r="B240" s="133" t="s">
        <v>271</v>
      </c>
      <c r="C240" s="133" t="s">
        <v>598</v>
      </c>
      <c r="D240" s="133" t="s">
        <v>273</v>
      </c>
      <c r="E240" s="133" t="s">
        <v>274</v>
      </c>
      <c r="F240" s="133" t="s">
        <v>275</v>
      </c>
      <c r="G240" s="133" t="s">
        <v>298</v>
      </c>
      <c r="H240" s="133" t="s">
        <v>299</v>
      </c>
      <c r="I240" s="144">
        <v>11.2</v>
      </c>
      <c r="J240" s="133" t="s">
        <v>614</v>
      </c>
      <c r="K240" s="133" t="s">
        <v>615</v>
      </c>
      <c r="L240" s="133" t="s">
        <v>321</v>
      </c>
      <c r="M240" s="135">
        <v>45379</v>
      </c>
      <c r="N240" s="133" t="s">
        <v>281</v>
      </c>
      <c r="Q240" s="133" t="s">
        <v>282</v>
      </c>
      <c r="T240" s="133" t="s">
        <v>521</v>
      </c>
      <c r="U240" s="133" t="s">
        <v>284</v>
      </c>
      <c r="V240" s="133" t="s">
        <v>285</v>
      </c>
      <c r="X240" s="133" t="s">
        <v>286</v>
      </c>
      <c r="AC240" s="133" t="s">
        <v>287</v>
      </c>
      <c r="AD240" t="s">
        <v>522</v>
      </c>
      <c r="AE240" t="s">
        <v>305</v>
      </c>
      <c r="AF240" t="s">
        <v>162</v>
      </c>
      <c r="AG240" s="135">
        <v>45316</v>
      </c>
      <c r="AK240" t="s">
        <v>306</v>
      </c>
    </row>
    <row r="241" spans="1:37" x14ac:dyDescent="0.2">
      <c r="A241" s="133" t="s">
        <v>270</v>
      </c>
      <c r="B241" s="133" t="s">
        <v>271</v>
      </c>
      <c r="C241" s="133" t="s">
        <v>598</v>
      </c>
      <c r="D241" s="133" t="s">
        <v>273</v>
      </c>
      <c r="E241" s="133" t="s">
        <v>274</v>
      </c>
      <c r="F241" s="133" t="s">
        <v>275</v>
      </c>
      <c r="G241" s="133" t="s">
        <v>276</v>
      </c>
      <c r="H241" s="133" t="s">
        <v>277</v>
      </c>
      <c r="I241" s="144">
        <v>37.6</v>
      </c>
      <c r="J241" s="133" t="s">
        <v>614</v>
      </c>
      <c r="K241" s="133" t="s">
        <v>615</v>
      </c>
      <c r="L241" s="133" t="s">
        <v>321</v>
      </c>
      <c r="M241" s="135">
        <v>45379</v>
      </c>
      <c r="N241" s="133" t="s">
        <v>281</v>
      </c>
      <c r="Q241" s="133" t="s">
        <v>282</v>
      </c>
      <c r="T241" s="133" t="s">
        <v>613</v>
      </c>
      <c r="U241" s="133" t="s">
        <v>284</v>
      </c>
      <c r="V241" s="133" t="s">
        <v>285</v>
      </c>
      <c r="X241" s="133" t="s">
        <v>286</v>
      </c>
      <c r="AC241" s="133" t="s">
        <v>287</v>
      </c>
      <c r="AD241" t="s">
        <v>528</v>
      </c>
      <c r="AE241" t="s">
        <v>305</v>
      </c>
      <c r="AF241" t="s">
        <v>158</v>
      </c>
      <c r="AG241" s="135">
        <v>45453</v>
      </c>
      <c r="AK241" t="s">
        <v>306</v>
      </c>
    </row>
    <row r="242" spans="1:37" x14ac:dyDescent="0.2">
      <c r="A242" s="133" t="s">
        <v>270</v>
      </c>
      <c r="B242" s="133" t="s">
        <v>271</v>
      </c>
      <c r="C242" s="133" t="s">
        <v>598</v>
      </c>
      <c r="D242" s="133" t="s">
        <v>273</v>
      </c>
      <c r="E242" s="133" t="s">
        <v>274</v>
      </c>
      <c r="F242" s="133" t="s">
        <v>275</v>
      </c>
      <c r="G242" s="133" t="s">
        <v>298</v>
      </c>
      <c r="H242" s="133" t="s">
        <v>299</v>
      </c>
      <c r="I242" s="144">
        <v>53.04</v>
      </c>
      <c r="J242" s="133" t="s">
        <v>619</v>
      </c>
      <c r="K242" s="133" t="s">
        <v>620</v>
      </c>
      <c r="L242" s="133" t="s">
        <v>321</v>
      </c>
      <c r="M242" s="135">
        <v>45379</v>
      </c>
      <c r="N242" s="133" t="s">
        <v>281</v>
      </c>
      <c r="Q242" s="133" t="s">
        <v>282</v>
      </c>
      <c r="T242" s="133" t="s">
        <v>621</v>
      </c>
      <c r="U242" s="133" t="s">
        <v>284</v>
      </c>
      <c r="V242" s="133" t="s">
        <v>285</v>
      </c>
      <c r="X242" s="133" t="s">
        <v>286</v>
      </c>
      <c r="AC242" s="133" t="s">
        <v>287</v>
      </c>
      <c r="AD242" t="s">
        <v>543</v>
      </c>
      <c r="AE242" t="s">
        <v>305</v>
      </c>
      <c r="AF242" t="s">
        <v>146</v>
      </c>
      <c r="AG242" s="135">
        <v>45405</v>
      </c>
      <c r="AH242" t="s">
        <v>544</v>
      </c>
      <c r="AK242" t="s">
        <v>306</v>
      </c>
    </row>
    <row r="243" spans="1:37" x14ac:dyDescent="0.2">
      <c r="A243" s="133" t="s">
        <v>270</v>
      </c>
      <c r="B243" s="133" t="s">
        <v>271</v>
      </c>
      <c r="C243" s="133" t="s">
        <v>598</v>
      </c>
      <c r="D243" s="133" t="s">
        <v>273</v>
      </c>
      <c r="E243" s="133" t="s">
        <v>274</v>
      </c>
      <c r="F243" s="133" t="s">
        <v>275</v>
      </c>
      <c r="G243" s="133" t="s">
        <v>298</v>
      </c>
      <c r="H243" s="133" t="s">
        <v>299</v>
      </c>
      <c r="I243" s="144">
        <v>11.2</v>
      </c>
      <c r="J243" s="133" t="s">
        <v>284</v>
      </c>
      <c r="K243" s="133" t="s">
        <v>622</v>
      </c>
      <c r="L243" s="133" t="s">
        <v>321</v>
      </c>
      <c r="M243" s="135">
        <v>45379</v>
      </c>
      <c r="N243" s="133" t="s">
        <v>281</v>
      </c>
      <c r="Q243" s="133" t="s">
        <v>282</v>
      </c>
      <c r="T243" s="133" t="s">
        <v>612</v>
      </c>
      <c r="U243" s="133" t="s">
        <v>284</v>
      </c>
      <c r="V243" s="133" t="s">
        <v>285</v>
      </c>
      <c r="X243" s="133" t="s">
        <v>286</v>
      </c>
      <c r="AC243" s="133" t="s">
        <v>287</v>
      </c>
      <c r="AD243" t="s">
        <v>528</v>
      </c>
      <c r="AE243" t="s">
        <v>305</v>
      </c>
      <c r="AF243" t="s">
        <v>158</v>
      </c>
      <c r="AG243" s="135">
        <v>45453</v>
      </c>
      <c r="AK243" t="s">
        <v>306</v>
      </c>
    </row>
    <row r="244" spans="1:37" hidden="1" x14ac:dyDescent="0.2">
      <c r="A244" s="133" t="s">
        <v>270</v>
      </c>
      <c r="B244" s="133" t="s">
        <v>271</v>
      </c>
      <c r="C244" s="133" t="s">
        <v>598</v>
      </c>
      <c r="D244" s="133" t="s">
        <v>273</v>
      </c>
      <c r="E244" s="133" t="s">
        <v>274</v>
      </c>
      <c r="F244" s="133" t="s">
        <v>275</v>
      </c>
      <c r="G244" s="133" t="s">
        <v>298</v>
      </c>
      <c r="H244" s="133" t="s">
        <v>299</v>
      </c>
      <c r="I244" s="144">
        <v>42.61</v>
      </c>
      <c r="J244" s="133" t="s">
        <v>284</v>
      </c>
      <c r="K244" s="133" t="s">
        <v>622</v>
      </c>
      <c r="L244" s="133" t="s">
        <v>321</v>
      </c>
      <c r="M244" s="135">
        <v>45379</v>
      </c>
      <c r="N244" s="133" t="s">
        <v>281</v>
      </c>
      <c r="Q244" s="133" t="s">
        <v>282</v>
      </c>
      <c r="T244" s="133" t="s">
        <v>609</v>
      </c>
      <c r="U244" s="133" t="s">
        <v>284</v>
      </c>
      <c r="V244" s="133" t="s">
        <v>285</v>
      </c>
      <c r="X244" s="133" t="s">
        <v>286</v>
      </c>
      <c r="AC244" s="133" t="s">
        <v>287</v>
      </c>
      <c r="AD244" t="s">
        <v>537</v>
      </c>
      <c r="AE244" t="s">
        <v>305</v>
      </c>
      <c r="AF244" t="s">
        <v>175</v>
      </c>
      <c r="AG244" s="135">
        <v>45415</v>
      </c>
      <c r="AH244" t="s">
        <v>538</v>
      </c>
      <c r="AK244" t="s">
        <v>793</v>
      </c>
    </row>
    <row r="245" spans="1:37" x14ac:dyDescent="0.2">
      <c r="A245" s="133" t="s">
        <v>270</v>
      </c>
      <c r="B245" s="133" t="s">
        <v>271</v>
      </c>
      <c r="C245" s="133" t="s">
        <v>598</v>
      </c>
      <c r="D245" s="133" t="s">
        <v>273</v>
      </c>
      <c r="E245" s="133" t="s">
        <v>274</v>
      </c>
      <c r="F245" s="133" t="s">
        <v>275</v>
      </c>
      <c r="G245" s="133" t="s">
        <v>276</v>
      </c>
      <c r="H245" s="133" t="s">
        <v>277</v>
      </c>
      <c r="I245" s="144">
        <v>898</v>
      </c>
      <c r="J245" s="133"/>
      <c r="K245" s="133" t="s">
        <v>623</v>
      </c>
      <c r="L245" s="133" t="s">
        <v>321</v>
      </c>
      <c r="M245" s="135">
        <v>45379</v>
      </c>
      <c r="N245" s="133" t="s">
        <v>281</v>
      </c>
      <c r="Q245" s="133" t="s">
        <v>282</v>
      </c>
      <c r="T245" s="133" t="s">
        <v>624</v>
      </c>
      <c r="U245" s="133" t="s">
        <v>284</v>
      </c>
      <c r="V245" s="133" t="s">
        <v>285</v>
      </c>
      <c r="X245" s="133" t="s">
        <v>286</v>
      </c>
      <c r="AC245" s="133" t="s">
        <v>287</v>
      </c>
      <c r="AD245" s="145" t="s">
        <v>625</v>
      </c>
      <c r="AG245" s="135">
        <v>45359</v>
      </c>
      <c r="AI245" t="s">
        <v>267</v>
      </c>
    </row>
    <row r="246" spans="1:37" x14ac:dyDescent="0.2">
      <c r="A246" s="133" t="s">
        <v>270</v>
      </c>
      <c r="B246" s="133" t="s">
        <v>271</v>
      </c>
      <c r="C246" s="133" t="s">
        <v>598</v>
      </c>
      <c r="D246" s="133" t="s">
        <v>273</v>
      </c>
      <c r="E246" s="133" t="s">
        <v>274</v>
      </c>
      <c r="F246" s="133" t="s">
        <v>275</v>
      </c>
      <c r="G246" s="133" t="s">
        <v>580</v>
      </c>
      <c r="H246" s="133" t="s">
        <v>581</v>
      </c>
      <c r="I246" s="144">
        <v>900</v>
      </c>
      <c r="J246" s="133"/>
      <c r="K246" s="133" t="s">
        <v>626</v>
      </c>
      <c r="L246" s="133" t="s">
        <v>590</v>
      </c>
      <c r="M246" s="135">
        <v>45365</v>
      </c>
      <c r="N246" s="133" t="s">
        <v>591</v>
      </c>
      <c r="O246" s="133" t="s">
        <v>592</v>
      </c>
      <c r="P246" s="133" t="s">
        <v>593</v>
      </c>
      <c r="Q246" s="133"/>
      <c r="T246" s="133" t="s">
        <v>594</v>
      </c>
      <c r="U246" s="133" t="s">
        <v>284</v>
      </c>
      <c r="V246" s="133" t="s">
        <v>285</v>
      </c>
      <c r="X246" s="133" t="s">
        <v>286</v>
      </c>
      <c r="Z246" s="133" t="s">
        <v>595</v>
      </c>
      <c r="AC246" s="133" t="s">
        <v>287</v>
      </c>
      <c r="AD246" t="s">
        <v>596</v>
      </c>
      <c r="AE246" t="s">
        <v>586</v>
      </c>
      <c r="AF246" t="s">
        <v>151</v>
      </c>
      <c r="AG246" s="135">
        <v>45363</v>
      </c>
      <c r="AH246" t="s">
        <v>597</v>
      </c>
      <c r="AJ246" t="s">
        <v>588</v>
      </c>
      <c r="AK246" t="s">
        <v>306</v>
      </c>
    </row>
    <row r="247" spans="1:37" s="143" customFormat="1" hidden="1" x14ac:dyDescent="0.2">
      <c r="A247" s="141" t="s">
        <v>270</v>
      </c>
      <c r="B247" s="141" t="s">
        <v>271</v>
      </c>
      <c r="C247" s="141" t="s">
        <v>627</v>
      </c>
      <c r="D247" s="141" t="s">
        <v>273</v>
      </c>
      <c r="E247" s="141" t="s">
        <v>274</v>
      </c>
      <c r="F247" s="141" t="s">
        <v>275</v>
      </c>
      <c r="G247" s="141" t="s">
        <v>298</v>
      </c>
      <c r="H247" s="141" t="s">
        <v>299</v>
      </c>
      <c r="I247" s="144">
        <v>4.3499999999999996</v>
      </c>
      <c r="J247" s="141" t="s">
        <v>394</v>
      </c>
      <c r="K247" s="141" t="s">
        <v>628</v>
      </c>
      <c r="L247" s="141" t="s">
        <v>575</v>
      </c>
      <c r="M247" s="142">
        <v>45411</v>
      </c>
      <c r="N247" s="141" t="s">
        <v>281</v>
      </c>
      <c r="Q247" s="141" t="s">
        <v>282</v>
      </c>
      <c r="T247" s="141" t="s">
        <v>629</v>
      </c>
      <c r="U247" s="141" t="s">
        <v>284</v>
      </c>
      <c r="V247" s="141" t="s">
        <v>285</v>
      </c>
      <c r="X247" s="141" t="s">
        <v>286</v>
      </c>
      <c r="AC247" s="141" t="s">
        <v>287</v>
      </c>
      <c r="AD247" s="143" t="s">
        <v>602</v>
      </c>
      <c r="AG247" s="142"/>
      <c r="AH247" s="143" t="s">
        <v>401</v>
      </c>
      <c r="AK247" t="s">
        <v>787</v>
      </c>
    </row>
    <row r="248" spans="1:37" x14ac:dyDescent="0.2">
      <c r="A248" s="133" t="s">
        <v>270</v>
      </c>
      <c r="B248" s="133" t="s">
        <v>271</v>
      </c>
      <c r="C248" s="133" t="s">
        <v>627</v>
      </c>
      <c r="D248" s="133" t="s">
        <v>273</v>
      </c>
      <c r="E248" s="133" t="s">
        <v>274</v>
      </c>
      <c r="F248" s="133" t="s">
        <v>275</v>
      </c>
      <c r="G248" s="133" t="s">
        <v>580</v>
      </c>
      <c r="H248" s="133" t="s">
        <v>581</v>
      </c>
      <c r="I248" s="144">
        <v>900</v>
      </c>
      <c r="J248" s="133"/>
      <c r="K248" s="133" t="s">
        <v>630</v>
      </c>
      <c r="L248" s="133" t="s">
        <v>590</v>
      </c>
      <c r="M248" s="135">
        <v>45391</v>
      </c>
      <c r="N248" s="133" t="s">
        <v>591</v>
      </c>
      <c r="O248" s="133" t="s">
        <v>592</v>
      </c>
      <c r="P248" s="133" t="s">
        <v>593</v>
      </c>
      <c r="Q248" s="133"/>
      <c r="T248" s="133" t="s">
        <v>594</v>
      </c>
      <c r="U248" s="133" t="s">
        <v>284</v>
      </c>
      <c r="V248" s="133" t="s">
        <v>285</v>
      </c>
      <c r="X248" s="133" t="s">
        <v>286</v>
      </c>
      <c r="Z248" s="133" t="s">
        <v>595</v>
      </c>
      <c r="AC248" s="133" t="s">
        <v>287</v>
      </c>
      <c r="AD248" t="s">
        <v>596</v>
      </c>
      <c r="AE248" t="s">
        <v>586</v>
      </c>
      <c r="AF248" t="s">
        <v>151</v>
      </c>
      <c r="AG248" s="135">
        <v>45394</v>
      </c>
      <c r="AH248" t="s">
        <v>597</v>
      </c>
      <c r="AJ248" t="s">
        <v>588</v>
      </c>
      <c r="AK248" t="s">
        <v>306</v>
      </c>
    </row>
    <row r="249" spans="1:37" hidden="1" x14ac:dyDescent="0.2">
      <c r="A249" s="133" t="s">
        <v>270</v>
      </c>
      <c r="B249" s="133" t="s">
        <v>271</v>
      </c>
      <c r="C249" s="133" t="s">
        <v>631</v>
      </c>
      <c r="D249" s="133" t="s">
        <v>273</v>
      </c>
      <c r="E249" s="133" t="s">
        <v>274</v>
      </c>
      <c r="F249" s="133" t="s">
        <v>275</v>
      </c>
      <c r="G249" s="133" t="s">
        <v>276</v>
      </c>
      <c r="H249" s="133" t="s">
        <v>277</v>
      </c>
      <c r="I249" s="144">
        <v>-347.5</v>
      </c>
      <c r="J249" s="133" t="s">
        <v>632</v>
      </c>
      <c r="K249" s="133" t="s">
        <v>633</v>
      </c>
      <c r="L249" s="133" t="s">
        <v>321</v>
      </c>
      <c r="M249" s="135">
        <v>45421</v>
      </c>
      <c r="N249" s="133" t="s">
        <v>322</v>
      </c>
      <c r="Q249" s="133" t="s">
        <v>282</v>
      </c>
      <c r="T249" s="133" t="s">
        <v>553</v>
      </c>
      <c r="U249" s="133" t="s">
        <v>284</v>
      </c>
      <c r="V249" s="133" t="s">
        <v>285</v>
      </c>
      <c r="X249" s="133" t="s">
        <v>286</v>
      </c>
      <c r="AC249" s="133" t="s">
        <v>287</v>
      </c>
      <c r="AD249" t="s">
        <v>554</v>
      </c>
      <c r="AE249" t="s">
        <v>305</v>
      </c>
      <c r="AF249" t="s">
        <v>173</v>
      </c>
      <c r="AG249" s="135">
        <v>45393</v>
      </c>
      <c r="AH249" t="s">
        <v>555</v>
      </c>
      <c r="AK249" t="s">
        <v>793</v>
      </c>
    </row>
    <row r="250" spans="1:37" hidden="1" x14ac:dyDescent="0.2">
      <c r="A250" s="133" t="s">
        <v>270</v>
      </c>
      <c r="B250" s="133" t="s">
        <v>271</v>
      </c>
      <c r="C250" s="133" t="s">
        <v>631</v>
      </c>
      <c r="D250" s="133" t="s">
        <v>273</v>
      </c>
      <c r="E250" s="133" t="s">
        <v>274</v>
      </c>
      <c r="F250" s="133" t="s">
        <v>275</v>
      </c>
      <c r="G250" s="133" t="s">
        <v>276</v>
      </c>
      <c r="H250" s="133" t="s">
        <v>277</v>
      </c>
      <c r="I250" s="144">
        <v>-452.09</v>
      </c>
      <c r="J250" s="133" t="s">
        <v>634</v>
      </c>
      <c r="K250" s="133" t="s">
        <v>635</v>
      </c>
      <c r="L250" s="133" t="s">
        <v>321</v>
      </c>
      <c r="M250" s="135">
        <v>45421</v>
      </c>
      <c r="N250" s="133" t="s">
        <v>322</v>
      </c>
      <c r="Q250" s="133" t="s">
        <v>282</v>
      </c>
      <c r="T250" s="133" t="s">
        <v>540</v>
      </c>
      <c r="U250" s="133" t="s">
        <v>284</v>
      </c>
      <c r="V250" s="133" t="s">
        <v>285</v>
      </c>
      <c r="X250" s="133" t="s">
        <v>286</v>
      </c>
      <c r="AC250" s="133" t="s">
        <v>287</v>
      </c>
      <c r="AD250" t="s">
        <v>537</v>
      </c>
      <c r="AE250" t="s">
        <v>305</v>
      </c>
      <c r="AF250" t="s">
        <v>175</v>
      </c>
      <c r="AG250" s="135">
        <v>45415</v>
      </c>
      <c r="AH250" t="s">
        <v>538</v>
      </c>
      <c r="AK250" t="s">
        <v>793</v>
      </c>
    </row>
    <row r="251" spans="1:37" x14ac:dyDescent="0.2">
      <c r="A251" s="133" t="s">
        <v>270</v>
      </c>
      <c r="B251" s="133" t="s">
        <v>271</v>
      </c>
      <c r="C251" s="133" t="s">
        <v>631</v>
      </c>
      <c r="D251" s="133" t="s">
        <v>273</v>
      </c>
      <c r="E251" s="133" t="s">
        <v>274</v>
      </c>
      <c r="F251" s="133" t="s">
        <v>275</v>
      </c>
      <c r="G251" s="133" t="s">
        <v>298</v>
      </c>
      <c r="H251" s="133" t="s">
        <v>299</v>
      </c>
      <c r="I251" s="144">
        <v>45</v>
      </c>
      <c r="J251" s="133" t="s">
        <v>634</v>
      </c>
      <c r="K251" s="133" t="s">
        <v>635</v>
      </c>
      <c r="L251" s="133" t="s">
        <v>321</v>
      </c>
      <c r="M251" s="135">
        <v>45421</v>
      </c>
      <c r="N251" s="133" t="s">
        <v>281</v>
      </c>
      <c r="Q251" s="133" t="s">
        <v>282</v>
      </c>
      <c r="T251" s="133" t="s">
        <v>542</v>
      </c>
      <c r="U251" s="133" t="s">
        <v>284</v>
      </c>
      <c r="V251" s="133" t="s">
        <v>285</v>
      </c>
      <c r="X251" s="133" t="s">
        <v>286</v>
      </c>
      <c r="AC251" s="133" t="s">
        <v>287</v>
      </c>
      <c r="AD251" t="s">
        <v>543</v>
      </c>
      <c r="AE251" t="s">
        <v>305</v>
      </c>
      <c r="AF251" t="s">
        <v>146</v>
      </c>
      <c r="AG251" s="135">
        <v>45405</v>
      </c>
      <c r="AH251" t="s">
        <v>544</v>
      </c>
      <c r="AK251" t="s">
        <v>306</v>
      </c>
    </row>
    <row r="252" spans="1:37" hidden="1" x14ac:dyDescent="0.2">
      <c r="A252" s="133" t="s">
        <v>270</v>
      </c>
      <c r="B252" s="133" t="s">
        <v>271</v>
      </c>
      <c r="C252" s="133" t="s">
        <v>631</v>
      </c>
      <c r="D252" s="133" t="s">
        <v>273</v>
      </c>
      <c r="E252" s="133" t="s">
        <v>274</v>
      </c>
      <c r="F252" s="133" t="s">
        <v>275</v>
      </c>
      <c r="G252" s="133" t="s">
        <v>298</v>
      </c>
      <c r="H252" s="133" t="s">
        <v>299</v>
      </c>
      <c r="I252" s="144">
        <v>-42.61</v>
      </c>
      <c r="J252" s="133" t="s">
        <v>634</v>
      </c>
      <c r="K252" s="133" t="s">
        <v>635</v>
      </c>
      <c r="L252" s="133" t="s">
        <v>321</v>
      </c>
      <c r="M252" s="135">
        <v>45421</v>
      </c>
      <c r="N252" s="133" t="s">
        <v>322</v>
      </c>
      <c r="Q252" s="133" t="s">
        <v>282</v>
      </c>
      <c r="T252" s="133" t="s">
        <v>609</v>
      </c>
      <c r="U252" s="133" t="s">
        <v>284</v>
      </c>
      <c r="V252" s="133" t="s">
        <v>285</v>
      </c>
      <c r="X252" s="133" t="s">
        <v>286</v>
      </c>
      <c r="AC252" s="133" t="s">
        <v>287</v>
      </c>
      <c r="AD252" t="s">
        <v>537</v>
      </c>
      <c r="AE252" t="s">
        <v>305</v>
      </c>
      <c r="AF252" t="s">
        <v>175</v>
      </c>
      <c r="AG252" s="135">
        <v>45415</v>
      </c>
      <c r="AH252" t="s">
        <v>538</v>
      </c>
      <c r="AK252" t="s">
        <v>793</v>
      </c>
    </row>
    <row r="253" spans="1:37" hidden="1" x14ac:dyDescent="0.2">
      <c r="A253" s="133" t="s">
        <v>270</v>
      </c>
      <c r="B253" s="133" t="s">
        <v>271</v>
      </c>
      <c r="C253" s="133" t="s">
        <v>631</v>
      </c>
      <c r="D253" s="133" t="s">
        <v>273</v>
      </c>
      <c r="E253" s="133" t="s">
        <v>274</v>
      </c>
      <c r="F253" s="133" t="s">
        <v>275</v>
      </c>
      <c r="G253" s="133" t="s">
        <v>298</v>
      </c>
      <c r="H253" s="133" t="s">
        <v>299</v>
      </c>
      <c r="I253" s="144">
        <v>11.2</v>
      </c>
      <c r="J253" s="133" t="s">
        <v>634</v>
      </c>
      <c r="K253" s="133" t="s">
        <v>635</v>
      </c>
      <c r="L253" s="133" t="s">
        <v>321</v>
      </c>
      <c r="M253" s="135">
        <v>45421</v>
      </c>
      <c r="N253" s="133" t="s">
        <v>281</v>
      </c>
      <c r="Q253" s="133" t="s">
        <v>282</v>
      </c>
      <c r="T253" s="133" t="s">
        <v>560</v>
      </c>
      <c r="U253" s="133" t="s">
        <v>284</v>
      </c>
      <c r="V253" s="133" t="s">
        <v>285</v>
      </c>
      <c r="X253" s="133" t="s">
        <v>286</v>
      </c>
      <c r="AC253" s="133" t="s">
        <v>287</v>
      </c>
      <c r="AD253" t="s">
        <v>554</v>
      </c>
      <c r="AE253" t="s">
        <v>305</v>
      </c>
      <c r="AF253" t="s">
        <v>173</v>
      </c>
      <c r="AG253" s="135">
        <v>45393</v>
      </c>
      <c r="AH253" t="s">
        <v>555</v>
      </c>
      <c r="AK253" t="s">
        <v>793</v>
      </c>
    </row>
    <row r="254" spans="1:37" x14ac:dyDescent="0.2">
      <c r="A254" s="133" t="s">
        <v>270</v>
      </c>
      <c r="B254" s="133" t="s">
        <v>271</v>
      </c>
      <c r="C254" s="133" t="s">
        <v>631</v>
      </c>
      <c r="D254" s="133" t="s">
        <v>273</v>
      </c>
      <c r="E254" s="133" t="s">
        <v>274</v>
      </c>
      <c r="F254" s="133" t="s">
        <v>275</v>
      </c>
      <c r="G254" s="133" t="s">
        <v>310</v>
      </c>
      <c r="H254" s="133" t="s">
        <v>311</v>
      </c>
      <c r="I254" s="144">
        <v>64</v>
      </c>
      <c r="J254" s="133" t="s">
        <v>634</v>
      </c>
      <c r="K254" s="133" t="s">
        <v>635</v>
      </c>
      <c r="L254" s="133" t="s">
        <v>321</v>
      </c>
      <c r="M254" s="135">
        <v>45421</v>
      </c>
      <c r="N254" s="133" t="s">
        <v>281</v>
      </c>
      <c r="Q254" s="133" t="s">
        <v>282</v>
      </c>
      <c r="T254" s="133" t="s">
        <v>515</v>
      </c>
      <c r="U254" s="133" t="s">
        <v>284</v>
      </c>
      <c r="V254" s="133" t="s">
        <v>285</v>
      </c>
      <c r="X254" s="133" t="s">
        <v>286</v>
      </c>
      <c r="AC254" s="133" t="s">
        <v>287</v>
      </c>
      <c r="AD254" s="17" t="s">
        <v>484</v>
      </c>
      <c r="AE254" t="s">
        <v>347</v>
      </c>
      <c r="AF254" t="s">
        <v>129</v>
      </c>
      <c r="AG254" s="135">
        <v>45063</v>
      </c>
      <c r="AJ254" t="s">
        <v>383</v>
      </c>
      <c r="AK254" t="s">
        <v>306</v>
      </c>
    </row>
    <row r="255" spans="1:37" x14ac:dyDescent="0.2">
      <c r="A255" s="133" t="s">
        <v>270</v>
      </c>
      <c r="B255" s="133" t="s">
        <v>271</v>
      </c>
      <c r="C255" s="133" t="s">
        <v>631</v>
      </c>
      <c r="D255" s="133" t="s">
        <v>273</v>
      </c>
      <c r="E255" s="133" t="s">
        <v>274</v>
      </c>
      <c r="F255" s="133" t="s">
        <v>275</v>
      </c>
      <c r="G255" s="133" t="s">
        <v>276</v>
      </c>
      <c r="H255" s="133" t="s">
        <v>277</v>
      </c>
      <c r="I255" s="144">
        <v>443.25</v>
      </c>
      <c r="J255" s="133" t="s">
        <v>636</v>
      </c>
      <c r="K255" s="133" t="s">
        <v>637</v>
      </c>
      <c r="L255" s="133" t="s">
        <v>321</v>
      </c>
      <c r="M255" s="135">
        <v>45421</v>
      </c>
      <c r="N255" s="133" t="s">
        <v>281</v>
      </c>
      <c r="Q255" s="133" t="s">
        <v>282</v>
      </c>
      <c r="T255" s="133" t="s">
        <v>638</v>
      </c>
      <c r="U255" s="133" t="s">
        <v>284</v>
      </c>
      <c r="V255" s="133" t="s">
        <v>285</v>
      </c>
      <c r="X255" s="133" t="s">
        <v>286</v>
      </c>
      <c r="AC255" s="133" t="s">
        <v>287</v>
      </c>
      <c r="AD255" t="s">
        <v>639</v>
      </c>
      <c r="AE255" t="s">
        <v>305</v>
      </c>
      <c r="AF255" t="s">
        <v>178</v>
      </c>
      <c r="AG255" s="135">
        <v>45442</v>
      </c>
      <c r="AK255" t="s">
        <v>306</v>
      </c>
    </row>
    <row r="256" spans="1:37" hidden="1" x14ac:dyDescent="0.2">
      <c r="A256" s="133" t="s">
        <v>270</v>
      </c>
      <c r="B256" s="133" t="s">
        <v>271</v>
      </c>
      <c r="C256" s="133" t="s">
        <v>631</v>
      </c>
      <c r="D256" s="133" t="s">
        <v>273</v>
      </c>
      <c r="E256" s="133" t="s">
        <v>274</v>
      </c>
      <c r="F256" s="133" t="s">
        <v>275</v>
      </c>
      <c r="G256" s="133" t="s">
        <v>298</v>
      </c>
      <c r="H256" s="133" t="s">
        <v>299</v>
      </c>
      <c r="I256" s="144">
        <v>-73.91</v>
      </c>
      <c r="J256" s="133" t="s">
        <v>636</v>
      </c>
      <c r="K256" s="133" t="s">
        <v>637</v>
      </c>
      <c r="L256" s="133" t="s">
        <v>321</v>
      </c>
      <c r="M256" s="135">
        <v>45421</v>
      </c>
      <c r="N256" s="133" t="s">
        <v>322</v>
      </c>
      <c r="Q256" s="133" t="s">
        <v>282</v>
      </c>
      <c r="T256" s="133" t="s">
        <v>562</v>
      </c>
      <c r="U256" s="133" t="s">
        <v>284</v>
      </c>
      <c r="V256" s="133" t="s">
        <v>285</v>
      </c>
      <c r="X256" s="133" t="s">
        <v>286</v>
      </c>
      <c r="AC256" s="133" t="s">
        <v>287</v>
      </c>
      <c r="AD256" t="s">
        <v>554</v>
      </c>
      <c r="AE256" t="s">
        <v>305</v>
      </c>
      <c r="AF256" t="s">
        <v>173</v>
      </c>
      <c r="AG256" s="135">
        <v>45393</v>
      </c>
      <c r="AH256" t="s">
        <v>555</v>
      </c>
      <c r="AK256" t="s">
        <v>793</v>
      </c>
    </row>
    <row r="257" spans="1:37" hidden="1" x14ac:dyDescent="0.2">
      <c r="A257" s="133" t="s">
        <v>270</v>
      </c>
      <c r="B257" s="133" t="s">
        <v>271</v>
      </c>
      <c r="C257" s="133" t="s">
        <v>631</v>
      </c>
      <c r="D257" s="133" t="s">
        <v>273</v>
      </c>
      <c r="E257" s="133" t="s">
        <v>274</v>
      </c>
      <c r="F257" s="133" t="s">
        <v>275</v>
      </c>
      <c r="G257" s="133" t="s">
        <v>298</v>
      </c>
      <c r="H257" s="133" t="s">
        <v>299</v>
      </c>
      <c r="I257" s="144">
        <v>11.2</v>
      </c>
      <c r="J257" s="133" t="s">
        <v>636</v>
      </c>
      <c r="K257" s="133" t="s">
        <v>637</v>
      </c>
      <c r="L257" s="133" t="s">
        <v>321</v>
      </c>
      <c r="M257" s="135">
        <v>45421</v>
      </c>
      <c r="N257" s="133" t="s">
        <v>281</v>
      </c>
      <c r="Q257" s="133" t="s">
        <v>282</v>
      </c>
      <c r="T257" s="133" t="s">
        <v>536</v>
      </c>
      <c r="U257" s="133" t="s">
        <v>284</v>
      </c>
      <c r="V257" s="133" t="s">
        <v>285</v>
      </c>
      <c r="X257" s="133" t="s">
        <v>286</v>
      </c>
      <c r="AC257" s="133" t="s">
        <v>287</v>
      </c>
      <c r="AD257" t="s">
        <v>537</v>
      </c>
      <c r="AE257" t="s">
        <v>305</v>
      </c>
      <c r="AF257" t="s">
        <v>175</v>
      </c>
      <c r="AG257" s="135">
        <v>45415</v>
      </c>
      <c r="AH257" t="s">
        <v>538</v>
      </c>
      <c r="AK257" t="s">
        <v>793</v>
      </c>
    </row>
    <row r="258" spans="1:37" x14ac:dyDescent="0.2">
      <c r="A258" s="133" t="s">
        <v>270</v>
      </c>
      <c r="B258" s="133" t="s">
        <v>271</v>
      </c>
      <c r="C258" s="133" t="s">
        <v>631</v>
      </c>
      <c r="D258" s="133" t="s">
        <v>273</v>
      </c>
      <c r="E258" s="133" t="s">
        <v>274</v>
      </c>
      <c r="F258" s="133" t="s">
        <v>275</v>
      </c>
      <c r="G258" s="133" t="s">
        <v>298</v>
      </c>
      <c r="H258" s="133" t="s">
        <v>299</v>
      </c>
      <c r="I258" s="144">
        <v>11.2</v>
      </c>
      <c r="J258" s="133" t="s">
        <v>636</v>
      </c>
      <c r="K258" s="133" t="s">
        <v>637</v>
      </c>
      <c r="L258" s="133" t="s">
        <v>321</v>
      </c>
      <c r="M258" s="135">
        <v>45421</v>
      </c>
      <c r="N258" s="133" t="s">
        <v>281</v>
      </c>
      <c r="Q258" s="133" t="s">
        <v>282</v>
      </c>
      <c r="T258" s="133" t="s">
        <v>640</v>
      </c>
      <c r="U258" s="133" t="s">
        <v>284</v>
      </c>
      <c r="V258" s="133" t="s">
        <v>285</v>
      </c>
      <c r="X258" s="133" t="s">
        <v>286</v>
      </c>
      <c r="AC258" s="133" t="s">
        <v>287</v>
      </c>
      <c r="AD258" t="s">
        <v>163</v>
      </c>
      <c r="AE258" t="s">
        <v>305</v>
      </c>
      <c r="AF258" t="s">
        <v>370</v>
      </c>
      <c r="AG258" s="135">
        <v>45326</v>
      </c>
      <c r="AK258" t="s">
        <v>306</v>
      </c>
    </row>
    <row r="259" spans="1:37" x14ac:dyDescent="0.2">
      <c r="A259" s="133" t="s">
        <v>270</v>
      </c>
      <c r="B259" s="133" t="s">
        <v>271</v>
      </c>
      <c r="C259" s="133" t="s">
        <v>631</v>
      </c>
      <c r="D259" s="133" t="s">
        <v>273</v>
      </c>
      <c r="E259" s="133" t="s">
        <v>274</v>
      </c>
      <c r="F259" s="133" t="s">
        <v>275</v>
      </c>
      <c r="G259" s="133" t="s">
        <v>276</v>
      </c>
      <c r="H259" s="133" t="s">
        <v>277</v>
      </c>
      <c r="I259" s="144">
        <v>45.92</v>
      </c>
      <c r="J259" s="133" t="s">
        <v>636</v>
      </c>
      <c r="K259" s="133" t="s">
        <v>637</v>
      </c>
      <c r="L259" s="133" t="s">
        <v>321</v>
      </c>
      <c r="M259" s="135">
        <v>45421</v>
      </c>
      <c r="N259" s="133" t="s">
        <v>281</v>
      </c>
      <c r="Q259" s="133" t="s">
        <v>282</v>
      </c>
      <c r="T259" s="133" t="s">
        <v>613</v>
      </c>
      <c r="U259" s="133" t="s">
        <v>284</v>
      </c>
      <c r="V259" s="133" t="s">
        <v>285</v>
      </c>
      <c r="X259" s="133" t="s">
        <v>286</v>
      </c>
      <c r="AC259" s="133" t="s">
        <v>287</v>
      </c>
      <c r="AD259" t="s">
        <v>528</v>
      </c>
      <c r="AE259" t="s">
        <v>305</v>
      </c>
      <c r="AF259" t="s">
        <v>158</v>
      </c>
      <c r="AG259" s="135">
        <v>45453</v>
      </c>
      <c r="AK259" t="s">
        <v>306</v>
      </c>
    </row>
    <row r="260" spans="1:37" x14ac:dyDescent="0.2">
      <c r="A260" s="133" t="s">
        <v>270</v>
      </c>
      <c r="B260" s="133" t="s">
        <v>271</v>
      </c>
      <c r="C260" s="133" t="s">
        <v>631</v>
      </c>
      <c r="D260" s="133" t="s">
        <v>273</v>
      </c>
      <c r="E260" s="133" t="s">
        <v>274</v>
      </c>
      <c r="F260" s="133" t="s">
        <v>275</v>
      </c>
      <c r="G260" s="133" t="s">
        <v>298</v>
      </c>
      <c r="H260" s="133" t="s">
        <v>299</v>
      </c>
      <c r="I260" s="144">
        <v>38.26</v>
      </c>
      <c r="J260" s="133" t="s">
        <v>636</v>
      </c>
      <c r="K260" s="133" t="s">
        <v>637</v>
      </c>
      <c r="L260" s="133" t="s">
        <v>321</v>
      </c>
      <c r="M260" s="135">
        <v>45421</v>
      </c>
      <c r="N260" s="133" t="s">
        <v>281</v>
      </c>
      <c r="Q260" s="133" t="s">
        <v>282</v>
      </c>
      <c r="T260" s="133" t="s">
        <v>641</v>
      </c>
      <c r="U260" s="133" t="s">
        <v>284</v>
      </c>
      <c r="V260" s="133" t="s">
        <v>285</v>
      </c>
      <c r="X260" s="133" t="s">
        <v>286</v>
      </c>
      <c r="AC260" s="133" t="s">
        <v>287</v>
      </c>
      <c r="AD260" t="s">
        <v>639</v>
      </c>
      <c r="AE260" t="s">
        <v>305</v>
      </c>
      <c r="AF260" t="s">
        <v>178</v>
      </c>
      <c r="AG260" s="135">
        <v>45442</v>
      </c>
      <c r="AK260" t="s">
        <v>306</v>
      </c>
    </row>
    <row r="261" spans="1:37" hidden="1" x14ac:dyDescent="0.2">
      <c r="A261" s="133" t="s">
        <v>270</v>
      </c>
      <c r="B261" s="133" t="s">
        <v>271</v>
      </c>
      <c r="C261" s="133" t="s">
        <v>631</v>
      </c>
      <c r="D261" s="133" t="s">
        <v>273</v>
      </c>
      <c r="E261" s="133" t="s">
        <v>274</v>
      </c>
      <c r="F261" s="133" t="s">
        <v>275</v>
      </c>
      <c r="G261" s="133" t="s">
        <v>298</v>
      </c>
      <c r="H261" s="133" t="s">
        <v>299</v>
      </c>
      <c r="I261" s="144">
        <v>11.2</v>
      </c>
      <c r="J261" s="133" t="s">
        <v>636</v>
      </c>
      <c r="K261" s="133" t="s">
        <v>637</v>
      </c>
      <c r="L261" s="133" t="s">
        <v>321</v>
      </c>
      <c r="M261" s="135">
        <v>45421</v>
      </c>
      <c r="N261" s="133" t="s">
        <v>281</v>
      </c>
      <c r="Q261" s="133" t="s">
        <v>282</v>
      </c>
      <c r="T261" s="133" t="s">
        <v>541</v>
      </c>
      <c r="U261" s="133" t="s">
        <v>284</v>
      </c>
      <c r="V261" s="133" t="s">
        <v>285</v>
      </c>
      <c r="X261" s="133" t="s">
        <v>286</v>
      </c>
      <c r="AC261" s="133" t="s">
        <v>287</v>
      </c>
      <c r="AD261" s="145" t="s">
        <v>288</v>
      </c>
      <c r="AG261" s="135">
        <v>45359</v>
      </c>
      <c r="AI261" t="s">
        <v>267</v>
      </c>
    </row>
    <row r="262" spans="1:37" x14ac:dyDescent="0.2">
      <c r="A262" s="133" t="s">
        <v>270</v>
      </c>
      <c r="B262" s="133" t="s">
        <v>271</v>
      </c>
      <c r="C262" s="133" t="s">
        <v>631</v>
      </c>
      <c r="D262" s="133" t="s">
        <v>273</v>
      </c>
      <c r="E262" s="133" t="s">
        <v>274</v>
      </c>
      <c r="F262" s="133" t="s">
        <v>275</v>
      </c>
      <c r="G262" s="133" t="s">
        <v>298</v>
      </c>
      <c r="H262" s="133" t="s">
        <v>299</v>
      </c>
      <c r="I262" s="144">
        <v>11.2</v>
      </c>
      <c r="J262" s="133" t="s">
        <v>642</v>
      </c>
      <c r="K262" s="133" t="s">
        <v>643</v>
      </c>
      <c r="L262" s="133" t="s">
        <v>321</v>
      </c>
      <c r="M262" s="135">
        <v>45421</v>
      </c>
      <c r="N262" s="133" t="s">
        <v>281</v>
      </c>
      <c r="Q262" s="133" t="s">
        <v>282</v>
      </c>
      <c r="T262" s="133" t="s">
        <v>559</v>
      </c>
      <c r="U262" s="133" t="s">
        <v>284</v>
      </c>
      <c r="V262" s="133" t="s">
        <v>285</v>
      </c>
      <c r="X262" s="133" t="s">
        <v>286</v>
      </c>
      <c r="AC262" s="133" t="s">
        <v>287</v>
      </c>
      <c r="AD262" t="s">
        <v>163</v>
      </c>
      <c r="AE262" t="s">
        <v>305</v>
      </c>
      <c r="AF262" t="s">
        <v>370</v>
      </c>
      <c r="AG262" s="135">
        <v>45326</v>
      </c>
      <c r="AK262" t="s">
        <v>306</v>
      </c>
    </row>
    <row r="263" spans="1:37" x14ac:dyDescent="0.2">
      <c r="A263" s="133" t="s">
        <v>270</v>
      </c>
      <c r="B263" s="133" t="s">
        <v>271</v>
      </c>
      <c r="C263" s="133" t="s">
        <v>631</v>
      </c>
      <c r="D263" s="133" t="s">
        <v>273</v>
      </c>
      <c r="E263" s="133" t="s">
        <v>274</v>
      </c>
      <c r="F263" s="133" t="s">
        <v>275</v>
      </c>
      <c r="G263" s="133" t="s">
        <v>276</v>
      </c>
      <c r="H263" s="133" t="s">
        <v>277</v>
      </c>
      <c r="I263" s="144">
        <v>-403.19</v>
      </c>
      <c r="J263" s="133" t="s">
        <v>642</v>
      </c>
      <c r="K263" s="133" t="s">
        <v>643</v>
      </c>
      <c r="L263" s="133" t="s">
        <v>321</v>
      </c>
      <c r="M263" s="135">
        <v>45421</v>
      </c>
      <c r="N263" s="133" t="s">
        <v>322</v>
      </c>
      <c r="Q263" s="133" t="s">
        <v>282</v>
      </c>
      <c r="T263" s="133" t="s">
        <v>644</v>
      </c>
      <c r="U263" s="133" t="s">
        <v>284</v>
      </c>
      <c r="V263" s="133" t="s">
        <v>285</v>
      </c>
      <c r="X263" s="133" t="s">
        <v>286</v>
      </c>
      <c r="AC263" s="133" t="s">
        <v>287</v>
      </c>
      <c r="AD263" t="s">
        <v>163</v>
      </c>
      <c r="AE263" t="s">
        <v>305</v>
      </c>
      <c r="AF263" t="s">
        <v>370</v>
      </c>
      <c r="AG263" s="135">
        <v>45326</v>
      </c>
      <c r="AH263" t="s">
        <v>645</v>
      </c>
      <c r="AK263" t="s">
        <v>306</v>
      </c>
    </row>
    <row r="264" spans="1:37" x14ac:dyDescent="0.2">
      <c r="A264" s="133" t="s">
        <v>270</v>
      </c>
      <c r="B264" s="133" t="s">
        <v>271</v>
      </c>
      <c r="C264" s="133" t="s">
        <v>631</v>
      </c>
      <c r="D264" s="133" t="s">
        <v>273</v>
      </c>
      <c r="E264" s="133" t="s">
        <v>274</v>
      </c>
      <c r="F264" s="133" t="s">
        <v>275</v>
      </c>
      <c r="G264" s="133" t="s">
        <v>298</v>
      </c>
      <c r="H264" s="133" t="s">
        <v>299</v>
      </c>
      <c r="I264" s="144">
        <v>11.2</v>
      </c>
      <c r="J264" s="133" t="s">
        <v>642</v>
      </c>
      <c r="K264" s="133" t="s">
        <v>643</v>
      </c>
      <c r="L264" s="133" t="s">
        <v>321</v>
      </c>
      <c r="M264" s="135">
        <v>45421</v>
      </c>
      <c r="N264" s="133" t="s">
        <v>281</v>
      </c>
      <c r="Q264" s="133" t="s">
        <v>282</v>
      </c>
      <c r="T264" s="133" t="s">
        <v>542</v>
      </c>
      <c r="U264" s="133" t="s">
        <v>284</v>
      </c>
      <c r="V264" s="133" t="s">
        <v>285</v>
      </c>
      <c r="X264" s="133" t="s">
        <v>286</v>
      </c>
      <c r="AC264" s="133" t="s">
        <v>287</v>
      </c>
      <c r="AD264" t="s">
        <v>543</v>
      </c>
      <c r="AE264" t="s">
        <v>305</v>
      </c>
      <c r="AF264" t="s">
        <v>146</v>
      </c>
      <c r="AG264" s="135">
        <v>45405</v>
      </c>
      <c r="AH264" t="s">
        <v>544</v>
      </c>
      <c r="AK264" t="s">
        <v>306</v>
      </c>
    </row>
    <row r="265" spans="1:37" x14ac:dyDescent="0.2">
      <c r="A265" s="133" t="s">
        <v>270</v>
      </c>
      <c r="B265" s="133" t="s">
        <v>271</v>
      </c>
      <c r="C265" s="133" t="s">
        <v>631</v>
      </c>
      <c r="D265" s="133" t="s">
        <v>273</v>
      </c>
      <c r="E265" s="133" t="s">
        <v>274</v>
      </c>
      <c r="F265" s="133" t="s">
        <v>275</v>
      </c>
      <c r="G265" s="133" t="s">
        <v>298</v>
      </c>
      <c r="H265" s="133" t="s">
        <v>299</v>
      </c>
      <c r="I265" s="144">
        <v>18.850000000000001</v>
      </c>
      <c r="J265" s="133" t="s">
        <v>642</v>
      </c>
      <c r="K265" s="133" t="s">
        <v>643</v>
      </c>
      <c r="L265" s="133" t="s">
        <v>321</v>
      </c>
      <c r="M265" s="135">
        <v>45421</v>
      </c>
      <c r="N265" s="133" t="s">
        <v>281</v>
      </c>
      <c r="Q265" s="133" t="s">
        <v>282</v>
      </c>
      <c r="T265" s="133" t="s">
        <v>646</v>
      </c>
      <c r="U265" s="133" t="s">
        <v>284</v>
      </c>
      <c r="V265" s="133" t="s">
        <v>285</v>
      </c>
      <c r="X265" s="133" t="s">
        <v>286</v>
      </c>
      <c r="AC265" s="133" t="s">
        <v>287</v>
      </c>
      <c r="AD265" t="s">
        <v>639</v>
      </c>
      <c r="AE265" t="s">
        <v>305</v>
      </c>
      <c r="AF265" t="s">
        <v>178</v>
      </c>
      <c r="AG265" s="135">
        <v>45442</v>
      </c>
      <c r="AK265" t="s">
        <v>306</v>
      </c>
    </row>
    <row r="266" spans="1:37" x14ac:dyDescent="0.2">
      <c r="A266" s="133" t="s">
        <v>270</v>
      </c>
      <c r="B266" s="133" t="s">
        <v>271</v>
      </c>
      <c r="C266" s="133" t="s">
        <v>631</v>
      </c>
      <c r="D266" s="133" t="s">
        <v>273</v>
      </c>
      <c r="E266" s="133" t="s">
        <v>274</v>
      </c>
      <c r="F266" s="133" t="s">
        <v>275</v>
      </c>
      <c r="G266" s="133" t="s">
        <v>580</v>
      </c>
      <c r="H266" s="133" t="s">
        <v>581</v>
      </c>
      <c r="I266" s="144">
        <v>900</v>
      </c>
      <c r="J266" s="133"/>
      <c r="K266" s="133" t="s">
        <v>647</v>
      </c>
      <c r="L266" s="133" t="s">
        <v>590</v>
      </c>
      <c r="M266" s="135">
        <v>45426</v>
      </c>
      <c r="N266" s="133" t="s">
        <v>591</v>
      </c>
      <c r="O266" s="133" t="s">
        <v>592</v>
      </c>
      <c r="P266" s="133" t="s">
        <v>593</v>
      </c>
      <c r="Q266" s="133"/>
      <c r="T266" s="133" t="s">
        <v>594</v>
      </c>
      <c r="U266" s="133" t="s">
        <v>284</v>
      </c>
      <c r="V266" s="133" t="s">
        <v>285</v>
      </c>
      <c r="X266" s="133" t="s">
        <v>286</v>
      </c>
      <c r="Z266" s="133" t="s">
        <v>595</v>
      </c>
      <c r="AC266" s="133" t="s">
        <v>287</v>
      </c>
      <c r="AD266" t="s">
        <v>596</v>
      </c>
      <c r="AE266" t="s">
        <v>586</v>
      </c>
      <c r="AF266" t="s">
        <v>151</v>
      </c>
      <c r="AG266" s="135">
        <v>45426</v>
      </c>
      <c r="AH266" t="s">
        <v>597</v>
      </c>
      <c r="AJ266" t="s">
        <v>588</v>
      </c>
      <c r="AK266" t="s">
        <v>306</v>
      </c>
    </row>
    <row r="267" spans="1:37" x14ac:dyDescent="0.2">
      <c r="A267" s="133" t="s">
        <v>270</v>
      </c>
      <c r="B267" s="133" t="s">
        <v>271</v>
      </c>
      <c r="C267" s="133" t="s">
        <v>631</v>
      </c>
      <c r="D267" s="133" t="s">
        <v>273</v>
      </c>
      <c r="E267" s="133" t="s">
        <v>274</v>
      </c>
      <c r="F267" s="133" t="s">
        <v>275</v>
      </c>
      <c r="G267" s="133" t="s">
        <v>580</v>
      </c>
      <c r="H267" s="133" t="s">
        <v>581</v>
      </c>
      <c r="I267" s="144">
        <v>-900</v>
      </c>
      <c r="J267" s="133"/>
      <c r="K267" s="133" t="s">
        <v>648</v>
      </c>
      <c r="L267" s="133" t="s">
        <v>590</v>
      </c>
      <c r="M267" s="135">
        <v>45426</v>
      </c>
      <c r="N267" s="133" t="s">
        <v>649</v>
      </c>
      <c r="O267" s="133" t="s">
        <v>592</v>
      </c>
      <c r="P267" s="133" t="s">
        <v>593</v>
      </c>
      <c r="Q267" s="133"/>
      <c r="T267" s="133" t="s">
        <v>594</v>
      </c>
      <c r="U267" s="133" t="s">
        <v>284</v>
      </c>
      <c r="V267" s="133" t="s">
        <v>285</v>
      </c>
      <c r="X267" s="133" t="s">
        <v>286</v>
      </c>
      <c r="Z267" s="133" t="s">
        <v>595</v>
      </c>
      <c r="AC267" s="133" t="s">
        <v>287</v>
      </c>
      <c r="AD267" t="s">
        <v>596</v>
      </c>
      <c r="AE267" t="s">
        <v>586</v>
      </c>
      <c r="AF267" t="s">
        <v>151</v>
      </c>
      <c r="AG267" s="135">
        <v>45426</v>
      </c>
      <c r="AH267" t="s">
        <v>597</v>
      </c>
      <c r="AJ267" t="s">
        <v>588</v>
      </c>
      <c r="AK267" t="s">
        <v>306</v>
      </c>
    </row>
    <row r="268" spans="1:37" x14ac:dyDescent="0.2">
      <c r="A268" s="133" t="s">
        <v>270</v>
      </c>
      <c r="B268" s="133" t="s">
        <v>271</v>
      </c>
      <c r="C268" s="133" t="s">
        <v>631</v>
      </c>
      <c r="D268" s="133" t="s">
        <v>273</v>
      </c>
      <c r="E268" s="133" t="s">
        <v>274</v>
      </c>
      <c r="F268" s="133" t="s">
        <v>275</v>
      </c>
      <c r="G268" s="133" t="s">
        <v>580</v>
      </c>
      <c r="H268" s="133" t="s">
        <v>581</v>
      </c>
      <c r="I268" s="144">
        <v>900</v>
      </c>
      <c r="J268" s="133"/>
      <c r="K268" s="133" t="s">
        <v>650</v>
      </c>
      <c r="L268" s="133" t="s">
        <v>590</v>
      </c>
      <c r="M268" s="135">
        <v>45426</v>
      </c>
      <c r="N268" s="133" t="s">
        <v>591</v>
      </c>
      <c r="O268" s="133" t="s">
        <v>592</v>
      </c>
      <c r="P268" s="133" t="s">
        <v>593</v>
      </c>
      <c r="Q268" s="133"/>
      <c r="T268" s="133" t="s">
        <v>594</v>
      </c>
      <c r="U268" s="133" t="s">
        <v>284</v>
      </c>
      <c r="V268" s="133" t="s">
        <v>285</v>
      </c>
      <c r="X268" s="133" t="s">
        <v>286</v>
      </c>
      <c r="Z268" s="133" t="s">
        <v>595</v>
      </c>
      <c r="AC268" s="133" t="s">
        <v>287</v>
      </c>
      <c r="AD268" t="s">
        <v>596</v>
      </c>
      <c r="AE268" t="s">
        <v>586</v>
      </c>
      <c r="AF268" t="s">
        <v>151</v>
      </c>
      <c r="AG268" s="135">
        <v>45426</v>
      </c>
      <c r="AH268" t="s">
        <v>597</v>
      </c>
      <c r="AJ268" t="s">
        <v>588</v>
      </c>
      <c r="AK268" t="s">
        <v>306</v>
      </c>
    </row>
    <row r="269" spans="1:37" x14ac:dyDescent="0.2">
      <c r="A269" t="s">
        <v>270</v>
      </c>
      <c r="B269" t="s">
        <v>271</v>
      </c>
      <c r="C269" t="s">
        <v>651</v>
      </c>
      <c r="D269" t="s">
        <v>273</v>
      </c>
      <c r="E269" t="s">
        <v>274</v>
      </c>
      <c r="F269" t="s">
        <v>275</v>
      </c>
      <c r="G269" t="s">
        <v>276</v>
      </c>
      <c r="H269" t="s">
        <v>277</v>
      </c>
      <c r="I269" s="159">
        <v>10.3</v>
      </c>
      <c r="J269" t="s">
        <v>652</v>
      </c>
      <c r="K269" t="s">
        <v>653</v>
      </c>
      <c r="L269" t="s">
        <v>321</v>
      </c>
      <c r="M269">
        <v>45449</v>
      </c>
      <c r="N269" t="s">
        <v>281</v>
      </c>
      <c r="Q269" t="s">
        <v>282</v>
      </c>
      <c r="T269" t="s">
        <v>638</v>
      </c>
      <c r="U269" t="s">
        <v>284</v>
      </c>
      <c r="V269" t="s">
        <v>285</v>
      </c>
      <c r="X269" t="s">
        <v>286</v>
      </c>
      <c r="AC269" t="s">
        <v>287</v>
      </c>
      <c r="AD269" t="s">
        <v>639</v>
      </c>
      <c r="AE269" t="s">
        <v>782</v>
      </c>
      <c r="AF269" t="s">
        <v>178</v>
      </c>
      <c r="AG269" s="135">
        <v>45442</v>
      </c>
      <c r="AK269" t="s">
        <v>306</v>
      </c>
    </row>
    <row r="270" spans="1:37" hidden="1" x14ac:dyDescent="0.2">
      <c r="A270" t="s">
        <v>270</v>
      </c>
      <c r="B270" t="s">
        <v>271</v>
      </c>
      <c r="C270" t="s">
        <v>651</v>
      </c>
      <c r="D270" t="s">
        <v>273</v>
      </c>
      <c r="E270" t="s">
        <v>274</v>
      </c>
      <c r="F270" t="s">
        <v>275</v>
      </c>
      <c r="G270" t="s">
        <v>298</v>
      </c>
      <c r="H270" t="s">
        <v>299</v>
      </c>
      <c r="I270" s="144">
        <v>11.2</v>
      </c>
      <c r="J270" t="s">
        <v>652</v>
      </c>
      <c r="K270" t="s">
        <v>653</v>
      </c>
      <c r="L270" t="s">
        <v>321</v>
      </c>
      <c r="M270">
        <v>45449</v>
      </c>
      <c r="N270" t="s">
        <v>281</v>
      </c>
      <c r="Q270" t="s">
        <v>282</v>
      </c>
      <c r="T270" t="s">
        <v>654</v>
      </c>
      <c r="U270" t="s">
        <v>284</v>
      </c>
      <c r="V270" t="s">
        <v>285</v>
      </c>
      <c r="X270" t="s">
        <v>286</v>
      </c>
      <c r="AC270" t="s">
        <v>287</v>
      </c>
      <c r="AD270" s="145" t="s">
        <v>288</v>
      </c>
      <c r="AG270" s="135">
        <v>45468</v>
      </c>
      <c r="AI270" t="s">
        <v>267</v>
      </c>
    </row>
    <row r="271" spans="1:37" hidden="1" x14ac:dyDescent="0.2">
      <c r="A271" t="s">
        <v>270</v>
      </c>
      <c r="B271" t="s">
        <v>271</v>
      </c>
      <c r="C271" t="s">
        <v>651</v>
      </c>
      <c r="D271" t="s">
        <v>273</v>
      </c>
      <c r="E271" t="s">
        <v>274</v>
      </c>
      <c r="F271" t="s">
        <v>275</v>
      </c>
      <c r="G271" t="s">
        <v>276</v>
      </c>
      <c r="H271" t="s">
        <v>277</v>
      </c>
      <c r="I271" s="144">
        <v>528.84</v>
      </c>
      <c r="J271" t="s">
        <v>652</v>
      </c>
      <c r="K271" t="s">
        <v>653</v>
      </c>
      <c r="L271" t="s">
        <v>321</v>
      </c>
      <c r="M271">
        <v>45449</v>
      </c>
      <c r="N271" t="s">
        <v>281</v>
      </c>
      <c r="Q271" t="s">
        <v>282</v>
      </c>
      <c r="T271" t="s">
        <v>655</v>
      </c>
      <c r="U271" t="s">
        <v>284</v>
      </c>
      <c r="V271" t="s">
        <v>285</v>
      </c>
      <c r="X271" t="s">
        <v>286</v>
      </c>
      <c r="AC271" t="s">
        <v>287</v>
      </c>
      <c r="AD271" s="145" t="s">
        <v>288</v>
      </c>
      <c r="AG271" s="135">
        <v>45428</v>
      </c>
      <c r="AI271" t="s">
        <v>267</v>
      </c>
    </row>
    <row r="272" spans="1:37" x14ac:dyDescent="0.2">
      <c r="A272" t="s">
        <v>270</v>
      </c>
      <c r="B272" t="s">
        <v>271</v>
      </c>
      <c r="C272" t="s">
        <v>651</v>
      </c>
      <c r="D272" t="s">
        <v>273</v>
      </c>
      <c r="E272" t="s">
        <v>274</v>
      </c>
      <c r="F272" t="s">
        <v>275</v>
      </c>
      <c r="G272" t="s">
        <v>298</v>
      </c>
      <c r="H272" t="s">
        <v>299</v>
      </c>
      <c r="I272" s="159">
        <v>34.78</v>
      </c>
      <c r="J272" t="s">
        <v>652</v>
      </c>
      <c r="K272" t="s">
        <v>653</v>
      </c>
      <c r="L272" t="s">
        <v>321</v>
      </c>
      <c r="M272">
        <v>45449</v>
      </c>
      <c r="N272" t="s">
        <v>281</v>
      </c>
      <c r="Q272" t="s">
        <v>282</v>
      </c>
      <c r="T272" t="s">
        <v>641</v>
      </c>
      <c r="U272" t="s">
        <v>284</v>
      </c>
      <c r="V272" t="s">
        <v>285</v>
      </c>
      <c r="X272" t="s">
        <v>286</v>
      </c>
      <c r="AC272" t="s">
        <v>287</v>
      </c>
      <c r="AD272" t="s">
        <v>639</v>
      </c>
      <c r="AE272" t="s">
        <v>782</v>
      </c>
      <c r="AF272" t="s">
        <v>178</v>
      </c>
      <c r="AG272" s="135">
        <v>45442</v>
      </c>
      <c r="AK272" t="s">
        <v>306</v>
      </c>
    </row>
    <row r="273" spans="1:37" x14ac:dyDescent="0.2">
      <c r="A273" t="s">
        <v>270</v>
      </c>
      <c r="B273" t="s">
        <v>271</v>
      </c>
      <c r="C273" t="s">
        <v>651</v>
      </c>
      <c r="D273" t="s">
        <v>273</v>
      </c>
      <c r="E273" t="s">
        <v>274</v>
      </c>
      <c r="F273" t="s">
        <v>275</v>
      </c>
      <c r="G273" t="s">
        <v>298</v>
      </c>
      <c r="H273" t="s">
        <v>299</v>
      </c>
      <c r="I273" s="144">
        <v>18.850000000000001</v>
      </c>
      <c r="J273" t="s">
        <v>652</v>
      </c>
      <c r="K273" t="s">
        <v>653</v>
      </c>
      <c r="L273" t="s">
        <v>321</v>
      </c>
      <c r="M273">
        <v>45449</v>
      </c>
      <c r="N273" t="s">
        <v>281</v>
      </c>
      <c r="Q273" t="s">
        <v>282</v>
      </c>
      <c r="T273" t="s">
        <v>656</v>
      </c>
      <c r="U273" t="s">
        <v>284</v>
      </c>
      <c r="V273" t="s">
        <v>285</v>
      </c>
      <c r="X273" t="s">
        <v>286</v>
      </c>
      <c r="AC273" t="s">
        <v>287</v>
      </c>
      <c r="AD273" t="s">
        <v>657</v>
      </c>
      <c r="AE273" t="s">
        <v>305</v>
      </c>
      <c r="AF273" t="s">
        <v>144</v>
      </c>
      <c r="AG273" s="135">
        <v>45463</v>
      </c>
      <c r="AK273" t="s">
        <v>306</v>
      </c>
    </row>
    <row r="274" spans="1:37" x14ac:dyDescent="0.2">
      <c r="A274" t="s">
        <v>270</v>
      </c>
      <c r="B274" t="s">
        <v>271</v>
      </c>
      <c r="C274" t="s">
        <v>651</v>
      </c>
      <c r="D274" t="s">
        <v>273</v>
      </c>
      <c r="E274" t="s">
        <v>274</v>
      </c>
      <c r="F274" t="s">
        <v>275</v>
      </c>
      <c r="G274" t="s">
        <v>298</v>
      </c>
      <c r="H274" t="s">
        <v>299</v>
      </c>
      <c r="I274" s="159">
        <v>45</v>
      </c>
      <c r="J274" t="s">
        <v>652</v>
      </c>
      <c r="K274" t="s">
        <v>653</v>
      </c>
      <c r="L274" t="s">
        <v>321</v>
      </c>
      <c r="M274">
        <v>45449</v>
      </c>
      <c r="N274" t="s">
        <v>281</v>
      </c>
      <c r="Q274" t="s">
        <v>282</v>
      </c>
      <c r="T274" t="s">
        <v>646</v>
      </c>
      <c r="U274" t="s">
        <v>284</v>
      </c>
      <c r="V274" t="s">
        <v>285</v>
      </c>
      <c r="X274" t="s">
        <v>286</v>
      </c>
      <c r="AC274" t="s">
        <v>287</v>
      </c>
      <c r="AD274" t="s">
        <v>639</v>
      </c>
      <c r="AE274" t="s">
        <v>782</v>
      </c>
      <c r="AF274" t="s">
        <v>178</v>
      </c>
      <c r="AG274" s="135">
        <v>45442</v>
      </c>
      <c r="AK274" t="s">
        <v>306</v>
      </c>
    </row>
    <row r="275" spans="1:37" x14ac:dyDescent="0.2">
      <c r="A275" t="s">
        <v>270</v>
      </c>
      <c r="B275" t="s">
        <v>271</v>
      </c>
      <c r="C275" t="s">
        <v>651</v>
      </c>
      <c r="D275" t="s">
        <v>273</v>
      </c>
      <c r="E275" t="s">
        <v>274</v>
      </c>
      <c r="F275" t="s">
        <v>275</v>
      </c>
      <c r="G275" t="s">
        <v>298</v>
      </c>
      <c r="H275" t="s">
        <v>299</v>
      </c>
      <c r="I275" s="144">
        <v>0.56000000000000005</v>
      </c>
      <c r="J275" t="s">
        <v>652</v>
      </c>
      <c r="K275" t="s">
        <v>653</v>
      </c>
      <c r="L275" t="s">
        <v>321</v>
      </c>
      <c r="M275">
        <v>45449</v>
      </c>
      <c r="N275" t="s">
        <v>281</v>
      </c>
      <c r="Q275" t="s">
        <v>282</v>
      </c>
      <c r="T275" t="s">
        <v>542</v>
      </c>
      <c r="U275" t="s">
        <v>284</v>
      </c>
      <c r="V275" t="s">
        <v>285</v>
      </c>
      <c r="X275" t="s">
        <v>286</v>
      </c>
      <c r="AC275" t="s">
        <v>287</v>
      </c>
      <c r="AD275" t="s">
        <v>543</v>
      </c>
      <c r="AE275" t="s">
        <v>305</v>
      </c>
      <c r="AF275" t="s">
        <v>146</v>
      </c>
      <c r="AG275" s="135">
        <v>45405</v>
      </c>
      <c r="AH275" t="s">
        <v>544</v>
      </c>
      <c r="AK275" t="s">
        <v>306</v>
      </c>
    </row>
    <row r="276" spans="1:37" x14ac:dyDescent="0.2">
      <c r="A276" t="s">
        <v>270</v>
      </c>
      <c r="B276" t="s">
        <v>271</v>
      </c>
      <c r="C276" t="s">
        <v>651</v>
      </c>
      <c r="D276" t="s">
        <v>273</v>
      </c>
      <c r="E276" t="s">
        <v>274</v>
      </c>
      <c r="F276" t="s">
        <v>275</v>
      </c>
      <c r="G276" t="s">
        <v>298</v>
      </c>
      <c r="H276" t="s">
        <v>299</v>
      </c>
      <c r="I276" s="144">
        <v>43.48</v>
      </c>
      <c r="J276" t="s">
        <v>652</v>
      </c>
      <c r="K276" t="s">
        <v>653</v>
      </c>
      <c r="L276" t="s">
        <v>321</v>
      </c>
      <c r="M276">
        <v>45449</v>
      </c>
      <c r="N276" t="s">
        <v>281</v>
      </c>
      <c r="Q276" t="s">
        <v>282</v>
      </c>
      <c r="T276" t="s">
        <v>658</v>
      </c>
      <c r="U276" t="s">
        <v>284</v>
      </c>
      <c r="V276" t="s">
        <v>285</v>
      </c>
      <c r="X276" t="s">
        <v>286</v>
      </c>
      <c r="AC276" t="s">
        <v>287</v>
      </c>
      <c r="AD276" t="s">
        <v>659</v>
      </c>
      <c r="AE276" t="s">
        <v>305</v>
      </c>
      <c r="AF276" t="s">
        <v>158</v>
      </c>
      <c r="AG276" s="135">
        <v>45512</v>
      </c>
      <c r="AK276" s="154">
        <v>45474</v>
      </c>
    </row>
    <row r="277" spans="1:37" hidden="1" x14ac:dyDescent="0.2">
      <c r="A277" t="s">
        <v>270</v>
      </c>
      <c r="B277" t="s">
        <v>271</v>
      </c>
      <c r="C277" t="s">
        <v>651</v>
      </c>
      <c r="D277" t="s">
        <v>273</v>
      </c>
      <c r="E277" t="s">
        <v>274</v>
      </c>
      <c r="F277" t="s">
        <v>275</v>
      </c>
      <c r="G277" t="s">
        <v>298</v>
      </c>
      <c r="H277" t="s">
        <v>299</v>
      </c>
      <c r="I277" s="144">
        <v>18.850000000000001</v>
      </c>
      <c r="J277" t="s">
        <v>660</v>
      </c>
      <c r="K277" t="s">
        <v>661</v>
      </c>
      <c r="L277" t="s">
        <v>321</v>
      </c>
      <c r="M277">
        <v>45449</v>
      </c>
      <c r="N277" t="s">
        <v>281</v>
      </c>
      <c r="Q277" t="s">
        <v>282</v>
      </c>
      <c r="T277" t="s">
        <v>662</v>
      </c>
      <c r="U277" t="s">
        <v>284</v>
      </c>
      <c r="V277" t="s">
        <v>285</v>
      </c>
      <c r="X277" t="s">
        <v>286</v>
      </c>
      <c r="AC277" t="s">
        <v>287</v>
      </c>
      <c r="AD277" s="145" t="s">
        <v>288</v>
      </c>
      <c r="AG277" s="135">
        <v>45449</v>
      </c>
      <c r="AI277" t="s">
        <v>267</v>
      </c>
    </row>
    <row r="278" spans="1:37" x14ac:dyDescent="0.2">
      <c r="A278" t="s">
        <v>270</v>
      </c>
      <c r="B278" t="s">
        <v>271</v>
      </c>
      <c r="C278" t="s">
        <v>651</v>
      </c>
      <c r="D278" t="s">
        <v>273</v>
      </c>
      <c r="E278" t="s">
        <v>274</v>
      </c>
      <c r="F278" t="s">
        <v>275</v>
      </c>
      <c r="G278" t="s">
        <v>298</v>
      </c>
      <c r="H278" t="s">
        <v>299</v>
      </c>
      <c r="I278" s="144">
        <v>8.4</v>
      </c>
      <c r="J278" t="s">
        <v>660</v>
      </c>
      <c r="K278" t="s">
        <v>661</v>
      </c>
      <c r="L278" t="s">
        <v>321</v>
      </c>
      <c r="M278">
        <v>45449</v>
      </c>
      <c r="N278" t="s">
        <v>281</v>
      </c>
      <c r="Q278" t="s">
        <v>282</v>
      </c>
      <c r="T278" t="s">
        <v>542</v>
      </c>
      <c r="U278" t="s">
        <v>284</v>
      </c>
      <c r="V278" t="s">
        <v>285</v>
      </c>
      <c r="X278" t="s">
        <v>286</v>
      </c>
      <c r="AC278" t="s">
        <v>287</v>
      </c>
      <c r="AD278" t="s">
        <v>543</v>
      </c>
      <c r="AE278" t="s">
        <v>305</v>
      </c>
      <c r="AF278" t="s">
        <v>146</v>
      </c>
      <c r="AG278" s="135">
        <v>45405</v>
      </c>
      <c r="AH278" t="s">
        <v>544</v>
      </c>
      <c r="AK278" t="s">
        <v>306</v>
      </c>
    </row>
    <row r="279" spans="1:37" hidden="1" x14ac:dyDescent="0.2">
      <c r="A279" t="s">
        <v>270</v>
      </c>
      <c r="B279" t="s">
        <v>271</v>
      </c>
      <c r="C279" t="s">
        <v>651</v>
      </c>
      <c r="D279" t="s">
        <v>273</v>
      </c>
      <c r="E279" t="s">
        <v>274</v>
      </c>
      <c r="F279" t="s">
        <v>275</v>
      </c>
      <c r="G279" t="s">
        <v>276</v>
      </c>
      <c r="H279" t="s">
        <v>277</v>
      </c>
      <c r="I279" s="144">
        <v>589.58000000000004</v>
      </c>
      <c r="J279" t="s">
        <v>660</v>
      </c>
      <c r="K279" t="s">
        <v>661</v>
      </c>
      <c r="L279" t="s">
        <v>321</v>
      </c>
      <c r="M279">
        <v>45449</v>
      </c>
      <c r="N279" t="s">
        <v>281</v>
      </c>
      <c r="Q279" t="s">
        <v>282</v>
      </c>
      <c r="T279" t="s">
        <v>663</v>
      </c>
      <c r="U279" t="s">
        <v>284</v>
      </c>
      <c r="V279" t="s">
        <v>285</v>
      </c>
      <c r="X279" t="s">
        <v>286</v>
      </c>
      <c r="AC279" t="s">
        <v>287</v>
      </c>
      <c r="AD279" s="145" t="s">
        <v>288</v>
      </c>
      <c r="AG279" s="135">
        <v>45456</v>
      </c>
      <c r="AI279" t="s">
        <v>267</v>
      </c>
    </row>
    <row r="280" spans="1:37" x14ac:dyDescent="0.2">
      <c r="A280" t="s">
        <v>270</v>
      </c>
      <c r="B280" t="s">
        <v>271</v>
      </c>
      <c r="C280" t="s">
        <v>651</v>
      </c>
      <c r="D280" t="s">
        <v>273</v>
      </c>
      <c r="E280" t="s">
        <v>274</v>
      </c>
      <c r="F280" t="s">
        <v>275</v>
      </c>
      <c r="G280" t="s">
        <v>298</v>
      </c>
      <c r="H280" t="s">
        <v>299</v>
      </c>
      <c r="I280" s="159">
        <v>-45</v>
      </c>
      <c r="J280" t="s">
        <v>660</v>
      </c>
      <c r="K280" t="s">
        <v>661</v>
      </c>
      <c r="L280" t="s">
        <v>321</v>
      </c>
      <c r="M280">
        <v>45449</v>
      </c>
      <c r="N280" t="s">
        <v>322</v>
      </c>
      <c r="Q280" t="s">
        <v>282</v>
      </c>
      <c r="T280" t="s">
        <v>646</v>
      </c>
      <c r="U280" t="s">
        <v>284</v>
      </c>
      <c r="V280" t="s">
        <v>285</v>
      </c>
      <c r="X280" t="s">
        <v>286</v>
      </c>
      <c r="AC280" t="s">
        <v>287</v>
      </c>
      <c r="AD280" t="s">
        <v>639</v>
      </c>
      <c r="AE280" t="s">
        <v>782</v>
      </c>
      <c r="AF280" t="s">
        <v>178</v>
      </c>
      <c r="AG280" s="135">
        <v>45442</v>
      </c>
      <c r="AK280" t="s">
        <v>306</v>
      </c>
    </row>
    <row r="281" spans="1:37" hidden="1" x14ac:dyDescent="0.2">
      <c r="A281" t="s">
        <v>270</v>
      </c>
      <c r="B281" t="s">
        <v>271</v>
      </c>
      <c r="C281" t="s">
        <v>651</v>
      </c>
      <c r="D281" t="s">
        <v>273</v>
      </c>
      <c r="E281" t="s">
        <v>274</v>
      </c>
      <c r="F281" t="s">
        <v>275</v>
      </c>
      <c r="G281" t="s">
        <v>298</v>
      </c>
      <c r="H281" t="s">
        <v>299</v>
      </c>
      <c r="I281" s="144">
        <v>18.850000000000001</v>
      </c>
      <c r="J281" t="s">
        <v>664</v>
      </c>
      <c r="K281" t="s">
        <v>665</v>
      </c>
      <c r="L281" t="s">
        <v>321</v>
      </c>
      <c r="M281">
        <v>45449</v>
      </c>
      <c r="N281" t="s">
        <v>281</v>
      </c>
      <c r="Q281" t="s">
        <v>282</v>
      </c>
      <c r="T281" t="s">
        <v>654</v>
      </c>
      <c r="U281" t="s">
        <v>284</v>
      </c>
      <c r="V281" t="s">
        <v>285</v>
      </c>
      <c r="X281" t="s">
        <v>286</v>
      </c>
      <c r="AC281" t="s">
        <v>287</v>
      </c>
      <c r="AD281" s="145" t="s">
        <v>288</v>
      </c>
      <c r="AG281" s="135">
        <v>45468</v>
      </c>
      <c r="AI281" t="s">
        <v>267</v>
      </c>
    </row>
    <row r="282" spans="1:37" hidden="1" x14ac:dyDescent="0.2">
      <c r="A282" t="s">
        <v>270</v>
      </c>
      <c r="B282" t="s">
        <v>271</v>
      </c>
      <c r="C282" t="s">
        <v>651</v>
      </c>
      <c r="D282" t="s">
        <v>273</v>
      </c>
      <c r="E282" t="s">
        <v>274</v>
      </c>
      <c r="F282" t="s">
        <v>275</v>
      </c>
      <c r="G282" t="s">
        <v>298</v>
      </c>
      <c r="H282" t="s">
        <v>299</v>
      </c>
      <c r="I282" s="144">
        <v>18.850000000000001</v>
      </c>
      <c r="J282" t="s">
        <v>664</v>
      </c>
      <c r="K282" t="s">
        <v>665</v>
      </c>
      <c r="L282" t="s">
        <v>321</v>
      </c>
      <c r="M282">
        <v>45449</v>
      </c>
      <c r="N282" t="s">
        <v>281</v>
      </c>
      <c r="Q282" t="s">
        <v>282</v>
      </c>
      <c r="T282" t="s">
        <v>666</v>
      </c>
      <c r="U282" t="s">
        <v>284</v>
      </c>
      <c r="V282" t="s">
        <v>285</v>
      </c>
      <c r="X282" t="s">
        <v>286</v>
      </c>
      <c r="AC282" t="s">
        <v>287</v>
      </c>
      <c r="AD282" s="145" t="s">
        <v>288</v>
      </c>
      <c r="AG282" s="135">
        <v>45449</v>
      </c>
      <c r="AI282" t="s">
        <v>267</v>
      </c>
    </row>
    <row r="283" spans="1:37" hidden="1" x14ac:dyDescent="0.2">
      <c r="A283" t="s">
        <v>270</v>
      </c>
      <c r="B283" t="s">
        <v>271</v>
      </c>
      <c r="C283" t="s">
        <v>651</v>
      </c>
      <c r="D283" t="s">
        <v>273</v>
      </c>
      <c r="E283" t="s">
        <v>274</v>
      </c>
      <c r="F283" t="s">
        <v>275</v>
      </c>
      <c r="G283" t="s">
        <v>298</v>
      </c>
      <c r="H283" t="s">
        <v>299</v>
      </c>
      <c r="I283" s="144">
        <v>45</v>
      </c>
      <c r="J283" t="s">
        <v>664</v>
      </c>
      <c r="K283" t="s">
        <v>665</v>
      </c>
      <c r="L283" t="s">
        <v>321</v>
      </c>
      <c r="M283">
        <v>45449</v>
      </c>
      <c r="N283" t="s">
        <v>281</v>
      </c>
      <c r="Q283" t="s">
        <v>282</v>
      </c>
      <c r="T283" t="s">
        <v>477</v>
      </c>
      <c r="U283" t="s">
        <v>284</v>
      </c>
      <c r="V283" t="s">
        <v>285</v>
      </c>
      <c r="X283" t="s">
        <v>286</v>
      </c>
      <c r="AC283" t="s">
        <v>287</v>
      </c>
      <c r="AD283" s="145" t="s">
        <v>288</v>
      </c>
      <c r="AG283" s="135">
        <v>45646</v>
      </c>
      <c r="AI283" t="s">
        <v>267</v>
      </c>
    </row>
    <row r="284" spans="1:37" x14ac:dyDescent="0.2">
      <c r="A284" t="s">
        <v>270</v>
      </c>
      <c r="B284" t="s">
        <v>271</v>
      </c>
      <c r="C284" t="s">
        <v>651</v>
      </c>
      <c r="D284" t="s">
        <v>273</v>
      </c>
      <c r="E284" t="s">
        <v>274</v>
      </c>
      <c r="F284" t="s">
        <v>275</v>
      </c>
      <c r="G284" t="s">
        <v>298</v>
      </c>
      <c r="H284" t="s">
        <v>299</v>
      </c>
      <c r="I284" s="159">
        <v>11.2</v>
      </c>
      <c r="J284" t="s">
        <v>664</v>
      </c>
      <c r="K284" t="s">
        <v>665</v>
      </c>
      <c r="L284" t="s">
        <v>321</v>
      </c>
      <c r="M284">
        <v>45449</v>
      </c>
      <c r="N284" t="s">
        <v>281</v>
      </c>
      <c r="Q284" t="s">
        <v>282</v>
      </c>
      <c r="T284" t="s">
        <v>646</v>
      </c>
      <c r="U284" t="s">
        <v>284</v>
      </c>
      <c r="V284" t="s">
        <v>285</v>
      </c>
      <c r="X284" t="s">
        <v>286</v>
      </c>
      <c r="AC284" t="s">
        <v>287</v>
      </c>
      <c r="AD284" t="s">
        <v>639</v>
      </c>
      <c r="AE284" t="s">
        <v>782</v>
      </c>
      <c r="AF284" t="s">
        <v>178</v>
      </c>
      <c r="AG284" s="135">
        <v>45442</v>
      </c>
      <c r="AK284" t="s">
        <v>306</v>
      </c>
    </row>
    <row r="285" spans="1:37" x14ac:dyDescent="0.2">
      <c r="A285" t="s">
        <v>270</v>
      </c>
      <c r="B285" t="s">
        <v>271</v>
      </c>
      <c r="C285" t="s">
        <v>651</v>
      </c>
      <c r="D285" t="s">
        <v>273</v>
      </c>
      <c r="E285" t="s">
        <v>274</v>
      </c>
      <c r="F285" t="s">
        <v>275</v>
      </c>
      <c r="G285" t="s">
        <v>298</v>
      </c>
      <c r="H285" t="s">
        <v>299</v>
      </c>
      <c r="I285" s="144">
        <v>18.850000000000001</v>
      </c>
      <c r="J285" t="s">
        <v>667</v>
      </c>
      <c r="K285" t="s">
        <v>668</v>
      </c>
      <c r="L285" t="s">
        <v>321</v>
      </c>
      <c r="M285">
        <v>45449</v>
      </c>
      <c r="N285" t="s">
        <v>281</v>
      </c>
      <c r="Q285" t="s">
        <v>282</v>
      </c>
      <c r="T285" t="s">
        <v>669</v>
      </c>
      <c r="U285" t="s">
        <v>284</v>
      </c>
      <c r="V285" t="s">
        <v>285</v>
      </c>
      <c r="X285" t="s">
        <v>286</v>
      </c>
      <c r="AC285" t="s">
        <v>287</v>
      </c>
      <c r="AD285" t="s">
        <v>659</v>
      </c>
      <c r="AE285" t="s">
        <v>305</v>
      </c>
      <c r="AF285" t="s">
        <v>158</v>
      </c>
      <c r="AG285" s="135">
        <v>45512</v>
      </c>
      <c r="AK285" s="154">
        <v>45474</v>
      </c>
    </row>
    <row r="286" spans="1:37" hidden="1" x14ac:dyDescent="0.2">
      <c r="A286" t="s">
        <v>270</v>
      </c>
      <c r="B286" t="s">
        <v>271</v>
      </c>
      <c r="C286" t="s">
        <v>651</v>
      </c>
      <c r="D286" t="s">
        <v>273</v>
      </c>
      <c r="E286" t="s">
        <v>274</v>
      </c>
      <c r="F286" t="s">
        <v>275</v>
      </c>
      <c r="G286" t="s">
        <v>298</v>
      </c>
      <c r="H286" t="s">
        <v>299</v>
      </c>
      <c r="I286" s="144">
        <v>11.2</v>
      </c>
      <c r="J286" t="s">
        <v>667</v>
      </c>
      <c r="K286" t="s">
        <v>668</v>
      </c>
      <c r="L286" t="s">
        <v>321</v>
      </c>
      <c r="M286">
        <v>45449</v>
      </c>
      <c r="N286" t="s">
        <v>281</v>
      </c>
      <c r="Q286" t="s">
        <v>282</v>
      </c>
      <c r="T286" t="s">
        <v>662</v>
      </c>
      <c r="U286" t="s">
        <v>284</v>
      </c>
      <c r="V286" t="s">
        <v>285</v>
      </c>
      <c r="X286" t="s">
        <v>286</v>
      </c>
      <c r="AC286" t="s">
        <v>287</v>
      </c>
      <c r="AD286" s="145" t="s">
        <v>288</v>
      </c>
      <c r="AG286" s="135">
        <v>45449</v>
      </c>
      <c r="AI286" t="s">
        <v>267</v>
      </c>
    </row>
    <row r="287" spans="1:37" hidden="1" x14ac:dyDescent="0.2">
      <c r="A287" t="s">
        <v>270</v>
      </c>
      <c r="B287" t="s">
        <v>271</v>
      </c>
      <c r="C287" t="s">
        <v>651</v>
      </c>
      <c r="D287" t="s">
        <v>273</v>
      </c>
      <c r="E287" t="s">
        <v>274</v>
      </c>
      <c r="F287" t="s">
        <v>275</v>
      </c>
      <c r="G287" t="s">
        <v>276</v>
      </c>
      <c r="H287" t="s">
        <v>277</v>
      </c>
      <c r="I287" s="144">
        <v>-308.86</v>
      </c>
      <c r="J287" t="s">
        <v>667</v>
      </c>
      <c r="K287" t="s">
        <v>668</v>
      </c>
      <c r="L287" t="s">
        <v>321</v>
      </c>
      <c r="M287">
        <v>45449</v>
      </c>
      <c r="N287" t="s">
        <v>322</v>
      </c>
      <c r="Q287" t="s">
        <v>282</v>
      </c>
      <c r="T287" t="s">
        <v>471</v>
      </c>
      <c r="U287" t="s">
        <v>284</v>
      </c>
      <c r="V287" t="s">
        <v>285</v>
      </c>
      <c r="X287" t="s">
        <v>286</v>
      </c>
      <c r="AC287" t="s">
        <v>287</v>
      </c>
      <c r="AD287" s="145" t="s">
        <v>288</v>
      </c>
      <c r="AG287" s="135">
        <v>45646</v>
      </c>
      <c r="AI287" t="s">
        <v>267</v>
      </c>
    </row>
    <row r="288" spans="1:37" x14ac:dyDescent="0.2">
      <c r="A288" t="s">
        <v>270</v>
      </c>
      <c r="B288" t="s">
        <v>271</v>
      </c>
      <c r="C288" t="s">
        <v>651</v>
      </c>
      <c r="D288" t="s">
        <v>273</v>
      </c>
      <c r="E288" t="s">
        <v>274</v>
      </c>
      <c r="F288" t="s">
        <v>275</v>
      </c>
      <c r="G288" t="s">
        <v>276</v>
      </c>
      <c r="H288" t="s">
        <v>277</v>
      </c>
      <c r="I288" s="144">
        <v>298.83</v>
      </c>
      <c r="J288" t="s">
        <v>667</v>
      </c>
      <c r="K288" t="s">
        <v>668</v>
      </c>
      <c r="L288" t="s">
        <v>321</v>
      </c>
      <c r="M288">
        <v>45449</v>
      </c>
      <c r="N288" t="s">
        <v>281</v>
      </c>
      <c r="Q288" t="s">
        <v>282</v>
      </c>
      <c r="T288" t="s">
        <v>670</v>
      </c>
      <c r="U288" t="s">
        <v>284</v>
      </c>
      <c r="V288" t="s">
        <v>285</v>
      </c>
      <c r="X288" t="s">
        <v>286</v>
      </c>
      <c r="AC288" t="s">
        <v>287</v>
      </c>
      <c r="AD288" t="s">
        <v>659</v>
      </c>
      <c r="AE288" t="s">
        <v>305</v>
      </c>
      <c r="AF288" t="s">
        <v>158</v>
      </c>
      <c r="AG288" s="135">
        <v>45512</v>
      </c>
      <c r="AK288" s="154">
        <v>45474</v>
      </c>
    </row>
    <row r="289" spans="1:37" x14ac:dyDescent="0.2">
      <c r="A289" t="s">
        <v>270</v>
      </c>
      <c r="B289" t="s">
        <v>271</v>
      </c>
      <c r="C289" t="s">
        <v>651</v>
      </c>
      <c r="D289" t="s">
        <v>273</v>
      </c>
      <c r="E289" t="s">
        <v>274</v>
      </c>
      <c r="F289" t="s">
        <v>275</v>
      </c>
      <c r="G289" t="s">
        <v>402</v>
      </c>
      <c r="H289" t="s">
        <v>403</v>
      </c>
      <c r="I289" s="144">
        <v>84.68</v>
      </c>
      <c r="J289" t="s">
        <v>667</v>
      </c>
      <c r="K289" t="s">
        <v>668</v>
      </c>
      <c r="L289" t="s">
        <v>321</v>
      </c>
      <c r="M289">
        <v>45449</v>
      </c>
      <c r="N289" t="s">
        <v>281</v>
      </c>
      <c r="Q289" t="s">
        <v>282</v>
      </c>
      <c r="T289" t="s">
        <v>671</v>
      </c>
      <c r="U289" t="s">
        <v>284</v>
      </c>
      <c r="V289" t="s">
        <v>285</v>
      </c>
      <c r="X289" t="s">
        <v>286</v>
      </c>
      <c r="AC289" t="s">
        <v>287</v>
      </c>
      <c r="AD289" t="s">
        <v>543</v>
      </c>
      <c r="AE289" t="s">
        <v>305</v>
      </c>
      <c r="AF289" t="s">
        <v>146</v>
      </c>
      <c r="AG289" s="135">
        <v>45405</v>
      </c>
      <c r="AH289" t="s">
        <v>544</v>
      </c>
      <c r="AK289" t="s">
        <v>306</v>
      </c>
    </row>
    <row r="290" spans="1:37" hidden="1" x14ac:dyDescent="0.2">
      <c r="A290" t="s">
        <v>270</v>
      </c>
      <c r="B290" t="s">
        <v>271</v>
      </c>
      <c r="C290" t="s">
        <v>651</v>
      </c>
      <c r="D290" t="s">
        <v>273</v>
      </c>
      <c r="E290" t="s">
        <v>274</v>
      </c>
      <c r="F290" t="s">
        <v>275</v>
      </c>
      <c r="G290" t="s">
        <v>276</v>
      </c>
      <c r="H290" t="s">
        <v>277</v>
      </c>
      <c r="I290" s="144">
        <v>414.98</v>
      </c>
      <c r="J290" t="s">
        <v>667</v>
      </c>
      <c r="K290" t="s">
        <v>668</v>
      </c>
      <c r="L290" t="s">
        <v>321</v>
      </c>
      <c r="M290">
        <v>45449</v>
      </c>
      <c r="N290" t="s">
        <v>281</v>
      </c>
      <c r="Q290" t="s">
        <v>282</v>
      </c>
      <c r="T290" t="s">
        <v>672</v>
      </c>
      <c r="U290" t="s">
        <v>284</v>
      </c>
      <c r="V290" t="s">
        <v>285</v>
      </c>
      <c r="X290" t="s">
        <v>286</v>
      </c>
      <c r="AC290" t="s">
        <v>287</v>
      </c>
      <c r="AD290" s="145" t="s">
        <v>288</v>
      </c>
      <c r="AG290" s="135">
        <v>45449</v>
      </c>
      <c r="AI290" t="s">
        <v>267</v>
      </c>
    </row>
    <row r="291" spans="1:37" hidden="1" x14ac:dyDescent="0.2">
      <c r="A291" t="s">
        <v>270</v>
      </c>
      <c r="B291" t="s">
        <v>271</v>
      </c>
      <c r="C291" t="s">
        <v>651</v>
      </c>
      <c r="D291" t="s">
        <v>273</v>
      </c>
      <c r="E291" t="s">
        <v>274</v>
      </c>
      <c r="F291" t="s">
        <v>275</v>
      </c>
      <c r="G291" t="s">
        <v>298</v>
      </c>
      <c r="H291" t="s">
        <v>299</v>
      </c>
      <c r="I291" s="144">
        <v>18.850000000000001</v>
      </c>
      <c r="J291" t="s">
        <v>667</v>
      </c>
      <c r="K291" t="s">
        <v>668</v>
      </c>
      <c r="L291" t="s">
        <v>321</v>
      </c>
      <c r="M291">
        <v>45449</v>
      </c>
      <c r="N291" t="s">
        <v>281</v>
      </c>
      <c r="Q291" t="s">
        <v>282</v>
      </c>
      <c r="T291" t="s">
        <v>673</v>
      </c>
      <c r="U291" t="s">
        <v>284</v>
      </c>
      <c r="V291" t="s">
        <v>285</v>
      </c>
      <c r="X291" t="s">
        <v>286</v>
      </c>
      <c r="AC291" t="s">
        <v>287</v>
      </c>
      <c r="AD291" s="145" t="s">
        <v>288</v>
      </c>
      <c r="AG291" s="135">
        <v>45456</v>
      </c>
      <c r="AI291" t="s">
        <v>267</v>
      </c>
    </row>
    <row r="292" spans="1:37" hidden="1" x14ac:dyDescent="0.2">
      <c r="A292" t="s">
        <v>270</v>
      </c>
      <c r="B292" t="s">
        <v>271</v>
      </c>
      <c r="C292" t="s">
        <v>651</v>
      </c>
      <c r="D292" t="s">
        <v>273</v>
      </c>
      <c r="E292" t="s">
        <v>274</v>
      </c>
      <c r="F292" t="s">
        <v>275</v>
      </c>
      <c r="G292" t="s">
        <v>298</v>
      </c>
      <c r="H292" t="s">
        <v>299</v>
      </c>
      <c r="I292" s="144">
        <v>11.2</v>
      </c>
      <c r="J292" t="s">
        <v>667</v>
      </c>
      <c r="K292" t="s">
        <v>668</v>
      </c>
      <c r="L292" t="s">
        <v>321</v>
      </c>
      <c r="M292">
        <v>45449</v>
      </c>
      <c r="N292" t="s">
        <v>281</v>
      </c>
      <c r="Q292" t="s">
        <v>282</v>
      </c>
      <c r="T292" t="s">
        <v>477</v>
      </c>
      <c r="U292" t="s">
        <v>284</v>
      </c>
      <c r="V292" t="s">
        <v>285</v>
      </c>
      <c r="X292" t="s">
        <v>286</v>
      </c>
      <c r="AC292" t="s">
        <v>287</v>
      </c>
      <c r="AD292" s="145" t="s">
        <v>288</v>
      </c>
      <c r="AG292" s="135">
        <v>45280</v>
      </c>
      <c r="AI292" t="s">
        <v>267</v>
      </c>
    </row>
    <row r="293" spans="1:37" x14ac:dyDescent="0.2">
      <c r="A293" t="s">
        <v>270</v>
      </c>
      <c r="B293" t="s">
        <v>271</v>
      </c>
      <c r="C293" t="s">
        <v>651</v>
      </c>
      <c r="D293" t="s">
        <v>273</v>
      </c>
      <c r="E293" t="s">
        <v>274</v>
      </c>
      <c r="F293" t="s">
        <v>275</v>
      </c>
      <c r="G293" t="s">
        <v>276</v>
      </c>
      <c r="H293" t="s">
        <v>277</v>
      </c>
      <c r="I293" s="144">
        <v>376.6</v>
      </c>
      <c r="J293" t="s">
        <v>667</v>
      </c>
      <c r="K293" t="s">
        <v>668</v>
      </c>
      <c r="L293" t="s">
        <v>321</v>
      </c>
      <c r="M293">
        <v>45449</v>
      </c>
      <c r="N293" t="s">
        <v>281</v>
      </c>
      <c r="Q293" t="s">
        <v>282</v>
      </c>
      <c r="T293" t="s">
        <v>674</v>
      </c>
      <c r="U293" t="s">
        <v>284</v>
      </c>
      <c r="V293" t="s">
        <v>285</v>
      </c>
      <c r="X293" t="s">
        <v>286</v>
      </c>
      <c r="AC293" t="s">
        <v>287</v>
      </c>
      <c r="AD293" t="s">
        <v>657</v>
      </c>
      <c r="AE293" t="s">
        <v>305</v>
      </c>
      <c r="AF293" t="s">
        <v>144</v>
      </c>
      <c r="AG293" s="135">
        <v>45463</v>
      </c>
      <c r="AK293" t="s">
        <v>306</v>
      </c>
    </row>
    <row r="294" spans="1:37" hidden="1" x14ac:dyDescent="0.2">
      <c r="A294" t="s">
        <v>270</v>
      </c>
      <c r="B294" t="s">
        <v>271</v>
      </c>
      <c r="C294" t="s">
        <v>651</v>
      </c>
      <c r="D294" t="s">
        <v>273</v>
      </c>
      <c r="E294" t="s">
        <v>274</v>
      </c>
      <c r="F294" t="s">
        <v>275</v>
      </c>
      <c r="G294" t="s">
        <v>276</v>
      </c>
      <c r="H294" t="s">
        <v>277</v>
      </c>
      <c r="I294" s="144">
        <v>344.96</v>
      </c>
      <c r="J294" t="s">
        <v>675</v>
      </c>
      <c r="K294" t="s">
        <v>676</v>
      </c>
      <c r="L294" t="s">
        <v>321</v>
      </c>
      <c r="M294">
        <v>45449</v>
      </c>
      <c r="N294" t="s">
        <v>281</v>
      </c>
      <c r="Q294" t="s">
        <v>282</v>
      </c>
      <c r="T294" t="s">
        <v>677</v>
      </c>
      <c r="U294" t="s">
        <v>284</v>
      </c>
      <c r="V294" t="s">
        <v>285</v>
      </c>
      <c r="X294" t="s">
        <v>286</v>
      </c>
      <c r="AC294" t="s">
        <v>287</v>
      </c>
      <c r="AD294" s="145" t="s">
        <v>288</v>
      </c>
      <c r="AG294" s="135">
        <v>45468</v>
      </c>
      <c r="AI294" t="s">
        <v>267</v>
      </c>
    </row>
    <row r="295" spans="1:37" x14ac:dyDescent="0.2">
      <c r="A295" t="s">
        <v>270</v>
      </c>
      <c r="B295" t="s">
        <v>271</v>
      </c>
      <c r="C295" t="s">
        <v>651</v>
      </c>
      <c r="D295" t="s">
        <v>273</v>
      </c>
      <c r="E295" t="s">
        <v>274</v>
      </c>
      <c r="F295" t="s">
        <v>275</v>
      </c>
      <c r="G295" t="s">
        <v>298</v>
      </c>
      <c r="H295" t="s">
        <v>299</v>
      </c>
      <c r="I295" s="144">
        <v>0.56000000000000005</v>
      </c>
      <c r="J295" t="s">
        <v>675</v>
      </c>
      <c r="K295" t="s">
        <v>676</v>
      </c>
      <c r="L295" t="s">
        <v>321</v>
      </c>
      <c r="M295">
        <v>45449</v>
      </c>
      <c r="N295" t="s">
        <v>281</v>
      </c>
      <c r="Q295" t="s">
        <v>282</v>
      </c>
      <c r="T295" t="s">
        <v>542</v>
      </c>
      <c r="U295" t="s">
        <v>284</v>
      </c>
      <c r="V295" t="s">
        <v>285</v>
      </c>
      <c r="X295" t="s">
        <v>286</v>
      </c>
      <c r="AC295" t="s">
        <v>287</v>
      </c>
      <c r="AD295" t="s">
        <v>543</v>
      </c>
      <c r="AE295" t="s">
        <v>305</v>
      </c>
      <c r="AF295" t="s">
        <v>146</v>
      </c>
      <c r="AG295" s="135">
        <v>45405</v>
      </c>
      <c r="AH295" t="s">
        <v>544</v>
      </c>
      <c r="AK295" t="s">
        <v>306</v>
      </c>
    </row>
    <row r="296" spans="1:37" x14ac:dyDescent="0.2">
      <c r="A296" t="s">
        <v>270</v>
      </c>
      <c r="B296" t="s">
        <v>271</v>
      </c>
      <c r="C296" t="s">
        <v>651</v>
      </c>
      <c r="D296" t="s">
        <v>273</v>
      </c>
      <c r="E296" t="s">
        <v>274</v>
      </c>
      <c r="F296" t="s">
        <v>275</v>
      </c>
      <c r="G296" t="s">
        <v>298</v>
      </c>
      <c r="H296" t="s">
        <v>299</v>
      </c>
      <c r="I296" s="144">
        <v>8.4</v>
      </c>
      <c r="J296" t="s">
        <v>675</v>
      </c>
      <c r="K296" t="s">
        <v>676</v>
      </c>
      <c r="L296" t="s">
        <v>321</v>
      </c>
      <c r="M296">
        <v>45449</v>
      </c>
      <c r="N296" t="s">
        <v>281</v>
      </c>
      <c r="Q296" t="s">
        <v>282</v>
      </c>
      <c r="T296" t="s">
        <v>542</v>
      </c>
      <c r="U296" t="s">
        <v>284</v>
      </c>
      <c r="V296" t="s">
        <v>285</v>
      </c>
      <c r="X296" t="s">
        <v>286</v>
      </c>
      <c r="AC296" t="s">
        <v>287</v>
      </c>
      <c r="AD296" t="s">
        <v>543</v>
      </c>
      <c r="AE296" t="s">
        <v>305</v>
      </c>
      <c r="AF296" t="s">
        <v>146</v>
      </c>
      <c r="AG296" s="135">
        <v>45405</v>
      </c>
      <c r="AH296" t="s">
        <v>544</v>
      </c>
      <c r="AK296" t="s">
        <v>306</v>
      </c>
    </row>
    <row r="297" spans="1:37" hidden="1" x14ac:dyDescent="0.2">
      <c r="A297" t="s">
        <v>270</v>
      </c>
      <c r="B297" t="s">
        <v>271</v>
      </c>
      <c r="C297" t="s">
        <v>651</v>
      </c>
      <c r="D297" t="s">
        <v>273</v>
      </c>
      <c r="E297" t="s">
        <v>274</v>
      </c>
      <c r="F297" t="s">
        <v>275</v>
      </c>
      <c r="G297" t="s">
        <v>298</v>
      </c>
      <c r="H297" t="s">
        <v>299</v>
      </c>
      <c r="I297" s="144">
        <v>6.55</v>
      </c>
      <c r="J297" t="s">
        <v>675</v>
      </c>
      <c r="K297" t="s">
        <v>676</v>
      </c>
      <c r="L297" t="s">
        <v>321</v>
      </c>
      <c r="M297">
        <v>45449</v>
      </c>
      <c r="N297" t="s">
        <v>281</v>
      </c>
      <c r="Q297" t="s">
        <v>282</v>
      </c>
      <c r="T297" t="s">
        <v>678</v>
      </c>
      <c r="U297" t="s">
        <v>284</v>
      </c>
      <c r="V297" t="s">
        <v>285</v>
      </c>
      <c r="X297" t="s">
        <v>286</v>
      </c>
      <c r="AC297" t="s">
        <v>287</v>
      </c>
      <c r="AD297" s="145" t="s">
        <v>288</v>
      </c>
      <c r="AG297" s="135">
        <v>45428</v>
      </c>
      <c r="AI297" t="s">
        <v>267</v>
      </c>
    </row>
    <row r="298" spans="1:37" x14ac:dyDescent="0.2">
      <c r="A298" t="s">
        <v>270</v>
      </c>
      <c r="B298" t="s">
        <v>271</v>
      </c>
      <c r="C298" t="s">
        <v>651</v>
      </c>
      <c r="D298" t="s">
        <v>273</v>
      </c>
      <c r="E298" t="s">
        <v>274</v>
      </c>
      <c r="F298" t="s">
        <v>275</v>
      </c>
      <c r="G298" t="s">
        <v>298</v>
      </c>
      <c r="H298" t="s">
        <v>299</v>
      </c>
      <c r="I298" s="144">
        <v>-45</v>
      </c>
      <c r="J298" t="s">
        <v>675</v>
      </c>
      <c r="K298" t="s">
        <v>676</v>
      </c>
      <c r="L298" t="s">
        <v>321</v>
      </c>
      <c r="M298">
        <v>45449</v>
      </c>
      <c r="N298" t="s">
        <v>322</v>
      </c>
      <c r="Q298" t="s">
        <v>282</v>
      </c>
      <c r="T298" t="s">
        <v>542</v>
      </c>
      <c r="U298" t="s">
        <v>284</v>
      </c>
      <c r="V298" t="s">
        <v>285</v>
      </c>
      <c r="X298" t="s">
        <v>286</v>
      </c>
      <c r="AC298" t="s">
        <v>287</v>
      </c>
      <c r="AD298" t="s">
        <v>543</v>
      </c>
      <c r="AE298" t="s">
        <v>305</v>
      </c>
      <c r="AF298" t="s">
        <v>146</v>
      </c>
      <c r="AG298" s="135">
        <v>45405</v>
      </c>
      <c r="AH298" t="s">
        <v>544</v>
      </c>
      <c r="AK298" t="s">
        <v>306</v>
      </c>
    </row>
    <row r="299" spans="1:37" hidden="1" x14ac:dyDescent="0.2">
      <c r="A299" t="s">
        <v>270</v>
      </c>
      <c r="B299" t="s">
        <v>271</v>
      </c>
      <c r="C299" t="s">
        <v>651</v>
      </c>
      <c r="D299" t="s">
        <v>273</v>
      </c>
      <c r="E299" t="s">
        <v>274</v>
      </c>
      <c r="F299" t="s">
        <v>275</v>
      </c>
      <c r="G299" t="s">
        <v>298</v>
      </c>
      <c r="H299" t="s">
        <v>299</v>
      </c>
      <c r="I299" s="144">
        <v>18.850000000000001</v>
      </c>
      <c r="J299" t="s">
        <v>679</v>
      </c>
      <c r="K299" t="s">
        <v>680</v>
      </c>
      <c r="L299" t="s">
        <v>321</v>
      </c>
      <c r="M299">
        <v>45468</v>
      </c>
      <c r="N299" t="s">
        <v>281</v>
      </c>
      <c r="Q299" t="s">
        <v>282</v>
      </c>
      <c r="T299" t="s">
        <v>681</v>
      </c>
      <c r="U299" t="s">
        <v>284</v>
      </c>
      <c r="V299" t="s">
        <v>285</v>
      </c>
      <c r="X299" t="s">
        <v>286</v>
      </c>
      <c r="AC299" t="s">
        <v>287</v>
      </c>
      <c r="AD299" s="145" t="s">
        <v>288</v>
      </c>
      <c r="AG299" s="135">
        <v>45458</v>
      </c>
      <c r="AI299" t="s">
        <v>267</v>
      </c>
    </row>
    <row r="300" spans="1:37" hidden="1" x14ac:dyDescent="0.2">
      <c r="A300" t="s">
        <v>270</v>
      </c>
      <c r="B300" t="s">
        <v>271</v>
      </c>
      <c r="C300" t="s">
        <v>651</v>
      </c>
      <c r="D300" t="s">
        <v>273</v>
      </c>
      <c r="E300" t="s">
        <v>274</v>
      </c>
      <c r="F300" t="s">
        <v>275</v>
      </c>
      <c r="G300" t="s">
        <v>298</v>
      </c>
      <c r="H300" t="s">
        <v>299</v>
      </c>
      <c r="I300" s="144">
        <v>11.2</v>
      </c>
      <c r="J300" t="s">
        <v>679</v>
      </c>
      <c r="K300" t="s">
        <v>680</v>
      </c>
      <c r="L300" t="s">
        <v>321</v>
      </c>
      <c r="M300">
        <v>45468</v>
      </c>
      <c r="N300" t="s">
        <v>281</v>
      </c>
      <c r="Q300" t="s">
        <v>282</v>
      </c>
      <c r="T300" t="s">
        <v>477</v>
      </c>
      <c r="U300" t="s">
        <v>284</v>
      </c>
      <c r="V300" t="s">
        <v>285</v>
      </c>
      <c r="X300" t="s">
        <v>286</v>
      </c>
      <c r="AC300" t="s">
        <v>287</v>
      </c>
      <c r="AD300" s="145" t="s">
        <v>288</v>
      </c>
      <c r="AG300" s="135">
        <v>45280</v>
      </c>
      <c r="AI300" t="s">
        <v>267</v>
      </c>
    </row>
    <row r="301" spans="1:37" x14ac:dyDescent="0.2">
      <c r="A301" t="s">
        <v>270</v>
      </c>
      <c r="B301" t="s">
        <v>271</v>
      </c>
      <c r="C301" t="s">
        <v>651</v>
      </c>
      <c r="D301" t="s">
        <v>273</v>
      </c>
      <c r="E301" t="s">
        <v>274</v>
      </c>
      <c r="F301" t="s">
        <v>275</v>
      </c>
      <c r="G301" t="s">
        <v>298</v>
      </c>
      <c r="H301" t="s">
        <v>299</v>
      </c>
      <c r="I301" s="159">
        <v>8.4</v>
      </c>
      <c r="J301" t="s">
        <v>679</v>
      </c>
      <c r="K301" t="s">
        <v>680</v>
      </c>
      <c r="L301" t="s">
        <v>321</v>
      </c>
      <c r="M301">
        <v>45468</v>
      </c>
      <c r="N301" t="s">
        <v>281</v>
      </c>
      <c r="Q301" t="s">
        <v>282</v>
      </c>
      <c r="T301" t="s">
        <v>646</v>
      </c>
      <c r="U301" t="s">
        <v>284</v>
      </c>
      <c r="V301" t="s">
        <v>285</v>
      </c>
      <c r="X301" t="s">
        <v>286</v>
      </c>
      <c r="AC301" t="s">
        <v>287</v>
      </c>
      <c r="AD301" t="s">
        <v>639</v>
      </c>
      <c r="AE301" t="s">
        <v>782</v>
      </c>
      <c r="AF301" t="s">
        <v>178</v>
      </c>
      <c r="AG301" s="135">
        <v>45442</v>
      </c>
      <c r="AK301" t="s">
        <v>306</v>
      </c>
    </row>
    <row r="302" spans="1:37" hidden="1" x14ac:dyDescent="0.2">
      <c r="A302" t="s">
        <v>270</v>
      </c>
      <c r="B302" t="s">
        <v>271</v>
      </c>
      <c r="C302" t="s">
        <v>651</v>
      </c>
      <c r="D302" t="s">
        <v>273</v>
      </c>
      <c r="E302" t="s">
        <v>274</v>
      </c>
      <c r="F302" t="s">
        <v>275</v>
      </c>
      <c r="G302" t="s">
        <v>298</v>
      </c>
      <c r="H302" t="s">
        <v>299</v>
      </c>
      <c r="I302" s="144">
        <v>-44.35</v>
      </c>
      <c r="J302" t="s">
        <v>679</v>
      </c>
      <c r="K302" t="s">
        <v>680</v>
      </c>
      <c r="L302" t="s">
        <v>321</v>
      </c>
      <c r="M302">
        <v>45468</v>
      </c>
      <c r="N302" t="s">
        <v>322</v>
      </c>
      <c r="Q302" t="s">
        <v>282</v>
      </c>
      <c r="T302" t="s">
        <v>682</v>
      </c>
      <c r="U302" t="s">
        <v>284</v>
      </c>
      <c r="V302" t="s">
        <v>285</v>
      </c>
      <c r="X302" t="s">
        <v>286</v>
      </c>
      <c r="AC302" t="s">
        <v>287</v>
      </c>
      <c r="AD302" s="145" t="s">
        <v>288</v>
      </c>
      <c r="AG302" s="135">
        <v>45449</v>
      </c>
      <c r="AI302" t="s">
        <v>267</v>
      </c>
    </row>
    <row r="303" spans="1:37" x14ac:dyDescent="0.2">
      <c r="A303" t="s">
        <v>270</v>
      </c>
      <c r="B303" t="s">
        <v>271</v>
      </c>
      <c r="C303" t="s">
        <v>651</v>
      </c>
      <c r="D303" t="s">
        <v>273</v>
      </c>
      <c r="E303" t="s">
        <v>274</v>
      </c>
      <c r="F303" t="s">
        <v>275</v>
      </c>
      <c r="G303" t="s">
        <v>298</v>
      </c>
      <c r="H303" t="s">
        <v>299</v>
      </c>
      <c r="I303" s="144">
        <v>18.850000000000001</v>
      </c>
      <c r="J303" t="s">
        <v>679</v>
      </c>
      <c r="K303" t="s">
        <v>680</v>
      </c>
      <c r="L303" t="s">
        <v>321</v>
      </c>
      <c r="M303">
        <v>45468</v>
      </c>
      <c r="N303" t="s">
        <v>281</v>
      </c>
      <c r="Q303" t="s">
        <v>282</v>
      </c>
      <c r="T303" t="s">
        <v>683</v>
      </c>
      <c r="U303" t="s">
        <v>284</v>
      </c>
      <c r="V303" t="s">
        <v>285</v>
      </c>
      <c r="X303" t="s">
        <v>286</v>
      </c>
      <c r="AC303" t="s">
        <v>287</v>
      </c>
      <c r="AD303" t="s">
        <v>684</v>
      </c>
      <c r="AE303" t="s">
        <v>305</v>
      </c>
      <c r="AF303" t="s">
        <v>173</v>
      </c>
      <c r="AG303" s="135">
        <v>45492</v>
      </c>
      <c r="AK303" s="154">
        <v>45474</v>
      </c>
    </row>
    <row r="304" spans="1:37" hidden="1" x14ac:dyDescent="0.2">
      <c r="A304" t="s">
        <v>270</v>
      </c>
      <c r="B304" t="s">
        <v>271</v>
      </c>
      <c r="C304" t="s">
        <v>651</v>
      </c>
      <c r="D304" t="s">
        <v>273</v>
      </c>
      <c r="E304" t="s">
        <v>274</v>
      </c>
      <c r="F304" t="s">
        <v>275</v>
      </c>
      <c r="G304" t="s">
        <v>298</v>
      </c>
      <c r="H304" t="s">
        <v>299</v>
      </c>
      <c r="I304" s="144">
        <v>73.040000000000006</v>
      </c>
      <c r="J304" t="s">
        <v>679</v>
      </c>
      <c r="K304" t="s">
        <v>680</v>
      </c>
      <c r="L304" t="s">
        <v>321</v>
      </c>
      <c r="M304">
        <v>45468</v>
      </c>
      <c r="N304" t="s">
        <v>281</v>
      </c>
      <c r="Q304" t="s">
        <v>282</v>
      </c>
      <c r="T304" t="s">
        <v>685</v>
      </c>
      <c r="U304" t="s">
        <v>284</v>
      </c>
      <c r="V304" t="s">
        <v>285</v>
      </c>
      <c r="X304" t="s">
        <v>286</v>
      </c>
      <c r="AC304" t="s">
        <v>287</v>
      </c>
      <c r="AD304" s="145" t="s">
        <v>288</v>
      </c>
      <c r="AG304" s="135">
        <v>45468</v>
      </c>
      <c r="AI304" t="s">
        <v>267</v>
      </c>
    </row>
    <row r="305" spans="1:37" x14ac:dyDescent="0.2">
      <c r="A305" t="s">
        <v>270</v>
      </c>
      <c r="B305" t="s">
        <v>271</v>
      </c>
      <c r="C305" t="s">
        <v>651</v>
      </c>
      <c r="D305" t="s">
        <v>273</v>
      </c>
      <c r="E305" t="s">
        <v>274</v>
      </c>
      <c r="F305" t="s">
        <v>275</v>
      </c>
      <c r="G305" t="s">
        <v>276</v>
      </c>
      <c r="H305" t="s">
        <v>277</v>
      </c>
      <c r="I305" s="144">
        <v>346.65</v>
      </c>
      <c r="J305" t="s">
        <v>686</v>
      </c>
      <c r="K305" t="s">
        <v>687</v>
      </c>
      <c r="L305" t="s">
        <v>321</v>
      </c>
      <c r="M305">
        <v>45468</v>
      </c>
      <c r="N305" t="s">
        <v>281</v>
      </c>
      <c r="Q305" t="s">
        <v>282</v>
      </c>
      <c r="T305" t="s">
        <v>688</v>
      </c>
      <c r="U305" t="s">
        <v>284</v>
      </c>
      <c r="V305" t="s">
        <v>285</v>
      </c>
      <c r="X305" t="s">
        <v>286</v>
      </c>
      <c r="AC305" t="s">
        <v>287</v>
      </c>
      <c r="AD305" t="s">
        <v>689</v>
      </c>
      <c r="AE305" t="s">
        <v>305</v>
      </c>
      <c r="AF305" t="s">
        <v>690</v>
      </c>
      <c r="AG305" s="135">
        <v>45499</v>
      </c>
      <c r="AK305" s="154">
        <v>45474</v>
      </c>
    </row>
    <row r="306" spans="1:37" x14ac:dyDescent="0.2">
      <c r="A306" t="s">
        <v>270</v>
      </c>
      <c r="B306" t="s">
        <v>271</v>
      </c>
      <c r="C306" t="s">
        <v>651</v>
      </c>
      <c r="D306" t="s">
        <v>273</v>
      </c>
      <c r="E306" t="s">
        <v>274</v>
      </c>
      <c r="F306" t="s">
        <v>275</v>
      </c>
      <c r="G306" t="s">
        <v>298</v>
      </c>
      <c r="H306" t="s">
        <v>299</v>
      </c>
      <c r="I306" s="144">
        <v>11.2</v>
      </c>
      <c r="J306" t="s">
        <v>686</v>
      </c>
      <c r="K306" t="s">
        <v>687</v>
      </c>
      <c r="L306" t="s">
        <v>321</v>
      </c>
      <c r="M306">
        <v>45468</v>
      </c>
      <c r="N306" t="s">
        <v>281</v>
      </c>
      <c r="Q306" t="s">
        <v>282</v>
      </c>
      <c r="T306" t="s">
        <v>683</v>
      </c>
      <c r="U306" t="s">
        <v>284</v>
      </c>
      <c r="V306" t="s">
        <v>285</v>
      </c>
      <c r="X306" t="s">
        <v>286</v>
      </c>
      <c r="AC306" t="s">
        <v>287</v>
      </c>
      <c r="AD306" t="s">
        <v>684</v>
      </c>
      <c r="AE306" t="s">
        <v>305</v>
      </c>
      <c r="AF306" t="s">
        <v>173</v>
      </c>
      <c r="AG306" s="135">
        <v>45492</v>
      </c>
      <c r="AK306" s="154">
        <v>45474</v>
      </c>
    </row>
    <row r="307" spans="1:37" x14ac:dyDescent="0.2">
      <c r="A307" t="s">
        <v>270</v>
      </c>
      <c r="B307" t="s">
        <v>271</v>
      </c>
      <c r="C307" t="s">
        <v>651</v>
      </c>
      <c r="D307" t="s">
        <v>273</v>
      </c>
      <c r="E307" t="s">
        <v>274</v>
      </c>
      <c r="F307" t="s">
        <v>275</v>
      </c>
      <c r="G307" t="s">
        <v>298</v>
      </c>
      <c r="H307" t="s">
        <v>299</v>
      </c>
      <c r="I307" s="144">
        <v>18.850000000000001</v>
      </c>
      <c r="J307" t="s">
        <v>686</v>
      </c>
      <c r="K307" t="s">
        <v>687</v>
      </c>
      <c r="L307" t="s">
        <v>321</v>
      </c>
      <c r="M307">
        <v>45468</v>
      </c>
      <c r="N307" t="s">
        <v>281</v>
      </c>
      <c r="Q307" t="s">
        <v>282</v>
      </c>
      <c r="T307" t="s">
        <v>691</v>
      </c>
      <c r="U307" t="s">
        <v>284</v>
      </c>
      <c r="V307" t="s">
        <v>285</v>
      </c>
      <c r="X307" t="s">
        <v>286</v>
      </c>
      <c r="AC307" t="s">
        <v>287</v>
      </c>
      <c r="AD307" t="s">
        <v>689</v>
      </c>
      <c r="AE307" t="s">
        <v>305</v>
      </c>
      <c r="AF307" t="s">
        <v>690</v>
      </c>
      <c r="AG307" s="135">
        <v>45499</v>
      </c>
      <c r="AK307" s="154">
        <v>45474</v>
      </c>
    </row>
    <row r="308" spans="1:37" hidden="1" x14ac:dyDescent="0.2">
      <c r="A308" t="s">
        <v>270</v>
      </c>
      <c r="B308" t="s">
        <v>271</v>
      </c>
      <c r="C308" t="s">
        <v>651</v>
      </c>
      <c r="D308" t="s">
        <v>273</v>
      </c>
      <c r="E308" t="s">
        <v>274</v>
      </c>
      <c r="F308" t="s">
        <v>275</v>
      </c>
      <c r="G308" t="s">
        <v>298</v>
      </c>
      <c r="H308" t="s">
        <v>299</v>
      </c>
      <c r="I308" s="144">
        <v>45</v>
      </c>
      <c r="J308" t="s">
        <v>686</v>
      </c>
      <c r="K308" t="s">
        <v>687</v>
      </c>
      <c r="L308" t="s">
        <v>321</v>
      </c>
      <c r="M308">
        <v>45468</v>
      </c>
      <c r="N308" t="s">
        <v>281</v>
      </c>
      <c r="Q308" t="s">
        <v>282</v>
      </c>
      <c r="T308" t="s">
        <v>477</v>
      </c>
      <c r="U308" t="s">
        <v>284</v>
      </c>
      <c r="V308" t="s">
        <v>285</v>
      </c>
      <c r="X308" t="s">
        <v>286</v>
      </c>
      <c r="AC308" t="s">
        <v>287</v>
      </c>
      <c r="AD308" s="145" t="s">
        <v>288</v>
      </c>
      <c r="AG308" s="135">
        <v>45280</v>
      </c>
      <c r="AI308" t="s">
        <v>267</v>
      </c>
    </row>
    <row r="309" spans="1:37" hidden="1" x14ac:dyDescent="0.2">
      <c r="A309" t="s">
        <v>270</v>
      </c>
      <c r="B309" t="s">
        <v>271</v>
      </c>
      <c r="C309" t="s">
        <v>651</v>
      </c>
      <c r="D309" t="s">
        <v>273</v>
      </c>
      <c r="E309" t="s">
        <v>274</v>
      </c>
      <c r="F309" t="s">
        <v>275</v>
      </c>
      <c r="G309" t="s">
        <v>298</v>
      </c>
      <c r="H309" t="s">
        <v>299</v>
      </c>
      <c r="I309" s="144">
        <v>11.2</v>
      </c>
      <c r="J309" t="s">
        <v>686</v>
      </c>
      <c r="K309" t="s">
        <v>687</v>
      </c>
      <c r="L309" t="s">
        <v>321</v>
      </c>
      <c r="M309">
        <v>45468</v>
      </c>
      <c r="N309" t="s">
        <v>281</v>
      </c>
      <c r="Q309" t="s">
        <v>282</v>
      </c>
      <c r="T309" t="s">
        <v>681</v>
      </c>
      <c r="U309" t="s">
        <v>284</v>
      </c>
      <c r="V309" t="s">
        <v>285</v>
      </c>
      <c r="X309" t="s">
        <v>286</v>
      </c>
      <c r="AC309" t="s">
        <v>287</v>
      </c>
      <c r="AD309" s="145" t="s">
        <v>288</v>
      </c>
      <c r="AG309" s="135">
        <v>45458</v>
      </c>
      <c r="AI309" t="s">
        <v>267</v>
      </c>
    </row>
    <row r="310" spans="1:37" x14ac:dyDescent="0.2">
      <c r="A310" t="s">
        <v>270</v>
      </c>
      <c r="B310" t="s">
        <v>271</v>
      </c>
      <c r="C310" t="s">
        <v>651</v>
      </c>
      <c r="D310" t="s">
        <v>273</v>
      </c>
      <c r="E310" t="s">
        <v>274</v>
      </c>
      <c r="F310" t="s">
        <v>275</v>
      </c>
      <c r="G310" t="s">
        <v>298</v>
      </c>
      <c r="H310" t="s">
        <v>299</v>
      </c>
      <c r="I310" s="159">
        <v>0.56000000000000005</v>
      </c>
      <c r="J310" t="s">
        <v>686</v>
      </c>
      <c r="K310" t="s">
        <v>687</v>
      </c>
      <c r="L310" t="s">
        <v>321</v>
      </c>
      <c r="M310">
        <v>45468</v>
      </c>
      <c r="N310" t="s">
        <v>281</v>
      </c>
      <c r="Q310" t="s">
        <v>282</v>
      </c>
      <c r="T310" t="s">
        <v>646</v>
      </c>
      <c r="U310" t="s">
        <v>284</v>
      </c>
      <c r="V310" t="s">
        <v>285</v>
      </c>
      <c r="X310" t="s">
        <v>286</v>
      </c>
      <c r="AC310" t="s">
        <v>287</v>
      </c>
      <c r="AD310" t="s">
        <v>639</v>
      </c>
      <c r="AE310" t="s">
        <v>782</v>
      </c>
      <c r="AF310" t="s">
        <v>178</v>
      </c>
      <c r="AG310" s="135">
        <v>45442</v>
      </c>
      <c r="AK310" t="s">
        <v>306</v>
      </c>
    </row>
    <row r="311" spans="1:37" hidden="1" x14ac:dyDescent="0.2">
      <c r="A311" t="s">
        <v>270</v>
      </c>
      <c r="B311" t="s">
        <v>271</v>
      </c>
      <c r="C311" t="s">
        <v>651</v>
      </c>
      <c r="D311" t="s">
        <v>273</v>
      </c>
      <c r="E311" t="s">
        <v>274</v>
      </c>
      <c r="F311" t="s">
        <v>275</v>
      </c>
      <c r="G311" t="s">
        <v>276</v>
      </c>
      <c r="H311" t="s">
        <v>277</v>
      </c>
      <c r="I311" s="144">
        <v>-414.98</v>
      </c>
      <c r="J311" t="s">
        <v>692</v>
      </c>
      <c r="K311" t="s">
        <v>693</v>
      </c>
      <c r="L311" t="s">
        <v>321</v>
      </c>
      <c r="M311">
        <v>45468</v>
      </c>
      <c r="N311" t="s">
        <v>322</v>
      </c>
      <c r="Q311" t="s">
        <v>282</v>
      </c>
      <c r="T311" t="s">
        <v>694</v>
      </c>
      <c r="U311" t="s">
        <v>284</v>
      </c>
      <c r="V311" t="s">
        <v>285</v>
      </c>
      <c r="X311" t="s">
        <v>286</v>
      </c>
      <c r="AC311" t="s">
        <v>287</v>
      </c>
      <c r="AD311" s="145" t="s">
        <v>288</v>
      </c>
      <c r="AG311" s="135">
        <v>45454</v>
      </c>
      <c r="AI311" t="s">
        <v>267</v>
      </c>
    </row>
    <row r="312" spans="1:37" x14ac:dyDescent="0.2">
      <c r="A312" t="s">
        <v>270</v>
      </c>
      <c r="B312" t="s">
        <v>271</v>
      </c>
      <c r="C312" t="s">
        <v>651</v>
      </c>
      <c r="D312" t="s">
        <v>273</v>
      </c>
      <c r="E312" t="s">
        <v>274</v>
      </c>
      <c r="F312" t="s">
        <v>275</v>
      </c>
      <c r="G312" t="s">
        <v>298</v>
      </c>
      <c r="H312" t="s">
        <v>299</v>
      </c>
      <c r="I312" s="144">
        <v>11.2</v>
      </c>
      <c r="J312" t="s">
        <v>692</v>
      </c>
      <c r="K312" t="s">
        <v>693</v>
      </c>
      <c r="L312" t="s">
        <v>321</v>
      </c>
      <c r="M312">
        <v>45468</v>
      </c>
      <c r="N312" t="s">
        <v>281</v>
      </c>
      <c r="Q312" t="s">
        <v>282</v>
      </c>
      <c r="T312" t="s">
        <v>691</v>
      </c>
      <c r="U312" t="s">
        <v>284</v>
      </c>
      <c r="V312" t="s">
        <v>285</v>
      </c>
      <c r="X312" t="s">
        <v>286</v>
      </c>
      <c r="AC312" t="s">
        <v>287</v>
      </c>
      <c r="AD312" t="s">
        <v>689</v>
      </c>
      <c r="AE312" t="s">
        <v>305</v>
      </c>
      <c r="AF312" t="s">
        <v>690</v>
      </c>
      <c r="AG312" s="135">
        <v>45499</v>
      </c>
      <c r="AK312" s="154">
        <v>45474</v>
      </c>
    </row>
    <row r="313" spans="1:37" hidden="1" x14ac:dyDescent="0.2">
      <c r="A313" t="s">
        <v>270</v>
      </c>
      <c r="B313" t="s">
        <v>271</v>
      </c>
      <c r="C313" t="s">
        <v>651</v>
      </c>
      <c r="D313" t="s">
        <v>273</v>
      </c>
      <c r="E313" t="s">
        <v>274</v>
      </c>
      <c r="F313" t="s">
        <v>275</v>
      </c>
      <c r="G313" t="s">
        <v>298</v>
      </c>
      <c r="H313" t="s">
        <v>299</v>
      </c>
      <c r="I313" s="144">
        <v>71.739999999999995</v>
      </c>
      <c r="J313" t="s">
        <v>692</v>
      </c>
      <c r="K313" t="s">
        <v>693</v>
      </c>
      <c r="L313" t="s">
        <v>321</v>
      </c>
      <c r="M313">
        <v>45468</v>
      </c>
      <c r="N313" t="s">
        <v>281</v>
      </c>
      <c r="Q313" t="s">
        <v>282</v>
      </c>
      <c r="T313" t="s">
        <v>695</v>
      </c>
      <c r="U313" t="s">
        <v>284</v>
      </c>
      <c r="V313" t="s">
        <v>285</v>
      </c>
      <c r="X313" t="s">
        <v>286</v>
      </c>
      <c r="AC313" t="s">
        <v>287</v>
      </c>
      <c r="AD313" s="145" t="s">
        <v>288</v>
      </c>
      <c r="AG313" s="135">
        <v>45458</v>
      </c>
      <c r="AI313" t="s">
        <v>267</v>
      </c>
    </row>
    <row r="314" spans="1:37" x14ac:dyDescent="0.2">
      <c r="A314" t="s">
        <v>270</v>
      </c>
      <c r="B314" t="s">
        <v>271</v>
      </c>
      <c r="C314" t="s">
        <v>651</v>
      </c>
      <c r="D314" t="s">
        <v>273</v>
      </c>
      <c r="E314" t="s">
        <v>274</v>
      </c>
      <c r="F314" t="s">
        <v>275</v>
      </c>
      <c r="G314" t="s">
        <v>276</v>
      </c>
      <c r="H314" t="s">
        <v>277</v>
      </c>
      <c r="I314" s="144">
        <v>414.97</v>
      </c>
      <c r="J314" t="s">
        <v>692</v>
      </c>
      <c r="K314" t="s">
        <v>693</v>
      </c>
      <c r="L314" t="s">
        <v>321</v>
      </c>
      <c r="M314">
        <v>45468</v>
      </c>
      <c r="N314" t="s">
        <v>281</v>
      </c>
      <c r="Q314" t="s">
        <v>282</v>
      </c>
      <c r="T314" t="s">
        <v>696</v>
      </c>
      <c r="U314" t="s">
        <v>284</v>
      </c>
      <c r="V314" t="s">
        <v>285</v>
      </c>
      <c r="X314" t="s">
        <v>286</v>
      </c>
      <c r="AC314" t="s">
        <v>287</v>
      </c>
      <c r="AD314" t="s">
        <v>684</v>
      </c>
      <c r="AE314" t="s">
        <v>305</v>
      </c>
      <c r="AF314" t="s">
        <v>173</v>
      </c>
      <c r="AG314" s="135">
        <v>45492</v>
      </c>
      <c r="AK314" s="154">
        <v>45474</v>
      </c>
    </row>
    <row r="315" spans="1:37" x14ac:dyDescent="0.2">
      <c r="A315" t="s">
        <v>270</v>
      </c>
      <c r="B315" t="s">
        <v>271</v>
      </c>
      <c r="C315" t="s">
        <v>651</v>
      </c>
      <c r="D315" t="s">
        <v>273</v>
      </c>
      <c r="E315" t="s">
        <v>274</v>
      </c>
      <c r="F315" t="s">
        <v>275</v>
      </c>
      <c r="G315" t="s">
        <v>298</v>
      </c>
      <c r="H315" t="s">
        <v>299</v>
      </c>
      <c r="I315" s="144">
        <v>11.2</v>
      </c>
      <c r="J315" t="s">
        <v>692</v>
      </c>
      <c r="K315" t="s">
        <v>693</v>
      </c>
      <c r="L315" t="s">
        <v>321</v>
      </c>
      <c r="M315">
        <v>45468</v>
      </c>
      <c r="N315" t="s">
        <v>281</v>
      </c>
      <c r="Q315" t="s">
        <v>282</v>
      </c>
      <c r="T315" t="s">
        <v>697</v>
      </c>
      <c r="U315" t="s">
        <v>284</v>
      </c>
      <c r="V315" t="s">
        <v>285</v>
      </c>
      <c r="X315" t="s">
        <v>286</v>
      </c>
      <c r="AC315" t="s">
        <v>287</v>
      </c>
      <c r="AD315" t="s">
        <v>528</v>
      </c>
      <c r="AE315" t="s">
        <v>305</v>
      </c>
      <c r="AF315" t="s">
        <v>158</v>
      </c>
      <c r="AG315" s="135">
        <v>45454</v>
      </c>
      <c r="AK315" t="s">
        <v>306</v>
      </c>
    </row>
    <row r="316" spans="1:37" hidden="1" x14ac:dyDescent="0.2">
      <c r="A316" t="s">
        <v>270</v>
      </c>
      <c r="B316" t="s">
        <v>271</v>
      </c>
      <c r="C316" t="s">
        <v>651</v>
      </c>
      <c r="D316" t="s">
        <v>273</v>
      </c>
      <c r="E316" t="s">
        <v>274</v>
      </c>
      <c r="F316" t="s">
        <v>275</v>
      </c>
      <c r="G316" t="s">
        <v>276</v>
      </c>
      <c r="H316" t="s">
        <v>277</v>
      </c>
      <c r="I316" s="144">
        <v>-237.85</v>
      </c>
      <c r="J316" t="s">
        <v>692</v>
      </c>
      <c r="K316" t="s">
        <v>693</v>
      </c>
      <c r="L316" t="s">
        <v>321</v>
      </c>
      <c r="M316">
        <v>45468</v>
      </c>
      <c r="N316" t="s">
        <v>322</v>
      </c>
      <c r="Q316" t="s">
        <v>282</v>
      </c>
      <c r="T316" t="s">
        <v>655</v>
      </c>
      <c r="U316" t="s">
        <v>284</v>
      </c>
      <c r="V316" t="s">
        <v>285</v>
      </c>
      <c r="X316" t="s">
        <v>286</v>
      </c>
      <c r="AC316" t="s">
        <v>287</v>
      </c>
      <c r="AD316" s="145" t="s">
        <v>288</v>
      </c>
      <c r="AG316" s="135">
        <v>45428</v>
      </c>
      <c r="AI316" t="s">
        <v>267</v>
      </c>
    </row>
    <row r="317" spans="1:37" hidden="1" x14ac:dyDescent="0.2">
      <c r="A317" t="s">
        <v>270</v>
      </c>
      <c r="B317" t="s">
        <v>271</v>
      </c>
      <c r="C317" t="s">
        <v>651</v>
      </c>
      <c r="D317" t="s">
        <v>273</v>
      </c>
      <c r="E317" t="s">
        <v>274</v>
      </c>
      <c r="F317" t="s">
        <v>275</v>
      </c>
      <c r="G317" t="s">
        <v>298</v>
      </c>
      <c r="H317" t="s">
        <v>299</v>
      </c>
      <c r="I317" s="144">
        <v>11.2</v>
      </c>
      <c r="J317" t="s">
        <v>692</v>
      </c>
      <c r="K317" t="s">
        <v>693</v>
      </c>
      <c r="L317" t="s">
        <v>321</v>
      </c>
      <c r="M317">
        <v>45468</v>
      </c>
      <c r="N317" t="s">
        <v>281</v>
      </c>
      <c r="Q317" t="s">
        <v>282</v>
      </c>
      <c r="T317" t="s">
        <v>698</v>
      </c>
      <c r="U317" t="s">
        <v>284</v>
      </c>
      <c r="V317" t="s">
        <v>285</v>
      </c>
      <c r="X317" t="s">
        <v>286</v>
      </c>
      <c r="AC317" t="s">
        <v>287</v>
      </c>
      <c r="AD317" s="145" t="s">
        <v>288</v>
      </c>
      <c r="AG317" s="135">
        <v>45454</v>
      </c>
      <c r="AI317" t="s">
        <v>267</v>
      </c>
    </row>
    <row r="318" spans="1:37" x14ac:dyDescent="0.2">
      <c r="A318" t="s">
        <v>270</v>
      </c>
      <c r="B318" t="s">
        <v>271</v>
      </c>
      <c r="C318" t="s">
        <v>651</v>
      </c>
      <c r="D318" t="s">
        <v>273</v>
      </c>
      <c r="E318" t="s">
        <v>274</v>
      </c>
      <c r="F318" t="s">
        <v>275</v>
      </c>
      <c r="G318" t="s">
        <v>298</v>
      </c>
      <c r="H318" t="s">
        <v>299</v>
      </c>
      <c r="I318" s="144">
        <v>74.78</v>
      </c>
      <c r="J318" t="s">
        <v>692</v>
      </c>
      <c r="K318" t="s">
        <v>693</v>
      </c>
      <c r="L318" t="s">
        <v>321</v>
      </c>
      <c r="M318">
        <v>45468</v>
      </c>
      <c r="N318" t="s">
        <v>281</v>
      </c>
      <c r="Q318" t="s">
        <v>282</v>
      </c>
      <c r="T318" t="s">
        <v>699</v>
      </c>
      <c r="U318" t="s">
        <v>284</v>
      </c>
      <c r="V318" t="s">
        <v>285</v>
      </c>
      <c r="X318" t="s">
        <v>286</v>
      </c>
      <c r="AC318" t="s">
        <v>287</v>
      </c>
      <c r="AD318" t="s">
        <v>657</v>
      </c>
      <c r="AE318" t="s">
        <v>305</v>
      </c>
      <c r="AF318" t="s">
        <v>144</v>
      </c>
      <c r="AG318" s="135">
        <v>45463</v>
      </c>
      <c r="AK318" t="s">
        <v>306</v>
      </c>
    </row>
    <row r="319" spans="1:37" x14ac:dyDescent="0.2">
      <c r="A319" t="s">
        <v>270</v>
      </c>
      <c r="B319" t="s">
        <v>271</v>
      </c>
      <c r="C319" t="s">
        <v>651</v>
      </c>
      <c r="D319" t="s">
        <v>273</v>
      </c>
      <c r="E319" t="s">
        <v>274</v>
      </c>
      <c r="F319" t="s">
        <v>275</v>
      </c>
      <c r="G319" t="s">
        <v>276</v>
      </c>
      <c r="H319" t="s">
        <v>277</v>
      </c>
      <c r="I319" s="144">
        <v>524.63</v>
      </c>
      <c r="J319" t="s">
        <v>700</v>
      </c>
      <c r="K319" t="s">
        <v>701</v>
      </c>
      <c r="L319" t="s">
        <v>321</v>
      </c>
      <c r="M319">
        <v>45468</v>
      </c>
      <c r="N319" t="s">
        <v>281</v>
      </c>
      <c r="Q319" t="s">
        <v>282</v>
      </c>
      <c r="T319" t="s">
        <v>702</v>
      </c>
      <c r="U319" t="s">
        <v>284</v>
      </c>
      <c r="V319" t="s">
        <v>285</v>
      </c>
      <c r="X319" t="s">
        <v>286</v>
      </c>
      <c r="AC319" t="s">
        <v>287</v>
      </c>
      <c r="AD319" t="s">
        <v>703</v>
      </c>
      <c r="AE319" t="s">
        <v>305</v>
      </c>
      <c r="AF319" t="s">
        <v>704</v>
      </c>
      <c r="AG319" s="135">
        <v>45462</v>
      </c>
      <c r="AK319" t="s">
        <v>306</v>
      </c>
    </row>
    <row r="320" spans="1:37" x14ac:dyDescent="0.2">
      <c r="A320" t="s">
        <v>270</v>
      </c>
      <c r="B320" t="s">
        <v>271</v>
      </c>
      <c r="C320" t="s">
        <v>651</v>
      </c>
      <c r="D320" t="s">
        <v>273</v>
      </c>
      <c r="E320" t="s">
        <v>274</v>
      </c>
      <c r="F320" t="s">
        <v>275</v>
      </c>
      <c r="G320" t="s">
        <v>298</v>
      </c>
      <c r="H320" t="s">
        <v>299</v>
      </c>
      <c r="I320" s="144">
        <v>46.52</v>
      </c>
      <c r="J320" t="s">
        <v>700</v>
      </c>
      <c r="K320" t="s">
        <v>701</v>
      </c>
      <c r="L320" t="s">
        <v>321</v>
      </c>
      <c r="M320">
        <v>45468</v>
      </c>
      <c r="N320" t="s">
        <v>281</v>
      </c>
      <c r="Q320" t="s">
        <v>282</v>
      </c>
      <c r="T320" t="s">
        <v>705</v>
      </c>
      <c r="U320" t="s">
        <v>284</v>
      </c>
      <c r="V320" t="s">
        <v>285</v>
      </c>
      <c r="X320" t="s">
        <v>286</v>
      </c>
      <c r="AC320" t="s">
        <v>287</v>
      </c>
      <c r="AD320" t="s">
        <v>703</v>
      </c>
      <c r="AE320" t="s">
        <v>305</v>
      </c>
      <c r="AF320" t="s">
        <v>704</v>
      </c>
      <c r="AG320" s="135">
        <v>45462</v>
      </c>
      <c r="AK320" t="s">
        <v>306</v>
      </c>
    </row>
    <row r="321" spans="1:37" x14ac:dyDescent="0.2">
      <c r="A321" t="s">
        <v>270</v>
      </c>
      <c r="B321" t="s">
        <v>271</v>
      </c>
      <c r="C321" t="s">
        <v>651</v>
      </c>
      <c r="D321" t="s">
        <v>273</v>
      </c>
      <c r="E321" t="s">
        <v>274</v>
      </c>
      <c r="F321" t="s">
        <v>275</v>
      </c>
      <c r="G321" t="s">
        <v>298</v>
      </c>
      <c r="H321" t="s">
        <v>299</v>
      </c>
      <c r="I321" s="144">
        <v>18.850000000000001</v>
      </c>
      <c r="J321" t="s">
        <v>706</v>
      </c>
      <c r="K321" t="s">
        <v>707</v>
      </c>
      <c r="L321" t="s">
        <v>321</v>
      </c>
      <c r="M321">
        <v>45468</v>
      </c>
      <c r="N321" t="s">
        <v>281</v>
      </c>
      <c r="Q321" t="s">
        <v>282</v>
      </c>
      <c r="T321" t="s">
        <v>708</v>
      </c>
      <c r="U321" t="s">
        <v>284</v>
      </c>
      <c r="V321" t="s">
        <v>285</v>
      </c>
      <c r="X321" t="s">
        <v>286</v>
      </c>
      <c r="AC321" t="s">
        <v>287</v>
      </c>
      <c r="AD321" t="s">
        <v>703</v>
      </c>
      <c r="AE321" t="s">
        <v>305</v>
      </c>
      <c r="AF321" t="s">
        <v>704</v>
      </c>
      <c r="AG321" s="135">
        <v>45462</v>
      </c>
      <c r="AK321" t="s">
        <v>306</v>
      </c>
    </row>
    <row r="322" spans="1:37" hidden="1" x14ac:dyDescent="0.2">
      <c r="A322" t="s">
        <v>270</v>
      </c>
      <c r="B322" t="s">
        <v>271</v>
      </c>
      <c r="C322" t="s">
        <v>651</v>
      </c>
      <c r="D322" t="s">
        <v>273</v>
      </c>
      <c r="E322" t="s">
        <v>274</v>
      </c>
      <c r="F322" t="s">
        <v>275</v>
      </c>
      <c r="G322" t="s">
        <v>298</v>
      </c>
      <c r="H322" t="s">
        <v>299</v>
      </c>
      <c r="I322" s="144">
        <v>-76.52</v>
      </c>
      <c r="J322" t="s">
        <v>706</v>
      </c>
      <c r="K322" t="s">
        <v>707</v>
      </c>
      <c r="L322" t="s">
        <v>321</v>
      </c>
      <c r="M322">
        <v>45468</v>
      </c>
      <c r="N322" t="s">
        <v>322</v>
      </c>
      <c r="Q322" t="s">
        <v>282</v>
      </c>
      <c r="T322" t="s">
        <v>709</v>
      </c>
      <c r="U322" t="s">
        <v>284</v>
      </c>
      <c r="V322" t="s">
        <v>285</v>
      </c>
      <c r="X322" t="s">
        <v>286</v>
      </c>
      <c r="AC322" t="s">
        <v>287</v>
      </c>
      <c r="AD322" s="145" t="s">
        <v>288</v>
      </c>
      <c r="AG322" s="135">
        <v>45456</v>
      </c>
      <c r="AI322" t="s">
        <v>267</v>
      </c>
    </row>
    <row r="323" spans="1:37" hidden="1" x14ac:dyDescent="0.2">
      <c r="A323" t="s">
        <v>270</v>
      </c>
      <c r="B323" t="s">
        <v>271</v>
      </c>
      <c r="C323" t="s">
        <v>651</v>
      </c>
      <c r="D323" t="s">
        <v>273</v>
      </c>
      <c r="E323" t="s">
        <v>274</v>
      </c>
      <c r="F323" t="s">
        <v>275</v>
      </c>
      <c r="G323" t="s">
        <v>298</v>
      </c>
      <c r="H323" t="s">
        <v>299</v>
      </c>
      <c r="I323" s="144">
        <v>76.52</v>
      </c>
      <c r="J323" t="s">
        <v>706</v>
      </c>
      <c r="K323" t="s">
        <v>707</v>
      </c>
      <c r="L323" t="s">
        <v>321</v>
      </c>
      <c r="M323">
        <v>45468</v>
      </c>
      <c r="N323" t="s">
        <v>281</v>
      </c>
      <c r="Q323" t="s">
        <v>282</v>
      </c>
      <c r="T323" t="s">
        <v>709</v>
      </c>
      <c r="U323" t="s">
        <v>284</v>
      </c>
      <c r="V323" t="s">
        <v>285</v>
      </c>
      <c r="X323" t="s">
        <v>286</v>
      </c>
      <c r="AC323" t="s">
        <v>287</v>
      </c>
      <c r="AD323" s="145" t="s">
        <v>288</v>
      </c>
      <c r="AG323" s="135">
        <v>45456</v>
      </c>
      <c r="AI323" t="s">
        <v>267</v>
      </c>
    </row>
    <row r="324" spans="1:37" x14ac:dyDescent="0.2">
      <c r="A324" t="s">
        <v>270</v>
      </c>
      <c r="B324" t="s">
        <v>271</v>
      </c>
      <c r="C324" t="s">
        <v>651</v>
      </c>
      <c r="D324" t="s">
        <v>273</v>
      </c>
      <c r="E324" t="s">
        <v>274</v>
      </c>
      <c r="F324" t="s">
        <v>275</v>
      </c>
      <c r="G324" t="s">
        <v>298</v>
      </c>
      <c r="H324" t="s">
        <v>299</v>
      </c>
      <c r="I324" s="144">
        <v>148.94999999999999</v>
      </c>
      <c r="J324" t="s">
        <v>710</v>
      </c>
      <c r="K324" t="s">
        <v>711</v>
      </c>
      <c r="L324" t="s">
        <v>321</v>
      </c>
      <c r="M324">
        <v>45468</v>
      </c>
      <c r="N324" t="s">
        <v>281</v>
      </c>
      <c r="Q324" t="s">
        <v>282</v>
      </c>
      <c r="T324" t="s">
        <v>712</v>
      </c>
      <c r="U324" t="s">
        <v>284</v>
      </c>
      <c r="V324" t="s">
        <v>285</v>
      </c>
      <c r="X324" t="s">
        <v>286</v>
      </c>
      <c r="AC324" t="s">
        <v>287</v>
      </c>
      <c r="AD324" t="s">
        <v>639</v>
      </c>
      <c r="AE324" t="s">
        <v>736</v>
      </c>
      <c r="AF324" t="s">
        <v>178</v>
      </c>
      <c r="AG324" s="135">
        <v>45442</v>
      </c>
      <c r="AK324" t="s">
        <v>306</v>
      </c>
    </row>
    <row r="325" spans="1:37" hidden="1" x14ac:dyDescent="0.2">
      <c r="A325" t="s">
        <v>270</v>
      </c>
      <c r="B325" t="s">
        <v>271</v>
      </c>
      <c r="C325" t="s">
        <v>651</v>
      </c>
      <c r="D325" t="s">
        <v>273</v>
      </c>
      <c r="E325" t="s">
        <v>274</v>
      </c>
      <c r="F325" t="s">
        <v>275</v>
      </c>
      <c r="G325" t="s">
        <v>276</v>
      </c>
      <c r="H325" t="s">
        <v>277</v>
      </c>
      <c r="I325" s="144">
        <v>328.9</v>
      </c>
      <c r="J325" t="s">
        <v>710</v>
      </c>
      <c r="K325" t="s">
        <v>711</v>
      </c>
      <c r="L325" t="s">
        <v>321</v>
      </c>
      <c r="M325">
        <v>45468</v>
      </c>
      <c r="N325" t="s">
        <v>281</v>
      </c>
      <c r="Q325" t="s">
        <v>282</v>
      </c>
      <c r="T325" t="s">
        <v>713</v>
      </c>
      <c r="U325" t="s">
        <v>284</v>
      </c>
      <c r="V325" t="s">
        <v>285</v>
      </c>
      <c r="X325" t="s">
        <v>286</v>
      </c>
      <c r="AC325" t="s">
        <v>287</v>
      </c>
      <c r="AD325" s="145" t="s">
        <v>288</v>
      </c>
      <c r="AG325" s="135">
        <v>45458</v>
      </c>
      <c r="AI325" t="s">
        <v>267</v>
      </c>
    </row>
    <row r="326" spans="1:37" hidden="1" x14ac:dyDescent="0.2">
      <c r="A326" t="s">
        <v>270</v>
      </c>
      <c r="B326" t="s">
        <v>271</v>
      </c>
      <c r="C326" t="s">
        <v>651</v>
      </c>
      <c r="D326" t="s">
        <v>273</v>
      </c>
      <c r="E326" t="s">
        <v>274</v>
      </c>
      <c r="F326" t="s">
        <v>275</v>
      </c>
      <c r="G326" t="s">
        <v>298</v>
      </c>
      <c r="H326" t="s">
        <v>299</v>
      </c>
      <c r="I326" s="144">
        <v>11.2</v>
      </c>
      <c r="J326" t="s">
        <v>710</v>
      </c>
      <c r="K326" t="s">
        <v>711</v>
      </c>
      <c r="L326" t="s">
        <v>321</v>
      </c>
      <c r="M326">
        <v>45468</v>
      </c>
      <c r="N326" t="s">
        <v>281</v>
      </c>
      <c r="Q326" t="s">
        <v>282</v>
      </c>
      <c r="T326" t="s">
        <v>673</v>
      </c>
      <c r="U326" t="s">
        <v>284</v>
      </c>
      <c r="V326" t="s">
        <v>285</v>
      </c>
      <c r="X326" t="s">
        <v>286</v>
      </c>
      <c r="AC326" t="s">
        <v>287</v>
      </c>
      <c r="AD326" s="145" t="s">
        <v>288</v>
      </c>
      <c r="AG326" s="135">
        <v>45456</v>
      </c>
      <c r="AI326" t="s">
        <v>267</v>
      </c>
    </row>
    <row r="327" spans="1:37" x14ac:dyDescent="0.2">
      <c r="A327" t="s">
        <v>270</v>
      </c>
      <c r="B327" t="s">
        <v>271</v>
      </c>
      <c r="C327" t="s">
        <v>651</v>
      </c>
      <c r="D327" t="s">
        <v>273</v>
      </c>
      <c r="E327" t="s">
        <v>274</v>
      </c>
      <c r="F327" t="s">
        <v>275</v>
      </c>
      <c r="G327" t="s">
        <v>276</v>
      </c>
      <c r="H327" t="s">
        <v>277</v>
      </c>
      <c r="I327" s="144">
        <v>448.71</v>
      </c>
      <c r="J327" t="s">
        <v>710</v>
      </c>
      <c r="K327" t="s">
        <v>711</v>
      </c>
      <c r="L327" t="s">
        <v>321</v>
      </c>
      <c r="M327">
        <v>45468</v>
      </c>
      <c r="N327" t="s">
        <v>281</v>
      </c>
      <c r="Q327" t="s">
        <v>282</v>
      </c>
      <c r="T327" t="s">
        <v>714</v>
      </c>
      <c r="U327" t="s">
        <v>284</v>
      </c>
      <c r="V327" t="s">
        <v>285</v>
      </c>
      <c r="X327" t="s">
        <v>286</v>
      </c>
      <c r="AC327" t="s">
        <v>287</v>
      </c>
      <c r="AD327" t="s">
        <v>684</v>
      </c>
      <c r="AE327" t="s">
        <v>305</v>
      </c>
      <c r="AF327" t="s">
        <v>173</v>
      </c>
      <c r="AG327" s="135">
        <v>45491</v>
      </c>
      <c r="AK327" s="154">
        <v>45474</v>
      </c>
    </row>
    <row r="328" spans="1:37" x14ac:dyDescent="0.2">
      <c r="A328" t="s">
        <v>270</v>
      </c>
      <c r="B328" t="s">
        <v>271</v>
      </c>
      <c r="C328" t="s">
        <v>651</v>
      </c>
      <c r="D328" t="s">
        <v>273</v>
      </c>
      <c r="E328" t="s">
        <v>274</v>
      </c>
      <c r="F328" t="s">
        <v>275</v>
      </c>
      <c r="G328" t="s">
        <v>298</v>
      </c>
      <c r="H328" t="s">
        <v>299</v>
      </c>
      <c r="I328" s="144">
        <v>11.2</v>
      </c>
      <c r="J328" t="s">
        <v>710</v>
      </c>
      <c r="K328" t="s">
        <v>711</v>
      </c>
      <c r="L328" t="s">
        <v>321</v>
      </c>
      <c r="M328">
        <v>45468</v>
      </c>
      <c r="N328" t="s">
        <v>281</v>
      </c>
      <c r="Q328" t="s">
        <v>282</v>
      </c>
      <c r="T328" t="s">
        <v>715</v>
      </c>
      <c r="U328" t="s">
        <v>284</v>
      </c>
      <c r="V328" t="s">
        <v>285</v>
      </c>
      <c r="X328" t="s">
        <v>286</v>
      </c>
      <c r="AC328" t="s">
        <v>287</v>
      </c>
      <c r="AD328" t="s">
        <v>684</v>
      </c>
      <c r="AE328" t="s">
        <v>305</v>
      </c>
      <c r="AF328" t="s">
        <v>173</v>
      </c>
      <c r="AG328" s="135">
        <v>45491</v>
      </c>
      <c r="AK328" s="154">
        <v>45474</v>
      </c>
    </row>
    <row r="329" spans="1:37" x14ac:dyDescent="0.2">
      <c r="A329" t="s">
        <v>270</v>
      </c>
      <c r="B329" t="s">
        <v>271</v>
      </c>
      <c r="C329" t="s">
        <v>651</v>
      </c>
      <c r="D329" t="s">
        <v>273</v>
      </c>
      <c r="E329" t="s">
        <v>274</v>
      </c>
      <c r="F329" t="s">
        <v>275</v>
      </c>
      <c r="G329" t="s">
        <v>298</v>
      </c>
      <c r="H329" t="s">
        <v>299</v>
      </c>
      <c r="I329" s="144">
        <v>18.850000000000001</v>
      </c>
      <c r="J329" t="s">
        <v>710</v>
      </c>
      <c r="K329" t="s">
        <v>711</v>
      </c>
      <c r="L329" t="s">
        <v>321</v>
      </c>
      <c r="M329">
        <v>45468</v>
      </c>
      <c r="N329" t="s">
        <v>281</v>
      </c>
      <c r="Q329" t="s">
        <v>282</v>
      </c>
      <c r="T329" t="s">
        <v>715</v>
      </c>
      <c r="U329" t="s">
        <v>284</v>
      </c>
      <c r="V329" t="s">
        <v>285</v>
      </c>
      <c r="X329" t="s">
        <v>286</v>
      </c>
      <c r="AC329" t="s">
        <v>287</v>
      </c>
      <c r="AD329" t="s">
        <v>684</v>
      </c>
      <c r="AE329" t="s">
        <v>305</v>
      </c>
      <c r="AF329" t="s">
        <v>173</v>
      </c>
      <c r="AG329" s="135">
        <v>45491</v>
      </c>
      <c r="AK329" s="154">
        <v>45474</v>
      </c>
    </row>
    <row r="330" spans="1:37" hidden="1" x14ac:dyDescent="0.2">
      <c r="A330" t="s">
        <v>270</v>
      </c>
      <c r="B330" t="s">
        <v>271</v>
      </c>
      <c r="C330" t="s">
        <v>651</v>
      </c>
      <c r="D330" t="s">
        <v>273</v>
      </c>
      <c r="E330" t="s">
        <v>274</v>
      </c>
      <c r="F330" t="s">
        <v>275</v>
      </c>
      <c r="G330" t="s">
        <v>298</v>
      </c>
      <c r="H330" t="s">
        <v>299</v>
      </c>
      <c r="I330" s="144">
        <v>44.35</v>
      </c>
      <c r="J330" t="s">
        <v>710</v>
      </c>
      <c r="K330" t="s">
        <v>711</v>
      </c>
      <c r="L330" t="s">
        <v>321</v>
      </c>
      <c r="M330">
        <v>45468</v>
      </c>
      <c r="N330" t="s">
        <v>281</v>
      </c>
      <c r="Q330" t="s">
        <v>282</v>
      </c>
      <c r="T330" t="s">
        <v>682</v>
      </c>
      <c r="U330" t="s">
        <v>284</v>
      </c>
      <c r="V330" t="s">
        <v>285</v>
      </c>
      <c r="X330" t="s">
        <v>286</v>
      </c>
      <c r="AC330" t="s">
        <v>287</v>
      </c>
      <c r="AD330" s="145" t="s">
        <v>288</v>
      </c>
      <c r="AG330" s="135">
        <v>45449</v>
      </c>
      <c r="AI330" t="s">
        <v>267</v>
      </c>
    </row>
    <row r="331" spans="1:37" x14ac:dyDescent="0.2">
      <c r="A331" t="s">
        <v>270</v>
      </c>
      <c r="B331" t="s">
        <v>271</v>
      </c>
      <c r="C331" t="s">
        <v>651</v>
      </c>
      <c r="D331" t="s">
        <v>273</v>
      </c>
      <c r="E331" t="s">
        <v>274</v>
      </c>
      <c r="F331" t="s">
        <v>275</v>
      </c>
      <c r="G331" t="s">
        <v>298</v>
      </c>
      <c r="H331" t="s">
        <v>299</v>
      </c>
      <c r="I331" s="144">
        <v>11.2</v>
      </c>
      <c r="J331" t="s">
        <v>710</v>
      </c>
      <c r="K331" t="s">
        <v>711</v>
      </c>
      <c r="L331" t="s">
        <v>321</v>
      </c>
      <c r="M331">
        <v>45468</v>
      </c>
      <c r="N331" t="s">
        <v>281</v>
      </c>
      <c r="Q331" t="s">
        <v>282</v>
      </c>
      <c r="T331" t="s">
        <v>708</v>
      </c>
      <c r="U331" t="s">
        <v>284</v>
      </c>
      <c r="V331" t="s">
        <v>285</v>
      </c>
      <c r="X331" t="s">
        <v>286</v>
      </c>
      <c r="AC331" t="s">
        <v>287</v>
      </c>
      <c r="AD331" t="s">
        <v>703</v>
      </c>
      <c r="AE331" t="s">
        <v>305</v>
      </c>
      <c r="AF331" t="s">
        <v>704</v>
      </c>
      <c r="AG331" s="135">
        <v>45462</v>
      </c>
      <c r="AK331" t="s">
        <v>306</v>
      </c>
    </row>
    <row r="332" spans="1:37" x14ac:dyDescent="0.2">
      <c r="A332" t="s">
        <v>270</v>
      </c>
      <c r="B332" t="s">
        <v>271</v>
      </c>
      <c r="C332" t="s">
        <v>651</v>
      </c>
      <c r="D332" t="s">
        <v>273</v>
      </c>
      <c r="E332" t="s">
        <v>274</v>
      </c>
      <c r="F332" t="s">
        <v>275</v>
      </c>
      <c r="G332" t="s">
        <v>298</v>
      </c>
      <c r="H332" t="s">
        <v>299</v>
      </c>
      <c r="I332" s="144">
        <v>213.96</v>
      </c>
      <c r="J332" t="s">
        <v>716</v>
      </c>
      <c r="K332" t="s">
        <v>717</v>
      </c>
      <c r="L332" t="s">
        <v>321</v>
      </c>
      <c r="M332">
        <v>45473</v>
      </c>
      <c r="N332" t="s">
        <v>281</v>
      </c>
      <c r="Q332" t="s">
        <v>282</v>
      </c>
      <c r="T332" t="s">
        <v>718</v>
      </c>
      <c r="U332" t="s">
        <v>284</v>
      </c>
      <c r="V332" t="s">
        <v>285</v>
      </c>
      <c r="X332" t="s">
        <v>286</v>
      </c>
      <c r="AC332" t="s">
        <v>287</v>
      </c>
      <c r="AD332" t="s">
        <v>657</v>
      </c>
      <c r="AE332" t="s">
        <v>347</v>
      </c>
      <c r="AF332" t="s">
        <v>144</v>
      </c>
      <c r="AG332" s="135">
        <v>45463</v>
      </c>
      <c r="AK332" t="s">
        <v>306</v>
      </c>
    </row>
    <row r="333" spans="1:37" hidden="1" x14ac:dyDescent="0.2">
      <c r="A333" t="s">
        <v>270</v>
      </c>
      <c r="B333" t="s">
        <v>271</v>
      </c>
      <c r="C333" t="s">
        <v>651</v>
      </c>
      <c r="D333" t="s">
        <v>273</v>
      </c>
      <c r="E333" t="s">
        <v>274</v>
      </c>
      <c r="F333" t="s">
        <v>275</v>
      </c>
      <c r="G333" t="s">
        <v>298</v>
      </c>
      <c r="H333" t="s">
        <v>299</v>
      </c>
      <c r="I333" s="144">
        <v>173.04</v>
      </c>
      <c r="J333" t="s">
        <v>716</v>
      </c>
      <c r="K333" t="s">
        <v>717</v>
      </c>
      <c r="L333" t="s">
        <v>321</v>
      </c>
      <c r="M333">
        <v>45473</v>
      </c>
      <c r="N333" t="s">
        <v>281</v>
      </c>
      <c r="Q333" t="s">
        <v>282</v>
      </c>
      <c r="T333" t="s">
        <v>719</v>
      </c>
      <c r="U333" t="s">
        <v>284</v>
      </c>
      <c r="V333" t="s">
        <v>285</v>
      </c>
      <c r="X333" t="s">
        <v>286</v>
      </c>
      <c r="AC333" t="s">
        <v>287</v>
      </c>
      <c r="AD333" s="145" t="s">
        <v>288</v>
      </c>
      <c r="AG333" s="135">
        <v>45468</v>
      </c>
      <c r="AI333" t="s">
        <v>267</v>
      </c>
    </row>
    <row r="334" spans="1:37" hidden="1" x14ac:dyDescent="0.2">
      <c r="A334" t="s">
        <v>270</v>
      </c>
      <c r="B334" t="s">
        <v>271</v>
      </c>
      <c r="C334" t="s">
        <v>651</v>
      </c>
      <c r="D334" t="s">
        <v>273</v>
      </c>
      <c r="E334" t="s">
        <v>274</v>
      </c>
      <c r="F334" t="s">
        <v>275</v>
      </c>
      <c r="G334" t="s">
        <v>298</v>
      </c>
      <c r="H334" t="s">
        <v>299</v>
      </c>
      <c r="I334" s="144">
        <v>0.56000000000000005</v>
      </c>
      <c r="J334" t="s">
        <v>716</v>
      </c>
      <c r="K334" t="s">
        <v>717</v>
      </c>
      <c r="L334" t="s">
        <v>321</v>
      </c>
      <c r="M334">
        <v>45473</v>
      </c>
      <c r="N334" t="s">
        <v>281</v>
      </c>
      <c r="Q334" t="s">
        <v>282</v>
      </c>
      <c r="T334" t="s">
        <v>654</v>
      </c>
      <c r="U334" t="s">
        <v>284</v>
      </c>
      <c r="V334" t="s">
        <v>285</v>
      </c>
      <c r="X334" t="s">
        <v>286</v>
      </c>
      <c r="AC334" t="s">
        <v>287</v>
      </c>
      <c r="AD334" s="145" t="s">
        <v>288</v>
      </c>
      <c r="AG334" s="135">
        <v>45468</v>
      </c>
      <c r="AI334" t="s">
        <v>267</v>
      </c>
    </row>
    <row r="335" spans="1:37" hidden="1" x14ac:dyDescent="0.2">
      <c r="A335" t="s">
        <v>270</v>
      </c>
      <c r="B335" t="s">
        <v>271</v>
      </c>
      <c r="C335" t="s">
        <v>651</v>
      </c>
      <c r="D335" t="s">
        <v>273</v>
      </c>
      <c r="E335" t="s">
        <v>274</v>
      </c>
      <c r="F335" t="s">
        <v>275</v>
      </c>
      <c r="G335" t="s">
        <v>298</v>
      </c>
      <c r="H335" t="s">
        <v>299</v>
      </c>
      <c r="I335" s="144">
        <v>8.4</v>
      </c>
      <c r="J335" t="s">
        <v>716</v>
      </c>
      <c r="K335" t="s">
        <v>717</v>
      </c>
      <c r="L335" t="s">
        <v>321</v>
      </c>
      <c r="M335">
        <v>45473</v>
      </c>
      <c r="N335" t="s">
        <v>281</v>
      </c>
      <c r="Q335" t="s">
        <v>282</v>
      </c>
      <c r="T335" t="s">
        <v>654</v>
      </c>
      <c r="U335" t="s">
        <v>284</v>
      </c>
      <c r="V335" t="s">
        <v>285</v>
      </c>
      <c r="X335" t="s">
        <v>286</v>
      </c>
      <c r="AC335" t="s">
        <v>287</v>
      </c>
      <c r="AD335" s="145" t="s">
        <v>288</v>
      </c>
      <c r="AG335" s="135">
        <v>45468</v>
      </c>
      <c r="AI335" t="s">
        <v>267</v>
      </c>
    </row>
    <row r="336" spans="1:37" x14ac:dyDescent="0.2">
      <c r="A336" t="s">
        <v>270</v>
      </c>
      <c r="B336" t="s">
        <v>271</v>
      </c>
      <c r="C336" t="s">
        <v>651</v>
      </c>
      <c r="D336" t="s">
        <v>273</v>
      </c>
      <c r="E336" t="s">
        <v>274</v>
      </c>
      <c r="F336" t="s">
        <v>275</v>
      </c>
      <c r="G336" t="s">
        <v>298</v>
      </c>
      <c r="H336" t="s">
        <v>299</v>
      </c>
      <c r="I336" s="144">
        <v>0.56000000000000005</v>
      </c>
      <c r="J336" t="s">
        <v>716</v>
      </c>
      <c r="K336" t="s">
        <v>717</v>
      </c>
      <c r="L336" t="s">
        <v>321</v>
      </c>
      <c r="M336">
        <v>45473</v>
      </c>
      <c r="N336" t="s">
        <v>281</v>
      </c>
      <c r="Q336" t="s">
        <v>282</v>
      </c>
      <c r="T336" t="s">
        <v>656</v>
      </c>
      <c r="U336" t="s">
        <v>284</v>
      </c>
      <c r="V336" t="s">
        <v>285</v>
      </c>
      <c r="X336" t="s">
        <v>286</v>
      </c>
      <c r="AC336" t="s">
        <v>287</v>
      </c>
      <c r="AD336" t="s">
        <v>657</v>
      </c>
      <c r="AE336" t="s">
        <v>305</v>
      </c>
      <c r="AF336" t="s">
        <v>144</v>
      </c>
      <c r="AG336" s="135">
        <v>45463</v>
      </c>
      <c r="AK336" t="s">
        <v>306</v>
      </c>
    </row>
    <row r="337" spans="1:37" x14ac:dyDescent="0.2">
      <c r="A337" t="s">
        <v>270</v>
      </c>
      <c r="B337" t="s">
        <v>271</v>
      </c>
      <c r="C337" t="s">
        <v>651</v>
      </c>
      <c r="D337" t="s">
        <v>273</v>
      </c>
      <c r="E337" t="s">
        <v>274</v>
      </c>
      <c r="F337" t="s">
        <v>275</v>
      </c>
      <c r="G337" t="s">
        <v>298</v>
      </c>
      <c r="H337" t="s">
        <v>299</v>
      </c>
      <c r="I337" s="144">
        <v>11.2</v>
      </c>
      <c r="J337" t="s">
        <v>716</v>
      </c>
      <c r="K337" t="s">
        <v>717</v>
      </c>
      <c r="L337" t="s">
        <v>321</v>
      </c>
      <c r="M337">
        <v>45473</v>
      </c>
      <c r="N337" t="s">
        <v>281</v>
      </c>
      <c r="Q337" t="s">
        <v>282</v>
      </c>
      <c r="T337" t="s">
        <v>683</v>
      </c>
      <c r="U337" t="s">
        <v>284</v>
      </c>
      <c r="V337" t="s">
        <v>285</v>
      </c>
      <c r="X337" t="s">
        <v>286</v>
      </c>
      <c r="AC337" t="s">
        <v>287</v>
      </c>
      <c r="AD337" t="s">
        <v>684</v>
      </c>
      <c r="AE337" t="s">
        <v>305</v>
      </c>
      <c r="AF337" t="s">
        <v>173</v>
      </c>
      <c r="AG337" s="135">
        <v>45492</v>
      </c>
      <c r="AK337" s="154">
        <v>45474</v>
      </c>
    </row>
    <row r="338" spans="1:37" x14ac:dyDescent="0.2">
      <c r="A338" t="s">
        <v>270</v>
      </c>
      <c r="B338" t="s">
        <v>271</v>
      </c>
      <c r="C338" t="s">
        <v>651</v>
      </c>
      <c r="D338" t="s">
        <v>273</v>
      </c>
      <c r="E338" t="s">
        <v>274</v>
      </c>
      <c r="F338" t="s">
        <v>275</v>
      </c>
      <c r="G338" t="s">
        <v>298</v>
      </c>
      <c r="H338" t="s">
        <v>299</v>
      </c>
      <c r="I338" s="144">
        <v>11.2</v>
      </c>
      <c r="J338" t="s">
        <v>720</v>
      </c>
      <c r="K338" t="s">
        <v>721</v>
      </c>
      <c r="L338" t="s">
        <v>321</v>
      </c>
      <c r="M338">
        <v>45473</v>
      </c>
      <c r="N338" t="s">
        <v>281</v>
      </c>
      <c r="Q338" t="s">
        <v>282</v>
      </c>
      <c r="T338" t="s">
        <v>715</v>
      </c>
      <c r="U338" t="s">
        <v>284</v>
      </c>
      <c r="V338" t="s">
        <v>285</v>
      </c>
      <c r="X338" t="s">
        <v>286</v>
      </c>
      <c r="AC338" t="s">
        <v>287</v>
      </c>
      <c r="AD338" t="s">
        <v>684</v>
      </c>
      <c r="AE338" t="s">
        <v>305</v>
      </c>
      <c r="AF338" t="s">
        <v>173</v>
      </c>
      <c r="AG338" s="135">
        <v>45491</v>
      </c>
      <c r="AK338" s="154">
        <v>45474</v>
      </c>
    </row>
    <row r="339" spans="1:37" x14ac:dyDescent="0.2">
      <c r="A339" t="s">
        <v>270</v>
      </c>
      <c r="B339" t="s">
        <v>271</v>
      </c>
      <c r="C339" t="s">
        <v>651</v>
      </c>
      <c r="D339" t="s">
        <v>273</v>
      </c>
      <c r="E339" t="s">
        <v>274</v>
      </c>
      <c r="F339" t="s">
        <v>275</v>
      </c>
      <c r="G339" t="s">
        <v>298</v>
      </c>
      <c r="H339" t="s">
        <v>299</v>
      </c>
      <c r="I339" s="144">
        <v>8.4</v>
      </c>
      <c r="J339" t="s">
        <v>720</v>
      </c>
      <c r="K339" t="s">
        <v>721</v>
      </c>
      <c r="L339" t="s">
        <v>321</v>
      </c>
      <c r="M339">
        <v>45473</v>
      </c>
      <c r="N339" t="s">
        <v>281</v>
      </c>
      <c r="Q339" t="s">
        <v>282</v>
      </c>
      <c r="T339" t="s">
        <v>656</v>
      </c>
      <c r="U339" t="s">
        <v>284</v>
      </c>
      <c r="V339" t="s">
        <v>285</v>
      </c>
      <c r="X339" t="s">
        <v>286</v>
      </c>
      <c r="AC339" t="s">
        <v>287</v>
      </c>
      <c r="AD339" t="s">
        <v>657</v>
      </c>
      <c r="AE339" t="s">
        <v>305</v>
      </c>
      <c r="AF339" t="s">
        <v>144</v>
      </c>
      <c r="AG339" s="135">
        <v>45463</v>
      </c>
      <c r="AK339" t="s">
        <v>306</v>
      </c>
    </row>
    <row r="340" spans="1:37" x14ac:dyDescent="0.2">
      <c r="A340" t="s">
        <v>270</v>
      </c>
      <c r="B340" t="s">
        <v>271</v>
      </c>
      <c r="C340" t="s">
        <v>651</v>
      </c>
      <c r="D340" t="s">
        <v>273</v>
      </c>
      <c r="E340" t="s">
        <v>274</v>
      </c>
      <c r="F340" t="s">
        <v>275</v>
      </c>
      <c r="G340" t="s">
        <v>298</v>
      </c>
      <c r="H340" t="s">
        <v>299</v>
      </c>
      <c r="I340" s="144">
        <v>16.170000000000002</v>
      </c>
      <c r="J340" t="s">
        <v>394</v>
      </c>
      <c r="K340" t="s">
        <v>722</v>
      </c>
      <c r="L340" t="s">
        <v>575</v>
      </c>
      <c r="M340">
        <v>45473</v>
      </c>
      <c r="N340" t="s">
        <v>281</v>
      </c>
      <c r="Q340" t="s">
        <v>282</v>
      </c>
      <c r="T340" t="s">
        <v>723</v>
      </c>
      <c r="U340" t="s">
        <v>284</v>
      </c>
      <c r="V340" t="s">
        <v>285</v>
      </c>
      <c r="X340" t="s">
        <v>286</v>
      </c>
      <c r="AC340" t="s">
        <v>287</v>
      </c>
      <c r="AD340" t="s">
        <v>724</v>
      </c>
      <c r="AE340" t="s">
        <v>725</v>
      </c>
      <c r="AF340" t="s">
        <v>151</v>
      </c>
      <c r="AG340" s="135">
        <v>45461</v>
      </c>
      <c r="AK340" t="s">
        <v>306</v>
      </c>
    </row>
    <row r="341" spans="1:37" x14ac:dyDescent="0.2">
      <c r="A341" t="s">
        <v>270</v>
      </c>
      <c r="B341" t="s">
        <v>271</v>
      </c>
      <c r="C341" t="s">
        <v>651</v>
      </c>
      <c r="D341" t="s">
        <v>273</v>
      </c>
      <c r="E341" t="s">
        <v>274</v>
      </c>
      <c r="F341" t="s">
        <v>275</v>
      </c>
      <c r="G341" t="s">
        <v>580</v>
      </c>
      <c r="H341" t="s">
        <v>581</v>
      </c>
      <c r="I341" s="144">
        <v>13970</v>
      </c>
      <c r="J341" t="s">
        <v>726</v>
      </c>
      <c r="K341" t="s">
        <v>727</v>
      </c>
      <c r="L341" t="s">
        <v>321</v>
      </c>
      <c r="M341">
        <v>45473</v>
      </c>
      <c r="N341" t="s">
        <v>281</v>
      </c>
      <c r="Q341" t="s">
        <v>282</v>
      </c>
      <c r="T341" t="s">
        <v>728</v>
      </c>
      <c r="U341" t="s">
        <v>284</v>
      </c>
      <c r="V341" t="s">
        <v>285</v>
      </c>
      <c r="X341" t="s">
        <v>286</v>
      </c>
      <c r="AC341" t="s">
        <v>287</v>
      </c>
      <c r="AD341" t="s">
        <v>729</v>
      </c>
      <c r="AE341" t="s">
        <v>586</v>
      </c>
      <c r="AF341" t="s">
        <v>151</v>
      </c>
      <c r="AG341" s="135">
        <v>45104</v>
      </c>
      <c r="AH341" t="s">
        <v>730</v>
      </c>
      <c r="AJ341" t="s">
        <v>588</v>
      </c>
      <c r="AK341" t="s">
        <v>306</v>
      </c>
    </row>
    <row r="342" spans="1:37" x14ac:dyDescent="0.2">
      <c r="A342" t="s">
        <v>270</v>
      </c>
      <c r="B342" t="s">
        <v>271</v>
      </c>
      <c r="C342" t="s">
        <v>651</v>
      </c>
      <c r="D342" t="s">
        <v>273</v>
      </c>
      <c r="E342" t="s">
        <v>274</v>
      </c>
      <c r="F342" t="s">
        <v>275</v>
      </c>
      <c r="G342" t="s">
        <v>298</v>
      </c>
      <c r="H342" t="s">
        <v>299</v>
      </c>
      <c r="I342" s="144">
        <v>88.38</v>
      </c>
      <c r="J342" t="s">
        <v>726</v>
      </c>
      <c r="K342" t="s">
        <v>727</v>
      </c>
      <c r="L342" t="s">
        <v>321</v>
      </c>
      <c r="M342">
        <v>45473</v>
      </c>
      <c r="N342" t="s">
        <v>281</v>
      </c>
      <c r="Q342" t="s">
        <v>282</v>
      </c>
      <c r="T342" t="s">
        <v>731</v>
      </c>
      <c r="U342" t="s">
        <v>284</v>
      </c>
      <c r="V342" t="s">
        <v>285</v>
      </c>
      <c r="X342" t="s">
        <v>286</v>
      </c>
      <c r="AC342" t="s">
        <v>287</v>
      </c>
      <c r="AD342" t="s">
        <v>732</v>
      </c>
      <c r="AE342" t="s">
        <v>733</v>
      </c>
      <c r="AF342" t="s">
        <v>734</v>
      </c>
      <c r="AG342" s="135">
        <v>45173</v>
      </c>
      <c r="AK342" t="s">
        <v>306</v>
      </c>
    </row>
    <row r="343" spans="1:37" x14ac:dyDescent="0.2">
      <c r="A343" t="s">
        <v>270</v>
      </c>
      <c r="B343" t="s">
        <v>271</v>
      </c>
      <c r="C343" t="s">
        <v>651</v>
      </c>
      <c r="D343" t="s">
        <v>273</v>
      </c>
      <c r="E343" t="s">
        <v>274</v>
      </c>
      <c r="F343" t="s">
        <v>275</v>
      </c>
      <c r="G343" t="s">
        <v>298</v>
      </c>
      <c r="H343" t="s">
        <v>299</v>
      </c>
      <c r="I343" s="144">
        <v>125.22</v>
      </c>
      <c r="J343" t="s">
        <v>726</v>
      </c>
      <c r="K343" t="s">
        <v>727</v>
      </c>
      <c r="L343" t="s">
        <v>321</v>
      </c>
      <c r="M343">
        <v>45473</v>
      </c>
      <c r="N343" t="s">
        <v>281</v>
      </c>
      <c r="Q343" t="s">
        <v>282</v>
      </c>
      <c r="T343" t="s">
        <v>735</v>
      </c>
      <c r="U343" t="s">
        <v>284</v>
      </c>
      <c r="V343" t="s">
        <v>285</v>
      </c>
      <c r="X343" t="s">
        <v>286</v>
      </c>
      <c r="AC343" t="s">
        <v>287</v>
      </c>
      <c r="AD343" t="s">
        <v>732</v>
      </c>
      <c r="AE343" t="s">
        <v>736</v>
      </c>
      <c r="AF343" t="s">
        <v>734</v>
      </c>
      <c r="AG343" s="135">
        <v>45173</v>
      </c>
      <c r="AK343" t="s">
        <v>306</v>
      </c>
    </row>
    <row r="344" spans="1:37" x14ac:dyDescent="0.2">
      <c r="A344" t="s">
        <v>270</v>
      </c>
      <c r="B344" t="s">
        <v>271</v>
      </c>
      <c r="C344" t="s">
        <v>651</v>
      </c>
      <c r="D344" t="s">
        <v>273</v>
      </c>
      <c r="E344" t="s">
        <v>274</v>
      </c>
      <c r="F344" t="s">
        <v>275</v>
      </c>
      <c r="G344" t="s">
        <v>298</v>
      </c>
      <c r="H344" t="s">
        <v>299</v>
      </c>
      <c r="I344" s="144">
        <v>37.33</v>
      </c>
      <c r="J344" t="s">
        <v>726</v>
      </c>
      <c r="K344" t="s">
        <v>727</v>
      </c>
      <c r="L344" t="s">
        <v>321</v>
      </c>
      <c r="M344">
        <v>45473</v>
      </c>
      <c r="N344" t="s">
        <v>281</v>
      </c>
      <c r="Q344" t="s">
        <v>282</v>
      </c>
      <c r="T344" t="s">
        <v>737</v>
      </c>
      <c r="U344" t="s">
        <v>284</v>
      </c>
      <c r="V344" t="s">
        <v>285</v>
      </c>
      <c r="X344" t="s">
        <v>286</v>
      </c>
      <c r="AC344" t="s">
        <v>287</v>
      </c>
      <c r="AD344" t="s">
        <v>732</v>
      </c>
      <c r="AE344" t="s">
        <v>305</v>
      </c>
      <c r="AF344" t="s">
        <v>734</v>
      </c>
      <c r="AG344" s="135">
        <v>45173</v>
      </c>
      <c r="AK344" t="s">
        <v>306</v>
      </c>
    </row>
    <row r="345" spans="1:37" x14ac:dyDescent="0.2">
      <c r="A345" t="s">
        <v>270</v>
      </c>
      <c r="B345" t="s">
        <v>271</v>
      </c>
      <c r="C345" t="s">
        <v>651</v>
      </c>
      <c r="D345" t="s">
        <v>273</v>
      </c>
      <c r="E345" t="s">
        <v>274</v>
      </c>
      <c r="F345" t="s">
        <v>275</v>
      </c>
      <c r="G345" t="s">
        <v>298</v>
      </c>
      <c r="H345" t="s">
        <v>299</v>
      </c>
      <c r="I345" s="144">
        <v>75.650000000000006</v>
      </c>
      <c r="J345" t="s">
        <v>726</v>
      </c>
      <c r="K345" t="s">
        <v>727</v>
      </c>
      <c r="L345" t="s">
        <v>321</v>
      </c>
      <c r="M345">
        <v>45473</v>
      </c>
      <c r="N345" t="s">
        <v>281</v>
      </c>
      <c r="Q345" t="s">
        <v>282</v>
      </c>
      <c r="T345" t="s">
        <v>738</v>
      </c>
      <c r="U345" t="s">
        <v>284</v>
      </c>
      <c r="V345" t="s">
        <v>285</v>
      </c>
      <c r="X345" t="s">
        <v>286</v>
      </c>
      <c r="AC345" t="s">
        <v>287</v>
      </c>
      <c r="AD345" t="s">
        <v>732</v>
      </c>
      <c r="AE345" t="s">
        <v>305</v>
      </c>
      <c r="AF345" t="s">
        <v>734</v>
      </c>
      <c r="AG345" s="135">
        <v>45173</v>
      </c>
      <c r="AK345" t="s">
        <v>306</v>
      </c>
    </row>
    <row r="346" spans="1:37" hidden="1" x14ac:dyDescent="0.2">
      <c r="A346" t="s">
        <v>270</v>
      </c>
      <c r="B346" t="s">
        <v>271</v>
      </c>
      <c r="C346" t="s">
        <v>651</v>
      </c>
      <c r="D346" t="s">
        <v>273</v>
      </c>
      <c r="E346" t="s">
        <v>274</v>
      </c>
      <c r="F346" t="s">
        <v>275</v>
      </c>
      <c r="G346" t="s">
        <v>298</v>
      </c>
      <c r="H346" t="s">
        <v>299</v>
      </c>
      <c r="I346" s="144">
        <v>30.05</v>
      </c>
      <c r="J346" t="s">
        <v>726</v>
      </c>
      <c r="K346" t="s">
        <v>727</v>
      </c>
      <c r="L346" t="s">
        <v>321</v>
      </c>
      <c r="M346">
        <v>45473</v>
      </c>
      <c r="N346" t="s">
        <v>281</v>
      </c>
      <c r="Q346" t="s">
        <v>282</v>
      </c>
      <c r="T346" t="s">
        <v>739</v>
      </c>
      <c r="U346" t="s">
        <v>284</v>
      </c>
      <c r="V346" t="s">
        <v>285</v>
      </c>
      <c r="X346" t="s">
        <v>286</v>
      </c>
      <c r="AC346" t="s">
        <v>287</v>
      </c>
      <c r="AD346" t="s">
        <v>740</v>
      </c>
      <c r="AE346" t="s">
        <v>305</v>
      </c>
      <c r="AF346" t="s">
        <v>171</v>
      </c>
      <c r="AG346" s="135">
        <v>45238</v>
      </c>
      <c r="AK346" t="s">
        <v>793</v>
      </c>
    </row>
    <row r="347" spans="1:37" hidden="1" x14ac:dyDescent="0.2">
      <c r="A347" t="s">
        <v>270</v>
      </c>
      <c r="B347" t="s">
        <v>271</v>
      </c>
      <c r="C347" t="s">
        <v>651</v>
      </c>
      <c r="D347" t="s">
        <v>273</v>
      </c>
      <c r="E347" t="s">
        <v>274</v>
      </c>
      <c r="F347" t="s">
        <v>275</v>
      </c>
      <c r="G347" t="s">
        <v>298</v>
      </c>
      <c r="H347" t="s">
        <v>299</v>
      </c>
      <c r="I347" s="144">
        <v>18.850000000000001</v>
      </c>
      <c r="J347" t="s">
        <v>726</v>
      </c>
      <c r="K347" t="s">
        <v>727</v>
      </c>
      <c r="L347" t="s">
        <v>321</v>
      </c>
      <c r="M347">
        <v>45473</v>
      </c>
      <c r="N347" t="s">
        <v>281</v>
      </c>
      <c r="Q347" t="s">
        <v>282</v>
      </c>
      <c r="T347" t="s">
        <v>741</v>
      </c>
      <c r="U347" t="s">
        <v>284</v>
      </c>
      <c r="V347" t="s">
        <v>285</v>
      </c>
      <c r="X347" t="s">
        <v>286</v>
      </c>
      <c r="AC347" t="s">
        <v>287</v>
      </c>
      <c r="AD347" t="s">
        <v>742</v>
      </c>
      <c r="AE347" t="s">
        <v>782</v>
      </c>
      <c r="AF347" t="s">
        <v>173</v>
      </c>
      <c r="AG347" s="135">
        <v>45180</v>
      </c>
      <c r="AK347" t="s">
        <v>793</v>
      </c>
    </row>
    <row r="348" spans="1:37" x14ac:dyDescent="0.2">
      <c r="A348" t="s">
        <v>270</v>
      </c>
      <c r="B348" t="s">
        <v>271</v>
      </c>
      <c r="C348" t="s">
        <v>651</v>
      </c>
      <c r="D348" t="s">
        <v>273</v>
      </c>
      <c r="E348" t="s">
        <v>274</v>
      </c>
      <c r="F348" t="s">
        <v>275</v>
      </c>
      <c r="G348" t="s">
        <v>298</v>
      </c>
      <c r="H348" t="s">
        <v>299</v>
      </c>
      <c r="I348" s="144">
        <v>11.2</v>
      </c>
      <c r="J348" t="s">
        <v>726</v>
      </c>
      <c r="K348" t="s">
        <v>727</v>
      </c>
      <c r="L348" t="s">
        <v>321</v>
      </c>
      <c r="M348">
        <v>45473</v>
      </c>
      <c r="N348" t="s">
        <v>281</v>
      </c>
      <c r="Q348" t="s">
        <v>282</v>
      </c>
      <c r="T348" t="s">
        <v>737</v>
      </c>
      <c r="U348" t="s">
        <v>284</v>
      </c>
      <c r="V348" t="s">
        <v>285</v>
      </c>
      <c r="X348" t="s">
        <v>286</v>
      </c>
      <c r="AC348" t="s">
        <v>287</v>
      </c>
      <c r="AD348" t="s">
        <v>732</v>
      </c>
      <c r="AE348" t="s">
        <v>305</v>
      </c>
      <c r="AF348" t="s">
        <v>734</v>
      </c>
      <c r="AG348" s="135">
        <v>45173</v>
      </c>
      <c r="AK348" t="s">
        <v>306</v>
      </c>
    </row>
    <row r="349" spans="1:37" hidden="1" x14ac:dyDescent="0.2">
      <c r="A349" t="s">
        <v>270</v>
      </c>
      <c r="B349" t="s">
        <v>271</v>
      </c>
      <c r="C349" t="s">
        <v>651</v>
      </c>
      <c r="D349" t="s">
        <v>273</v>
      </c>
      <c r="E349" t="s">
        <v>274</v>
      </c>
      <c r="F349" t="s">
        <v>275</v>
      </c>
      <c r="G349" t="s">
        <v>298</v>
      </c>
      <c r="H349" t="s">
        <v>299</v>
      </c>
      <c r="I349" s="144">
        <v>46.96</v>
      </c>
      <c r="J349" t="s">
        <v>726</v>
      </c>
      <c r="K349" t="s">
        <v>727</v>
      </c>
      <c r="L349" t="s">
        <v>321</v>
      </c>
      <c r="M349">
        <v>45473</v>
      </c>
      <c r="N349" t="s">
        <v>281</v>
      </c>
      <c r="Q349" t="s">
        <v>282</v>
      </c>
      <c r="T349" t="s">
        <v>743</v>
      </c>
      <c r="U349" t="s">
        <v>284</v>
      </c>
      <c r="V349" t="s">
        <v>285</v>
      </c>
      <c r="X349" t="s">
        <v>286</v>
      </c>
      <c r="AC349" t="s">
        <v>287</v>
      </c>
      <c r="AD349" t="s">
        <v>740</v>
      </c>
      <c r="AE349" t="s">
        <v>305</v>
      </c>
      <c r="AF349" t="s">
        <v>171</v>
      </c>
      <c r="AG349" s="135">
        <v>45238</v>
      </c>
      <c r="AK349" t="s">
        <v>793</v>
      </c>
    </row>
    <row r="350" spans="1:37" hidden="1" x14ac:dyDescent="0.2">
      <c r="A350" t="s">
        <v>270</v>
      </c>
      <c r="B350" t="s">
        <v>271</v>
      </c>
      <c r="C350" t="s">
        <v>651</v>
      </c>
      <c r="D350" t="s">
        <v>273</v>
      </c>
      <c r="E350" t="s">
        <v>274</v>
      </c>
      <c r="F350" t="s">
        <v>275</v>
      </c>
      <c r="G350" t="s">
        <v>298</v>
      </c>
      <c r="H350" t="s">
        <v>299</v>
      </c>
      <c r="I350" s="144">
        <v>11.2</v>
      </c>
      <c r="J350" t="s">
        <v>726</v>
      </c>
      <c r="K350" t="s">
        <v>727</v>
      </c>
      <c r="L350" t="s">
        <v>321</v>
      </c>
      <c r="M350">
        <v>45473</v>
      </c>
      <c r="N350" t="s">
        <v>281</v>
      </c>
      <c r="Q350" t="s">
        <v>282</v>
      </c>
      <c r="T350" t="s">
        <v>741</v>
      </c>
      <c r="U350" t="s">
        <v>284</v>
      </c>
      <c r="V350" t="s">
        <v>285</v>
      </c>
      <c r="X350" t="s">
        <v>286</v>
      </c>
      <c r="AC350" t="s">
        <v>287</v>
      </c>
      <c r="AD350" t="s">
        <v>742</v>
      </c>
      <c r="AE350" t="s">
        <v>782</v>
      </c>
      <c r="AF350" t="s">
        <v>173</v>
      </c>
      <c r="AG350" s="135">
        <v>45180</v>
      </c>
      <c r="AK350" t="s">
        <v>793</v>
      </c>
    </row>
    <row r="351" spans="1:37" hidden="1" x14ac:dyDescent="0.2">
      <c r="A351" t="s">
        <v>270</v>
      </c>
      <c r="B351" t="s">
        <v>271</v>
      </c>
      <c r="C351" t="s">
        <v>651</v>
      </c>
      <c r="D351" t="s">
        <v>273</v>
      </c>
      <c r="E351" t="s">
        <v>274</v>
      </c>
      <c r="F351" t="s">
        <v>275</v>
      </c>
      <c r="G351" t="s">
        <v>298</v>
      </c>
      <c r="H351" t="s">
        <v>299</v>
      </c>
      <c r="I351" s="144">
        <v>43.48</v>
      </c>
      <c r="J351" t="s">
        <v>726</v>
      </c>
      <c r="K351" t="s">
        <v>727</v>
      </c>
      <c r="L351" t="s">
        <v>321</v>
      </c>
      <c r="M351">
        <v>45473</v>
      </c>
      <c r="N351" t="s">
        <v>281</v>
      </c>
      <c r="Q351" t="s">
        <v>282</v>
      </c>
      <c r="T351" t="s">
        <v>744</v>
      </c>
      <c r="U351" t="s">
        <v>284</v>
      </c>
      <c r="V351" t="s">
        <v>285</v>
      </c>
      <c r="X351" t="s">
        <v>286</v>
      </c>
      <c r="AC351" t="s">
        <v>287</v>
      </c>
      <c r="AD351" t="s">
        <v>742</v>
      </c>
      <c r="AE351" t="s">
        <v>782</v>
      </c>
      <c r="AF351" t="s">
        <v>173</v>
      </c>
      <c r="AG351" s="135">
        <v>45180</v>
      </c>
      <c r="AK351" t="s">
        <v>793</v>
      </c>
    </row>
    <row r="352" spans="1:37" hidden="1" x14ac:dyDescent="0.2">
      <c r="A352" t="s">
        <v>270</v>
      </c>
      <c r="B352" t="s">
        <v>271</v>
      </c>
      <c r="C352" t="s">
        <v>651</v>
      </c>
      <c r="D352" t="s">
        <v>273</v>
      </c>
      <c r="E352" t="s">
        <v>274</v>
      </c>
      <c r="F352" t="s">
        <v>275</v>
      </c>
      <c r="G352" t="s">
        <v>298</v>
      </c>
      <c r="H352" t="s">
        <v>299</v>
      </c>
      <c r="I352" s="144">
        <v>30.05</v>
      </c>
      <c r="J352" t="s">
        <v>726</v>
      </c>
      <c r="K352" t="s">
        <v>727</v>
      </c>
      <c r="L352" t="s">
        <v>321</v>
      </c>
      <c r="M352">
        <v>45473</v>
      </c>
      <c r="N352" t="s">
        <v>281</v>
      </c>
      <c r="Q352" t="s">
        <v>282</v>
      </c>
      <c r="T352" t="s">
        <v>745</v>
      </c>
      <c r="U352" t="s">
        <v>284</v>
      </c>
      <c r="V352" t="s">
        <v>285</v>
      </c>
      <c r="X352" t="s">
        <v>286</v>
      </c>
      <c r="AC352" t="s">
        <v>287</v>
      </c>
      <c r="AD352" t="s">
        <v>537</v>
      </c>
      <c r="AE352" t="s">
        <v>305</v>
      </c>
      <c r="AF352" t="s">
        <v>175</v>
      </c>
      <c r="AG352" s="135">
        <v>45414</v>
      </c>
      <c r="AK352" t="s">
        <v>793</v>
      </c>
    </row>
    <row r="353" spans="1:37" hidden="1" x14ac:dyDescent="0.2">
      <c r="A353" t="s">
        <v>270</v>
      </c>
      <c r="B353" t="s">
        <v>271</v>
      </c>
      <c r="C353" t="s">
        <v>651</v>
      </c>
      <c r="D353" t="s">
        <v>273</v>
      </c>
      <c r="E353" t="s">
        <v>274</v>
      </c>
      <c r="F353" t="s">
        <v>275</v>
      </c>
      <c r="G353" t="s">
        <v>298</v>
      </c>
      <c r="H353" t="s">
        <v>299</v>
      </c>
      <c r="I353" s="144">
        <v>18.850000000000001</v>
      </c>
      <c r="J353" t="s">
        <v>726</v>
      </c>
      <c r="K353" t="s">
        <v>727</v>
      </c>
      <c r="L353" t="s">
        <v>321</v>
      </c>
      <c r="M353">
        <v>45473</v>
      </c>
      <c r="N353" t="s">
        <v>281</v>
      </c>
      <c r="Q353" t="s">
        <v>282</v>
      </c>
      <c r="T353" t="s">
        <v>746</v>
      </c>
      <c r="U353" t="s">
        <v>284</v>
      </c>
      <c r="V353" t="s">
        <v>285</v>
      </c>
      <c r="X353" t="s">
        <v>286</v>
      </c>
      <c r="AC353" t="s">
        <v>287</v>
      </c>
      <c r="AD353" t="s">
        <v>747</v>
      </c>
      <c r="AE353" t="s">
        <v>782</v>
      </c>
      <c r="AF353" t="s">
        <v>144</v>
      </c>
      <c r="AG353" s="135">
        <v>45433</v>
      </c>
      <c r="AH353" t="s">
        <v>748</v>
      </c>
      <c r="AK353" t="s">
        <v>793</v>
      </c>
    </row>
    <row r="354" spans="1:37" hidden="1" x14ac:dyDescent="0.2">
      <c r="A354" t="s">
        <v>270</v>
      </c>
      <c r="B354" t="s">
        <v>271</v>
      </c>
      <c r="C354" t="s">
        <v>651</v>
      </c>
      <c r="D354" t="s">
        <v>273</v>
      </c>
      <c r="E354" t="s">
        <v>274</v>
      </c>
      <c r="F354" t="s">
        <v>275</v>
      </c>
      <c r="G354" t="s">
        <v>298</v>
      </c>
      <c r="H354" t="s">
        <v>299</v>
      </c>
      <c r="I354" s="144">
        <v>73.040000000000006</v>
      </c>
      <c r="J354" t="s">
        <v>726</v>
      </c>
      <c r="K354" t="s">
        <v>727</v>
      </c>
      <c r="L354" t="s">
        <v>321</v>
      </c>
      <c r="M354">
        <v>45473</v>
      </c>
      <c r="N354" t="s">
        <v>281</v>
      </c>
      <c r="Q354" t="s">
        <v>282</v>
      </c>
      <c r="T354" t="s">
        <v>749</v>
      </c>
      <c r="U354" t="s">
        <v>284</v>
      </c>
      <c r="V354" t="s">
        <v>285</v>
      </c>
      <c r="X354" t="s">
        <v>286</v>
      </c>
      <c r="AC354" t="s">
        <v>287</v>
      </c>
      <c r="AD354" t="s">
        <v>747</v>
      </c>
      <c r="AE354" t="s">
        <v>782</v>
      </c>
      <c r="AF354" t="s">
        <v>144</v>
      </c>
      <c r="AG354" s="135">
        <v>45433</v>
      </c>
      <c r="AH354" t="s">
        <v>748</v>
      </c>
      <c r="AK354" t="s">
        <v>793</v>
      </c>
    </row>
    <row r="355" spans="1:37" hidden="1" x14ac:dyDescent="0.2">
      <c r="A355" t="s">
        <v>270</v>
      </c>
      <c r="B355" t="s">
        <v>271</v>
      </c>
      <c r="C355" t="s">
        <v>651</v>
      </c>
      <c r="D355" t="s">
        <v>273</v>
      </c>
      <c r="E355" t="s">
        <v>274</v>
      </c>
      <c r="F355" t="s">
        <v>275</v>
      </c>
      <c r="G355" t="s">
        <v>298</v>
      </c>
      <c r="H355" t="s">
        <v>299</v>
      </c>
      <c r="I355" s="144">
        <v>11.2</v>
      </c>
      <c r="J355" t="s">
        <v>726</v>
      </c>
      <c r="K355" t="s">
        <v>727</v>
      </c>
      <c r="L355" t="s">
        <v>321</v>
      </c>
      <c r="M355">
        <v>45473</v>
      </c>
      <c r="N355" t="s">
        <v>281</v>
      </c>
      <c r="Q355" t="s">
        <v>282</v>
      </c>
      <c r="T355" t="s">
        <v>745</v>
      </c>
      <c r="U355" t="s">
        <v>284</v>
      </c>
      <c r="V355" t="s">
        <v>285</v>
      </c>
      <c r="X355" t="s">
        <v>286</v>
      </c>
      <c r="AC355" t="s">
        <v>287</v>
      </c>
      <c r="AD355" t="s">
        <v>537</v>
      </c>
      <c r="AE355" t="s">
        <v>305</v>
      </c>
      <c r="AF355" t="s">
        <v>175</v>
      </c>
      <c r="AG355" s="135">
        <v>45414</v>
      </c>
      <c r="AK355" t="s">
        <v>793</v>
      </c>
    </row>
    <row r="356" spans="1:37" hidden="1" x14ac:dyDescent="0.2">
      <c r="A356" t="s">
        <v>270</v>
      </c>
      <c r="B356" t="s">
        <v>271</v>
      </c>
      <c r="C356" t="s">
        <v>651</v>
      </c>
      <c r="D356" t="s">
        <v>273</v>
      </c>
      <c r="E356" t="s">
        <v>274</v>
      </c>
      <c r="F356" t="s">
        <v>275</v>
      </c>
      <c r="G356" t="s">
        <v>298</v>
      </c>
      <c r="H356" t="s">
        <v>299</v>
      </c>
      <c r="I356" s="144">
        <v>39.130000000000003</v>
      </c>
      <c r="J356" t="s">
        <v>726</v>
      </c>
      <c r="K356" t="s">
        <v>727</v>
      </c>
      <c r="L356" t="s">
        <v>321</v>
      </c>
      <c r="M356">
        <v>45473</v>
      </c>
      <c r="N356" t="s">
        <v>281</v>
      </c>
      <c r="Q356" t="s">
        <v>282</v>
      </c>
      <c r="T356" t="s">
        <v>750</v>
      </c>
      <c r="U356" t="s">
        <v>284</v>
      </c>
      <c r="V356" t="s">
        <v>285</v>
      </c>
      <c r="X356" t="s">
        <v>286</v>
      </c>
      <c r="AC356" t="s">
        <v>287</v>
      </c>
      <c r="AD356" t="s">
        <v>751</v>
      </c>
      <c r="AE356" t="s">
        <v>782</v>
      </c>
      <c r="AF356" t="s">
        <v>752</v>
      </c>
      <c r="AG356" s="135">
        <v>45436</v>
      </c>
      <c r="AK356" t="s">
        <v>793</v>
      </c>
    </row>
    <row r="357" spans="1:37" hidden="1" x14ac:dyDescent="0.2">
      <c r="A357" t="s">
        <v>270</v>
      </c>
      <c r="B357" t="s">
        <v>271</v>
      </c>
      <c r="C357" t="s">
        <v>651</v>
      </c>
      <c r="D357" t="s">
        <v>273</v>
      </c>
      <c r="E357" t="s">
        <v>274</v>
      </c>
      <c r="F357" t="s">
        <v>275</v>
      </c>
      <c r="G357" t="s">
        <v>298</v>
      </c>
      <c r="H357" t="s">
        <v>299</v>
      </c>
      <c r="I357" s="144">
        <v>18.850000000000001</v>
      </c>
      <c r="J357" t="s">
        <v>726</v>
      </c>
      <c r="K357" t="s">
        <v>727</v>
      </c>
      <c r="L357" t="s">
        <v>321</v>
      </c>
      <c r="M357">
        <v>45473</v>
      </c>
      <c r="N357" t="s">
        <v>281</v>
      </c>
      <c r="Q357" t="s">
        <v>282</v>
      </c>
      <c r="T357" t="s">
        <v>753</v>
      </c>
      <c r="U357" t="s">
        <v>284</v>
      </c>
      <c r="V357" t="s">
        <v>285</v>
      </c>
      <c r="X357" t="s">
        <v>286</v>
      </c>
      <c r="AC357" t="s">
        <v>287</v>
      </c>
      <c r="AD357" t="s">
        <v>751</v>
      </c>
      <c r="AE357" t="s">
        <v>782</v>
      </c>
      <c r="AF357" t="s">
        <v>752</v>
      </c>
      <c r="AG357" s="135">
        <v>45436</v>
      </c>
      <c r="AK357" t="s">
        <v>793</v>
      </c>
    </row>
    <row r="358" spans="1:37" hidden="1" x14ac:dyDescent="0.2">
      <c r="A358" t="s">
        <v>270</v>
      </c>
      <c r="B358" t="s">
        <v>271</v>
      </c>
      <c r="C358" t="s">
        <v>651</v>
      </c>
      <c r="D358" t="s">
        <v>273</v>
      </c>
      <c r="E358" t="s">
        <v>274</v>
      </c>
      <c r="F358" t="s">
        <v>275</v>
      </c>
      <c r="G358" t="s">
        <v>298</v>
      </c>
      <c r="H358" t="s">
        <v>299</v>
      </c>
      <c r="I358" s="144">
        <v>42.61</v>
      </c>
      <c r="J358" t="s">
        <v>726</v>
      </c>
      <c r="K358" t="s">
        <v>727</v>
      </c>
      <c r="L358" t="s">
        <v>321</v>
      </c>
      <c r="M358">
        <v>45473</v>
      </c>
      <c r="N358" t="s">
        <v>281</v>
      </c>
      <c r="Q358" t="s">
        <v>282</v>
      </c>
      <c r="T358" t="s">
        <v>754</v>
      </c>
      <c r="U358" t="s">
        <v>284</v>
      </c>
      <c r="V358" t="s">
        <v>285</v>
      </c>
      <c r="X358" t="s">
        <v>286</v>
      </c>
      <c r="AC358" t="s">
        <v>287</v>
      </c>
      <c r="AD358" t="s">
        <v>537</v>
      </c>
      <c r="AE358" t="s">
        <v>305</v>
      </c>
      <c r="AF358" t="s">
        <v>175</v>
      </c>
      <c r="AG358" s="135">
        <v>45414</v>
      </c>
      <c r="AK358" t="s">
        <v>793</v>
      </c>
    </row>
    <row r="359" spans="1:37" hidden="1" x14ac:dyDescent="0.2">
      <c r="A359" t="s">
        <v>270</v>
      </c>
      <c r="B359" t="s">
        <v>271</v>
      </c>
      <c r="C359" t="s">
        <v>651</v>
      </c>
      <c r="D359" t="s">
        <v>273</v>
      </c>
      <c r="E359" t="s">
        <v>274</v>
      </c>
      <c r="F359" t="s">
        <v>275</v>
      </c>
      <c r="G359" t="s">
        <v>298</v>
      </c>
      <c r="H359" t="s">
        <v>299</v>
      </c>
      <c r="I359" s="144">
        <v>11.2</v>
      </c>
      <c r="J359" t="s">
        <v>726</v>
      </c>
      <c r="K359" t="s">
        <v>727</v>
      </c>
      <c r="L359" t="s">
        <v>321</v>
      </c>
      <c r="M359">
        <v>45473</v>
      </c>
      <c r="N359" t="s">
        <v>281</v>
      </c>
      <c r="Q359" t="s">
        <v>282</v>
      </c>
      <c r="T359" t="s">
        <v>746</v>
      </c>
      <c r="U359" t="s">
        <v>284</v>
      </c>
      <c r="V359" t="s">
        <v>285</v>
      </c>
      <c r="X359" t="s">
        <v>286</v>
      </c>
      <c r="AC359" t="s">
        <v>287</v>
      </c>
      <c r="AD359" t="s">
        <v>747</v>
      </c>
      <c r="AE359" t="s">
        <v>782</v>
      </c>
      <c r="AF359" t="s">
        <v>144</v>
      </c>
      <c r="AG359" s="135">
        <v>45433</v>
      </c>
      <c r="AK359" t="s">
        <v>793</v>
      </c>
    </row>
    <row r="360" spans="1:37" hidden="1" x14ac:dyDescent="0.2">
      <c r="A360" t="s">
        <v>270</v>
      </c>
      <c r="B360" t="s">
        <v>271</v>
      </c>
      <c r="C360" t="s">
        <v>651</v>
      </c>
      <c r="D360" t="s">
        <v>273</v>
      </c>
      <c r="E360" t="s">
        <v>274</v>
      </c>
      <c r="F360" t="s">
        <v>275</v>
      </c>
      <c r="G360" t="s">
        <v>298</v>
      </c>
      <c r="H360" t="s">
        <v>299</v>
      </c>
      <c r="I360" s="144">
        <v>11.2</v>
      </c>
      <c r="J360" t="s">
        <v>726</v>
      </c>
      <c r="K360" t="s">
        <v>727</v>
      </c>
      <c r="L360" t="s">
        <v>321</v>
      </c>
      <c r="M360">
        <v>45473</v>
      </c>
      <c r="N360" t="s">
        <v>281</v>
      </c>
      <c r="Q360" t="s">
        <v>282</v>
      </c>
      <c r="T360" t="s">
        <v>746</v>
      </c>
      <c r="U360" t="s">
        <v>284</v>
      </c>
      <c r="V360" t="s">
        <v>285</v>
      </c>
      <c r="X360" t="s">
        <v>286</v>
      </c>
      <c r="AC360" t="s">
        <v>287</v>
      </c>
      <c r="AD360" t="s">
        <v>747</v>
      </c>
      <c r="AE360" t="s">
        <v>782</v>
      </c>
      <c r="AF360" t="s">
        <v>144</v>
      </c>
      <c r="AG360" s="135">
        <v>45433</v>
      </c>
      <c r="AK360" t="s">
        <v>793</v>
      </c>
    </row>
    <row r="361" spans="1:37" hidden="1" x14ac:dyDescent="0.2">
      <c r="A361" t="s">
        <v>270</v>
      </c>
      <c r="B361" t="s">
        <v>271</v>
      </c>
      <c r="C361" t="s">
        <v>651</v>
      </c>
      <c r="D361" t="s">
        <v>273</v>
      </c>
      <c r="E361" t="s">
        <v>274</v>
      </c>
      <c r="F361" t="s">
        <v>275</v>
      </c>
      <c r="G361" t="s">
        <v>298</v>
      </c>
      <c r="H361" t="s">
        <v>299</v>
      </c>
      <c r="I361" s="144">
        <v>-29.57</v>
      </c>
      <c r="J361" t="s">
        <v>726</v>
      </c>
      <c r="K361" t="s">
        <v>727</v>
      </c>
      <c r="L361" t="s">
        <v>321</v>
      </c>
      <c r="M361">
        <v>45473</v>
      </c>
      <c r="N361" t="s">
        <v>322</v>
      </c>
      <c r="Q361" t="s">
        <v>282</v>
      </c>
      <c r="T361" t="s">
        <v>749</v>
      </c>
      <c r="U361" t="s">
        <v>284</v>
      </c>
      <c r="V361" t="s">
        <v>285</v>
      </c>
      <c r="X361" t="s">
        <v>286</v>
      </c>
      <c r="AC361" t="s">
        <v>287</v>
      </c>
      <c r="AD361" t="s">
        <v>747</v>
      </c>
      <c r="AE361" t="s">
        <v>782</v>
      </c>
      <c r="AF361" t="s">
        <v>144</v>
      </c>
      <c r="AG361" s="135">
        <v>45433</v>
      </c>
      <c r="AK361" t="s">
        <v>793</v>
      </c>
    </row>
    <row r="362" spans="1:37" x14ac:dyDescent="0.2">
      <c r="A362" t="s">
        <v>270</v>
      </c>
      <c r="B362" t="s">
        <v>271</v>
      </c>
      <c r="C362" t="s">
        <v>651</v>
      </c>
      <c r="D362" t="s">
        <v>273</v>
      </c>
      <c r="E362" t="s">
        <v>274</v>
      </c>
      <c r="F362" t="s">
        <v>275</v>
      </c>
      <c r="G362" t="s">
        <v>580</v>
      </c>
      <c r="H362" t="s">
        <v>581</v>
      </c>
      <c r="I362" s="144">
        <v>900</v>
      </c>
      <c r="K362" t="s">
        <v>755</v>
      </c>
      <c r="L362" t="s">
        <v>590</v>
      </c>
      <c r="M362">
        <v>45454</v>
      </c>
      <c r="N362" t="s">
        <v>591</v>
      </c>
      <c r="O362" t="s">
        <v>592</v>
      </c>
      <c r="P362" t="s">
        <v>593</v>
      </c>
      <c r="T362" t="s">
        <v>594</v>
      </c>
      <c r="U362" t="s">
        <v>284</v>
      </c>
      <c r="V362" t="s">
        <v>285</v>
      </c>
      <c r="X362" t="s">
        <v>286</v>
      </c>
      <c r="Z362" t="s">
        <v>595</v>
      </c>
      <c r="AC362" t="s">
        <v>287</v>
      </c>
      <c r="AD362" t="s">
        <v>596</v>
      </c>
      <c r="AE362" t="s">
        <v>586</v>
      </c>
      <c r="AF362" t="s">
        <v>151</v>
      </c>
      <c r="AG362" s="135">
        <v>45444</v>
      </c>
      <c r="AH362" t="s">
        <v>597</v>
      </c>
      <c r="AJ362" t="s">
        <v>588</v>
      </c>
      <c r="AK362" t="s">
        <v>306</v>
      </c>
    </row>
  </sheetData>
  <autoFilter ref="A1:AK362" xr:uid="{C4D42462-E662-46AE-B760-EE78C24349C8}">
    <filterColumn colId="29">
      <filters>
        <filter val="Aotearoa Circle Board finalise parliamentary event and ministerial dinner"/>
        <filter val="Chatham Islands visit 14 - 20 May 2024"/>
        <filter val="Chathams tickets cancelled (credit to come)"/>
        <filter val="Conservation Board Chairs Conference"/>
        <filter val="DG Regional visits Auckland/Hamilton"/>
        <filter val="DG Regional visits Dunedin"/>
        <filter val="DG Regional visits Invercargill/Queenstown"/>
        <filter val="DG Regional visits Taupo/Rotorua"/>
        <filter val="DG Regional visits Whangarei"/>
        <filter val="EDS Conference  2024 &quot;The Future is Now&quot;"/>
        <filter val="EDS Conference 2023 panel member / AirNZ meeting"/>
        <filter val="Estimates hearing at Parliament with Minister Potaka"/>
        <filter val="FH trip cancelled"/>
        <filter val="Fiordland Wapiti Area visit / staff visit"/>
        <filter val="Game Animal Council - for Minister"/>
        <filter val="Hauraki Gulf Announcement (supporting MOC and PM)"/>
        <filter val="Journal to 1011905"/>
        <filter val="Kakapo Translocation with Minister"/>
        <filter val="Lincoln University - Park Mgt degrees"/>
        <filter val="Meeting at Tongariro with Minister Prime"/>
        <filter val="Meeting with Fulton Hogan senior team"/>
        <filter val="Meeting with Ngati Hei in Whitianga"/>
        <filter val="Monthly Professional Development"/>
        <filter val="NEXT Sunset celebration with Minister"/>
        <filter val="Ngai Tuhoe visit with PM and senior ministers/officials"/>
        <filter val="Ngati Kuri hui / Director retirement / AKL Council/Zoo hui"/>
        <filter val="Palm Executive Learning Programme (May 2023)"/>
        <filter val="Palm Executive Learning Programme (Nov 2023)"/>
        <filter val="Presentation of the Loder Cup w Minister Prime"/>
        <filter val="Professional Development July-Dec 2023"/>
        <filter val="Refund annual Executive Learning Group membership"/>
        <filter val="Retirement Director / visit Hokitika Offices"/>
        <filter val="Retirement Directors / Ops Directors meeting"/>
        <filter val="Save the Kiwi Board meeting"/>
        <filter val="Taranaki iwi visit with Minister"/>
        <filter val="Te Hiku visit - Te Aupouri, Ngai Takoto, Te Rarawa, Ngati Kuri"/>
        <filter val="Te Mokihi CEs Forum"/>
        <filter val="Te Urewera Board dinner and hui"/>
        <filter val="Treaty Relationships discussion"/>
        <filter val="tsfr to 1011905"/>
        <filter val="Visiting Wilding Pines in Marlborough"/>
        <filter val="Waitangi 5 - 6 February 2024"/>
        <filter val="Whirinaki Te Pua a Tane visit Ngai Whare"/>
      </filters>
    </filterColumn>
    <filterColumn colId="36">
      <filters blank="1">
        <filter val="y"/>
        <dateGroupItem year="2024" dateTimeGrouping="year"/>
      </filters>
    </filterColumn>
  </autoFilter>
  <pageMargins left="0.7" right="0.7" top="0.75" bottom="0.75" header="0.3" footer="0.3"/>
  <customProperties>
    <customPr name="_pios_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21EF2-0703-4184-A5E6-EF4F75F6314E}">
  <sheetPr>
    <pageSetUpPr fitToPage="1"/>
  </sheetPr>
  <dimension ref="A1:F72"/>
  <sheetViews>
    <sheetView topLeftCell="A46" workbookViewId="0">
      <selection activeCell="AD273" sqref="AD273"/>
    </sheetView>
  </sheetViews>
  <sheetFormatPr defaultRowHeight="12.75" x14ac:dyDescent="0.2"/>
  <cols>
    <col min="1" max="1" width="25.28515625" customWidth="1"/>
    <col min="2" max="2" width="12.140625" bestFit="1" customWidth="1"/>
    <col min="3" max="3" width="47.7109375" bestFit="1" customWidth="1"/>
    <col min="4" max="4" width="45.5703125" bestFit="1" customWidth="1"/>
    <col min="5" max="5" width="47.7109375" bestFit="1" customWidth="1"/>
    <col min="6" max="6" width="10.28515625" bestFit="1" customWidth="1"/>
  </cols>
  <sheetData>
    <row r="1" spans="1:6" x14ac:dyDescent="0.2">
      <c r="A1" s="147" t="s">
        <v>267</v>
      </c>
      <c r="B1" t="s">
        <v>756</v>
      </c>
    </row>
    <row r="2" spans="1:6" x14ac:dyDescent="0.2">
      <c r="A2" s="147" t="s">
        <v>269</v>
      </c>
      <c r="B2" t="s">
        <v>306</v>
      </c>
    </row>
    <row r="4" spans="1:6" x14ac:dyDescent="0.2">
      <c r="A4" s="147" t="s">
        <v>757</v>
      </c>
    </row>
    <row r="5" spans="1:6" x14ac:dyDescent="0.2">
      <c r="A5" s="147" t="s">
        <v>268</v>
      </c>
      <c r="B5" s="147" t="s">
        <v>265</v>
      </c>
      <c r="C5" s="147" t="s">
        <v>262</v>
      </c>
      <c r="D5" s="147" t="s">
        <v>264</v>
      </c>
      <c r="E5" s="147" t="s">
        <v>263</v>
      </c>
      <c r="F5" t="s">
        <v>758</v>
      </c>
    </row>
    <row r="6" spans="1:6" x14ac:dyDescent="0.2">
      <c r="A6" t="s">
        <v>24</v>
      </c>
      <c r="B6" s="139">
        <v>45334</v>
      </c>
      <c r="C6" t="s">
        <v>577</v>
      </c>
      <c r="D6" t="s">
        <v>151</v>
      </c>
      <c r="E6" t="s">
        <v>578</v>
      </c>
      <c r="F6" s="144">
        <v>114.08</v>
      </c>
    </row>
    <row r="7" spans="1:6" x14ac:dyDescent="0.2">
      <c r="B7" s="139">
        <v>45362</v>
      </c>
      <c r="C7" t="s">
        <v>198</v>
      </c>
      <c r="D7" t="s">
        <v>151</v>
      </c>
      <c r="E7" t="s">
        <v>578</v>
      </c>
      <c r="F7" s="144">
        <v>117.62</v>
      </c>
    </row>
    <row r="8" spans="1:6" x14ac:dyDescent="0.2">
      <c r="A8" t="s">
        <v>783</v>
      </c>
      <c r="F8" s="144">
        <v>231.7</v>
      </c>
    </row>
    <row r="9" spans="1:6" x14ac:dyDescent="0.2">
      <c r="A9" t="s">
        <v>383</v>
      </c>
      <c r="B9" s="139">
        <v>45063</v>
      </c>
      <c r="C9" t="s">
        <v>484</v>
      </c>
      <c r="D9" t="s">
        <v>129</v>
      </c>
      <c r="E9" t="s">
        <v>305</v>
      </c>
      <c r="F9" s="144">
        <v>-339.87</v>
      </c>
    </row>
    <row r="10" spans="1:6" x14ac:dyDescent="0.2">
      <c r="E10" t="s">
        <v>347</v>
      </c>
      <c r="F10" s="144">
        <v>686.85</v>
      </c>
    </row>
    <row r="11" spans="1:6" x14ac:dyDescent="0.2">
      <c r="B11" s="139">
        <v>45245</v>
      </c>
      <c r="C11" t="s">
        <v>382</v>
      </c>
      <c r="D11" t="s">
        <v>133</v>
      </c>
      <c r="E11" t="s">
        <v>376</v>
      </c>
      <c r="F11" s="144">
        <v>888.92</v>
      </c>
    </row>
    <row r="12" spans="1:6" x14ac:dyDescent="0.2">
      <c r="B12" s="139">
        <v>45246</v>
      </c>
      <c r="C12" t="s">
        <v>382</v>
      </c>
      <c r="D12" t="s">
        <v>133</v>
      </c>
      <c r="E12" t="s">
        <v>347</v>
      </c>
      <c r="F12" s="144">
        <v>1056.1400000000001</v>
      </c>
    </row>
    <row r="13" spans="1:6" x14ac:dyDescent="0.2">
      <c r="E13" t="s">
        <v>459</v>
      </c>
      <c r="F13" s="144">
        <v>153.91</v>
      </c>
    </row>
    <row r="14" spans="1:6" x14ac:dyDescent="0.2">
      <c r="A14" t="s">
        <v>784</v>
      </c>
      <c r="F14" s="144">
        <v>2445.9499999999998</v>
      </c>
    </row>
    <row r="15" spans="1:6" x14ac:dyDescent="0.2">
      <c r="A15" t="s">
        <v>588</v>
      </c>
      <c r="B15" s="139">
        <v>45104</v>
      </c>
      <c r="C15" t="s">
        <v>729</v>
      </c>
      <c r="D15" t="s">
        <v>151</v>
      </c>
      <c r="E15" t="s">
        <v>586</v>
      </c>
      <c r="F15" s="144">
        <v>13970</v>
      </c>
    </row>
    <row r="16" spans="1:6" x14ac:dyDescent="0.2">
      <c r="B16" s="139">
        <v>45320</v>
      </c>
      <c r="C16" t="s">
        <v>210</v>
      </c>
      <c r="D16" t="s">
        <v>151</v>
      </c>
      <c r="E16" t="s">
        <v>586</v>
      </c>
      <c r="F16" s="144">
        <v>-17997.07</v>
      </c>
    </row>
    <row r="17" spans="1:6" x14ac:dyDescent="0.2">
      <c r="B17" s="139">
        <v>45330</v>
      </c>
      <c r="C17" t="s">
        <v>596</v>
      </c>
      <c r="D17" t="s">
        <v>151</v>
      </c>
      <c r="E17" t="s">
        <v>586</v>
      </c>
      <c r="F17" s="144">
        <v>900</v>
      </c>
    </row>
    <row r="18" spans="1:6" x14ac:dyDescent="0.2">
      <c r="B18" s="139">
        <v>45363</v>
      </c>
      <c r="C18" t="s">
        <v>596</v>
      </c>
      <c r="D18" t="s">
        <v>151</v>
      </c>
      <c r="E18" t="s">
        <v>586</v>
      </c>
      <c r="F18" s="144">
        <v>900</v>
      </c>
    </row>
    <row r="19" spans="1:6" x14ac:dyDescent="0.2">
      <c r="B19" s="139">
        <v>45394</v>
      </c>
      <c r="C19" t="s">
        <v>596</v>
      </c>
      <c r="D19" t="s">
        <v>151</v>
      </c>
      <c r="E19" t="s">
        <v>586</v>
      </c>
      <c r="F19" s="144">
        <v>900</v>
      </c>
    </row>
    <row r="20" spans="1:6" x14ac:dyDescent="0.2">
      <c r="B20" s="139">
        <v>45426</v>
      </c>
      <c r="C20" t="s">
        <v>596</v>
      </c>
      <c r="D20" t="s">
        <v>151</v>
      </c>
      <c r="E20" t="s">
        <v>586</v>
      </c>
      <c r="F20" s="144">
        <v>900</v>
      </c>
    </row>
    <row r="21" spans="1:6" x14ac:dyDescent="0.2">
      <c r="B21" s="139">
        <v>45444</v>
      </c>
      <c r="C21" t="s">
        <v>596</v>
      </c>
      <c r="D21" t="s">
        <v>151</v>
      </c>
      <c r="E21" t="s">
        <v>586</v>
      </c>
      <c r="F21" s="144">
        <v>900</v>
      </c>
    </row>
    <row r="22" spans="1:6" x14ac:dyDescent="0.2">
      <c r="A22" t="s">
        <v>785</v>
      </c>
      <c r="F22" s="144">
        <v>472.93000000000029</v>
      </c>
    </row>
    <row r="23" spans="1:6" x14ac:dyDescent="0.2">
      <c r="A23" t="s">
        <v>756</v>
      </c>
      <c r="B23" s="139">
        <v>45118</v>
      </c>
      <c r="C23" t="s">
        <v>304</v>
      </c>
      <c r="D23" t="s">
        <v>141</v>
      </c>
      <c r="E23" t="s">
        <v>305</v>
      </c>
      <c r="F23" s="144">
        <v>661.31000000000006</v>
      </c>
    </row>
    <row r="24" spans="1:6" x14ac:dyDescent="0.2">
      <c r="E24" t="s">
        <v>347</v>
      </c>
      <c r="F24" s="144">
        <v>113.04</v>
      </c>
    </row>
    <row r="25" spans="1:6" x14ac:dyDescent="0.2">
      <c r="E25" t="s">
        <v>400</v>
      </c>
      <c r="F25" s="144">
        <v>13.57</v>
      </c>
    </row>
    <row r="26" spans="1:6" x14ac:dyDescent="0.2">
      <c r="E26" t="s">
        <v>397</v>
      </c>
      <c r="F26" s="144">
        <v>329.13</v>
      </c>
    </row>
    <row r="27" spans="1:6" x14ac:dyDescent="0.2">
      <c r="B27" s="139">
        <v>45126</v>
      </c>
      <c r="C27" t="s">
        <v>143</v>
      </c>
      <c r="D27" t="s">
        <v>144</v>
      </c>
      <c r="E27" t="s">
        <v>305</v>
      </c>
      <c r="F27" s="144">
        <v>344.44000000000005</v>
      </c>
    </row>
    <row r="28" spans="1:6" x14ac:dyDescent="0.2">
      <c r="B28" s="139">
        <v>45146</v>
      </c>
      <c r="C28" t="s">
        <v>145</v>
      </c>
      <c r="D28" t="s">
        <v>146</v>
      </c>
      <c r="E28" t="s">
        <v>305</v>
      </c>
      <c r="F28" s="144">
        <v>738.95</v>
      </c>
    </row>
    <row r="29" spans="1:6" x14ac:dyDescent="0.2">
      <c r="E29" t="s">
        <v>347</v>
      </c>
      <c r="F29" s="144">
        <v>179.13</v>
      </c>
    </row>
    <row r="30" spans="1:6" x14ac:dyDescent="0.2">
      <c r="E30" t="s">
        <v>459</v>
      </c>
      <c r="F30" s="144">
        <v>51.3</v>
      </c>
    </row>
    <row r="31" spans="1:6" x14ac:dyDescent="0.2">
      <c r="B31" s="139">
        <v>45169</v>
      </c>
      <c r="C31" t="s">
        <v>147</v>
      </c>
      <c r="D31" t="s">
        <v>146</v>
      </c>
      <c r="E31" t="s">
        <v>305</v>
      </c>
      <c r="F31" s="144">
        <v>18.850000000000001</v>
      </c>
    </row>
    <row r="32" spans="1:6" x14ac:dyDescent="0.2">
      <c r="E32" t="s">
        <v>376</v>
      </c>
      <c r="F32" s="144">
        <v>470.8</v>
      </c>
    </row>
    <row r="33" spans="2:6" x14ac:dyDescent="0.2">
      <c r="E33" t="s">
        <v>410</v>
      </c>
      <c r="F33" s="144">
        <v>251.31</v>
      </c>
    </row>
    <row r="34" spans="2:6" x14ac:dyDescent="0.2">
      <c r="B34" s="139">
        <v>45173</v>
      </c>
      <c r="C34" t="s">
        <v>732</v>
      </c>
      <c r="D34" t="s">
        <v>734</v>
      </c>
      <c r="E34" t="s">
        <v>305</v>
      </c>
      <c r="F34" s="144">
        <v>124.18</v>
      </c>
    </row>
    <row r="35" spans="2:6" x14ac:dyDescent="0.2">
      <c r="E35" t="s">
        <v>164</v>
      </c>
      <c r="F35" s="144">
        <v>125.22</v>
      </c>
    </row>
    <row r="36" spans="2:6" x14ac:dyDescent="0.2">
      <c r="E36" t="s">
        <v>733</v>
      </c>
      <c r="F36" s="144">
        <v>88.38</v>
      </c>
    </row>
    <row r="37" spans="2:6" x14ac:dyDescent="0.2">
      <c r="B37" s="139">
        <v>45176</v>
      </c>
      <c r="C37" t="s">
        <v>369</v>
      </c>
      <c r="D37" t="s">
        <v>370</v>
      </c>
      <c r="E37" t="s">
        <v>305</v>
      </c>
      <c r="F37" s="144">
        <v>817.86</v>
      </c>
    </row>
    <row r="38" spans="2:6" x14ac:dyDescent="0.2">
      <c r="B38" s="139">
        <v>45177</v>
      </c>
      <c r="C38" t="s">
        <v>369</v>
      </c>
      <c r="D38" t="s">
        <v>370</v>
      </c>
      <c r="E38" t="s">
        <v>305</v>
      </c>
      <c r="F38" s="144">
        <v>286.18</v>
      </c>
    </row>
    <row r="39" spans="2:6" x14ac:dyDescent="0.2">
      <c r="E39" t="s">
        <v>347</v>
      </c>
      <c r="F39" s="144">
        <v>145.22</v>
      </c>
    </row>
    <row r="40" spans="2:6" x14ac:dyDescent="0.2">
      <c r="B40" s="139">
        <v>45188</v>
      </c>
      <c r="C40" t="s">
        <v>379</v>
      </c>
      <c r="D40" t="s">
        <v>146</v>
      </c>
      <c r="E40" t="s">
        <v>305</v>
      </c>
      <c r="F40" s="144">
        <v>694.16</v>
      </c>
    </row>
    <row r="41" spans="2:6" x14ac:dyDescent="0.2">
      <c r="E41" t="s">
        <v>347</v>
      </c>
      <c r="F41" s="144">
        <v>170.43</v>
      </c>
    </row>
    <row r="42" spans="2:6" x14ac:dyDescent="0.2">
      <c r="E42" t="s">
        <v>410</v>
      </c>
      <c r="F42" s="144">
        <v>254.47000000000003</v>
      </c>
    </row>
    <row r="43" spans="2:6" x14ac:dyDescent="0.2">
      <c r="B43" s="139">
        <v>45203</v>
      </c>
      <c r="C43" t="s">
        <v>439</v>
      </c>
      <c r="D43" t="s">
        <v>158</v>
      </c>
      <c r="E43" t="s">
        <v>305</v>
      </c>
      <c r="F43" s="144">
        <v>880.49</v>
      </c>
    </row>
    <row r="44" spans="2:6" x14ac:dyDescent="0.2">
      <c r="E44" t="s">
        <v>347</v>
      </c>
      <c r="F44" s="144">
        <v>156.52000000000001</v>
      </c>
    </row>
    <row r="45" spans="2:6" x14ac:dyDescent="0.2">
      <c r="E45" t="s">
        <v>410</v>
      </c>
      <c r="F45" s="144">
        <v>22.3</v>
      </c>
    </row>
    <row r="46" spans="2:6" x14ac:dyDescent="0.2">
      <c r="B46" s="139">
        <v>45232</v>
      </c>
      <c r="C46" t="s">
        <v>446</v>
      </c>
      <c r="D46" t="s">
        <v>158</v>
      </c>
      <c r="E46" t="s">
        <v>305</v>
      </c>
      <c r="F46" s="144">
        <v>427.60999999999996</v>
      </c>
    </row>
    <row r="47" spans="2:6" x14ac:dyDescent="0.2">
      <c r="E47" t="s">
        <v>347</v>
      </c>
      <c r="F47" s="144">
        <v>194.09</v>
      </c>
    </row>
    <row r="48" spans="2:6" x14ac:dyDescent="0.2">
      <c r="B48" s="139">
        <v>45239</v>
      </c>
      <c r="C48" t="s">
        <v>160</v>
      </c>
      <c r="D48" t="s">
        <v>158</v>
      </c>
      <c r="E48" t="s">
        <v>305</v>
      </c>
      <c r="F48" s="144">
        <v>683.15</v>
      </c>
    </row>
    <row r="49" spans="2:6" x14ac:dyDescent="0.2">
      <c r="E49" t="s">
        <v>347</v>
      </c>
      <c r="F49" s="144">
        <v>206.22</v>
      </c>
    </row>
    <row r="50" spans="2:6" x14ac:dyDescent="0.2">
      <c r="B50" s="139">
        <v>45316</v>
      </c>
      <c r="C50" t="s">
        <v>522</v>
      </c>
      <c r="D50" t="s">
        <v>162</v>
      </c>
      <c r="E50" t="s">
        <v>305</v>
      </c>
      <c r="F50" s="144">
        <v>584.35</v>
      </c>
    </row>
    <row r="51" spans="2:6" x14ac:dyDescent="0.2">
      <c r="E51" t="s">
        <v>347</v>
      </c>
      <c r="F51" s="144">
        <v>112.17</v>
      </c>
    </row>
    <row r="52" spans="2:6" x14ac:dyDescent="0.2">
      <c r="B52" s="139">
        <v>45326</v>
      </c>
      <c r="C52" t="s">
        <v>163</v>
      </c>
      <c r="D52" t="s">
        <v>370</v>
      </c>
      <c r="E52" t="s">
        <v>305</v>
      </c>
      <c r="F52" s="144">
        <v>783.49</v>
      </c>
    </row>
    <row r="53" spans="2:6" x14ac:dyDescent="0.2">
      <c r="E53" t="s">
        <v>164</v>
      </c>
      <c r="F53" s="144">
        <v>123.86000000000001</v>
      </c>
    </row>
    <row r="54" spans="2:6" x14ac:dyDescent="0.2">
      <c r="B54" s="139">
        <v>45331</v>
      </c>
      <c r="C54" t="s">
        <v>165</v>
      </c>
      <c r="D54" t="s">
        <v>166</v>
      </c>
      <c r="E54" t="s">
        <v>305</v>
      </c>
      <c r="F54" s="144">
        <v>576.95000000000005</v>
      </c>
    </row>
    <row r="55" spans="2:6" x14ac:dyDescent="0.2">
      <c r="B55" s="139">
        <v>45352</v>
      </c>
      <c r="C55" t="s">
        <v>167</v>
      </c>
      <c r="D55" t="s">
        <v>158</v>
      </c>
      <c r="E55" t="s">
        <v>305</v>
      </c>
      <c r="F55" s="144">
        <v>630.1</v>
      </c>
    </row>
    <row r="56" spans="2:6" x14ac:dyDescent="0.2">
      <c r="E56" t="s">
        <v>410</v>
      </c>
      <c r="F56" s="144">
        <v>19.829999999999998</v>
      </c>
    </row>
    <row r="57" spans="2:6" x14ac:dyDescent="0.2">
      <c r="B57" s="139">
        <v>45371</v>
      </c>
      <c r="C57" t="s">
        <v>551</v>
      </c>
      <c r="D57" t="s">
        <v>146</v>
      </c>
      <c r="E57" t="s">
        <v>305</v>
      </c>
      <c r="F57" s="144">
        <v>493.84000000000003</v>
      </c>
    </row>
    <row r="58" spans="2:6" x14ac:dyDescent="0.2">
      <c r="B58" s="139">
        <v>45387</v>
      </c>
      <c r="C58" t="s">
        <v>530</v>
      </c>
      <c r="D58" t="s">
        <v>171</v>
      </c>
      <c r="E58" t="s">
        <v>305</v>
      </c>
      <c r="F58" s="144">
        <v>380.87</v>
      </c>
    </row>
    <row r="59" spans="2:6" x14ac:dyDescent="0.2">
      <c r="B59" s="139">
        <v>45405</v>
      </c>
      <c r="C59" t="s">
        <v>543</v>
      </c>
      <c r="D59" t="s">
        <v>146</v>
      </c>
      <c r="E59" t="s">
        <v>305</v>
      </c>
      <c r="F59" s="144">
        <v>547.15</v>
      </c>
    </row>
    <row r="60" spans="2:6" x14ac:dyDescent="0.2">
      <c r="B60" s="139">
        <v>45442</v>
      </c>
      <c r="C60" t="s">
        <v>639</v>
      </c>
      <c r="D60" t="s">
        <v>178</v>
      </c>
      <c r="E60" t="s">
        <v>305</v>
      </c>
      <c r="F60" s="144">
        <v>500.36</v>
      </c>
    </row>
    <row r="61" spans="2:6" x14ac:dyDescent="0.2">
      <c r="E61" t="s">
        <v>164</v>
      </c>
      <c r="F61" s="144">
        <v>148.94999999999999</v>
      </c>
    </row>
    <row r="62" spans="2:6" x14ac:dyDescent="0.2">
      <c r="E62" t="s">
        <v>782</v>
      </c>
      <c r="F62" s="144">
        <v>65.239999999999995</v>
      </c>
    </row>
    <row r="63" spans="2:6" x14ac:dyDescent="0.2">
      <c r="B63" s="139">
        <v>45453</v>
      </c>
      <c r="C63" t="s">
        <v>528</v>
      </c>
      <c r="D63" t="s">
        <v>158</v>
      </c>
      <c r="E63" t="s">
        <v>305</v>
      </c>
      <c r="F63" s="144">
        <v>523.47</v>
      </c>
    </row>
    <row r="64" spans="2:6" x14ac:dyDescent="0.2">
      <c r="B64" s="139">
        <v>45454</v>
      </c>
      <c r="C64" t="s">
        <v>528</v>
      </c>
      <c r="D64" t="s">
        <v>158</v>
      </c>
      <c r="E64" t="s">
        <v>305</v>
      </c>
      <c r="F64" s="144">
        <v>41.249999999999986</v>
      </c>
    </row>
    <row r="65" spans="1:6" x14ac:dyDescent="0.2">
      <c r="B65" s="139">
        <v>45461</v>
      </c>
      <c r="C65" t="s">
        <v>724</v>
      </c>
      <c r="D65" t="s">
        <v>151</v>
      </c>
      <c r="E65" t="s">
        <v>725</v>
      </c>
      <c r="F65" s="144">
        <v>16.170000000000002</v>
      </c>
    </row>
    <row r="66" spans="1:6" x14ac:dyDescent="0.2">
      <c r="B66" s="139">
        <v>45462</v>
      </c>
      <c r="C66" t="s">
        <v>703</v>
      </c>
      <c r="D66" t="s">
        <v>704</v>
      </c>
      <c r="E66" t="s">
        <v>305</v>
      </c>
      <c r="F66" s="144">
        <v>601.20000000000005</v>
      </c>
    </row>
    <row r="67" spans="1:6" x14ac:dyDescent="0.2">
      <c r="B67" s="139">
        <v>45463</v>
      </c>
      <c r="C67" t="s">
        <v>657</v>
      </c>
      <c r="D67" t="s">
        <v>144</v>
      </c>
      <c r="E67" t="s">
        <v>305</v>
      </c>
      <c r="F67" s="144">
        <v>479.19000000000005</v>
      </c>
    </row>
    <row r="68" spans="1:6" x14ac:dyDescent="0.2">
      <c r="E68" t="s">
        <v>347</v>
      </c>
      <c r="F68" s="144">
        <v>213.96</v>
      </c>
    </row>
    <row r="69" spans="1:6" x14ac:dyDescent="0.2">
      <c r="B69" t="s">
        <v>756</v>
      </c>
      <c r="C69" t="s">
        <v>406</v>
      </c>
      <c r="D69" t="s">
        <v>756</v>
      </c>
      <c r="E69" t="s">
        <v>313</v>
      </c>
      <c r="F69" s="144">
        <v>51.3</v>
      </c>
    </row>
    <row r="70" spans="1:6" x14ac:dyDescent="0.2">
      <c r="C70" t="s">
        <v>602</v>
      </c>
      <c r="D70" t="s">
        <v>756</v>
      </c>
      <c r="E70" t="s">
        <v>756</v>
      </c>
      <c r="F70" s="159">
        <v>30.43</v>
      </c>
    </row>
    <row r="71" spans="1:6" x14ac:dyDescent="0.2">
      <c r="A71" t="s">
        <v>759</v>
      </c>
      <c r="F71" s="144">
        <v>15372.440000000004</v>
      </c>
    </row>
    <row r="72" spans="1:6" x14ac:dyDescent="0.2">
      <c r="A72" t="s">
        <v>760</v>
      </c>
      <c r="F72" s="144">
        <v>18523.020000000004</v>
      </c>
    </row>
  </sheetData>
  <pageMargins left="0.70866141732283472" right="0.70866141732283472" top="0.74803149606299213" bottom="0.74803149606299213" header="0.31496062992125984" footer="0.31496062992125984"/>
  <pageSetup paperSize="8" orientation="landscape" r:id="rId2"/>
  <customProperties>
    <customPr name="_pios_id" r:id="rId3"/>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1E44D-977C-4985-A853-11F20CD01B63}">
  <dimension ref="A3:D43"/>
  <sheetViews>
    <sheetView workbookViewId="0">
      <selection activeCell="G21" sqref="G21"/>
    </sheetView>
  </sheetViews>
  <sheetFormatPr defaultRowHeight="12.75" x14ac:dyDescent="0.2"/>
  <cols>
    <col min="1" max="1" width="20.28515625" customWidth="1"/>
    <col min="2" max="2" width="57" bestFit="1" customWidth="1"/>
    <col min="3" max="3" width="47.7109375" bestFit="1" customWidth="1"/>
    <col min="4" max="4" width="10.28515625" bestFit="1" customWidth="1"/>
  </cols>
  <sheetData>
    <row r="3" spans="1:4" x14ac:dyDescent="0.2">
      <c r="A3" s="147" t="s">
        <v>757</v>
      </c>
    </row>
    <row r="4" spans="1:4" x14ac:dyDescent="0.2">
      <c r="A4" s="147" t="s">
        <v>265</v>
      </c>
      <c r="B4" s="147" t="s">
        <v>262</v>
      </c>
      <c r="C4" s="147" t="s">
        <v>263</v>
      </c>
      <c r="D4" t="s">
        <v>758</v>
      </c>
    </row>
    <row r="5" spans="1:4" x14ac:dyDescent="0.2">
      <c r="A5" t="s">
        <v>761</v>
      </c>
      <c r="B5" t="s">
        <v>382</v>
      </c>
      <c r="C5" t="s">
        <v>376</v>
      </c>
      <c r="D5" s="148">
        <v>888.92</v>
      </c>
    </row>
    <row r="6" spans="1:4" x14ac:dyDescent="0.2">
      <c r="A6" t="s">
        <v>762</v>
      </c>
      <c r="B6" t="s">
        <v>382</v>
      </c>
      <c r="C6" t="s">
        <v>347</v>
      </c>
      <c r="D6" s="148">
        <v>1056.1400000000001</v>
      </c>
    </row>
    <row r="7" spans="1:4" x14ac:dyDescent="0.2">
      <c r="C7" t="s">
        <v>305</v>
      </c>
      <c r="D7" s="148">
        <v>153.91</v>
      </c>
    </row>
    <row r="8" spans="1:4" x14ac:dyDescent="0.2">
      <c r="A8" t="s">
        <v>763</v>
      </c>
      <c r="B8" t="s">
        <v>484</v>
      </c>
      <c r="C8" t="s">
        <v>305</v>
      </c>
      <c r="D8" s="148">
        <v>0.56000000000000005</v>
      </c>
    </row>
    <row r="9" spans="1:4" x14ac:dyDescent="0.2">
      <c r="A9" t="s">
        <v>764</v>
      </c>
      <c r="B9" t="s">
        <v>143</v>
      </c>
      <c r="C9" t="s">
        <v>305</v>
      </c>
      <c r="D9" s="148">
        <v>344.44000000000005</v>
      </c>
    </row>
    <row r="10" spans="1:4" x14ac:dyDescent="0.2">
      <c r="A10" t="s">
        <v>765</v>
      </c>
      <c r="B10" t="s">
        <v>766</v>
      </c>
      <c r="C10" t="s">
        <v>347</v>
      </c>
      <c r="D10" s="148">
        <v>170.43</v>
      </c>
    </row>
    <row r="11" spans="1:4" x14ac:dyDescent="0.2">
      <c r="C11" t="s">
        <v>305</v>
      </c>
      <c r="D11" s="148">
        <v>694.16</v>
      </c>
    </row>
    <row r="12" spans="1:4" x14ac:dyDescent="0.2">
      <c r="C12" t="s">
        <v>410</v>
      </c>
      <c r="D12" s="148">
        <v>254.47000000000003</v>
      </c>
    </row>
    <row r="13" spans="1:4" x14ac:dyDescent="0.2">
      <c r="A13" t="s">
        <v>767</v>
      </c>
      <c r="B13" t="s">
        <v>147</v>
      </c>
      <c r="C13" t="s">
        <v>305</v>
      </c>
      <c r="D13" s="148">
        <v>18.850000000000001</v>
      </c>
    </row>
    <row r="14" spans="1:4" x14ac:dyDescent="0.2">
      <c r="C14" t="s">
        <v>376</v>
      </c>
      <c r="D14" s="148">
        <v>470.8</v>
      </c>
    </row>
    <row r="15" spans="1:4" x14ac:dyDescent="0.2">
      <c r="C15" t="s">
        <v>410</v>
      </c>
      <c r="D15" s="148">
        <v>251.31</v>
      </c>
    </row>
    <row r="16" spans="1:4" x14ac:dyDescent="0.2">
      <c r="A16" s="139">
        <v>44968</v>
      </c>
      <c r="B16" t="s">
        <v>446</v>
      </c>
      <c r="C16" t="s">
        <v>347</v>
      </c>
      <c r="D16" s="148">
        <v>194.09</v>
      </c>
    </row>
    <row r="17" spans="1:4" x14ac:dyDescent="0.2">
      <c r="C17" t="s">
        <v>305</v>
      </c>
      <c r="D17" s="148">
        <v>427.60999999999996</v>
      </c>
    </row>
    <row r="18" spans="1:4" x14ac:dyDescent="0.2">
      <c r="A18" s="139">
        <v>45026</v>
      </c>
      <c r="B18" t="s">
        <v>439</v>
      </c>
      <c r="C18" t="s">
        <v>347</v>
      </c>
      <c r="D18" s="148">
        <v>156.52000000000001</v>
      </c>
    </row>
    <row r="19" spans="1:4" x14ac:dyDescent="0.2">
      <c r="C19" t="s">
        <v>305</v>
      </c>
      <c r="D19" s="148">
        <v>880.49</v>
      </c>
    </row>
    <row r="20" spans="1:4" x14ac:dyDescent="0.2">
      <c r="C20" t="s">
        <v>410</v>
      </c>
      <c r="D20" s="148">
        <v>22.3</v>
      </c>
    </row>
    <row r="21" spans="1:4" x14ac:dyDescent="0.2">
      <c r="A21" s="139">
        <v>45063</v>
      </c>
      <c r="B21" t="s">
        <v>484</v>
      </c>
      <c r="C21" t="s">
        <v>347</v>
      </c>
      <c r="D21" s="148">
        <v>622.85</v>
      </c>
    </row>
    <row r="22" spans="1:4" x14ac:dyDescent="0.2">
      <c r="A22" s="139">
        <v>45146</v>
      </c>
      <c r="B22" t="s">
        <v>145</v>
      </c>
      <c r="C22" t="s">
        <v>347</v>
      </c>
      <c r="D22" s="148">
        <v>179.13</v>
      </c>
    </row>
    <row r="23" spans="1:4" x14ac:dyDescent="0.2">
      <c r="C23" t="s">
        <v>305</v>
      </c>
      <c r="D23" s="148">
        <v>738.95</v>
      </c>
    </row>
    <row r="24" spans="1:4" x14ac:dyDescent="0.2">
      <c r="C24" t="s">
        <v>376</v>
      </c>
      <c r="D24" s="148">
        <v>51.3</v>
      </c>
    </row>
    <row r="25" spans="1:4" x14ac:dyDescent="0.2">
      <c r="A25" s="139">
        <v>45147</v>
      </c>
      <c r="B25" t="s">
        <v>369</v>
      </c>
      <c r="C25" t="s">
        <v>347</v>
      </c>
      <c r="D25" s="148">
        <v>145.22</v>
      </c>
    </row>
    <row r="26" spans="1:4" x14ac:dyDescent="0.2">
      <c r="C26" t="s">
        <v>305</v>
      </c>
      <c r="D26" s="148">
        <v>286.18</v>
      </c>
    </row>
    <row r="27" spans="1:4" x14ac:dyDescent="0.2">
      <c r="A27" s="139">
        <v>45155</v>
      </c>
      <c r="B27" t="s">
        <v>484</v>
      </c>
      <c r="C27" t="s">
        <v>305</v>
      </c>
      <c r="D27" s="148">
        <v>-340.43</v>
      </c>
    </row>
    <row r="28" spans="1:4" x14ac:dyDescent="0.2">
      <c r="A28" s="139">
        <v>45176</v>
      </c>
      <c r="B28" t="s">
        <v>369</v>
      </c>
      <c r="C28" t="s">
        <v>305</v>
      </c>
      <c r="D28" s="148">
        <v>817.86</v>
      </c>
    </row>
    <row r="29" spans="1:4" x14ac:dyDescent="0.2">
      <c r="A29" s="139">
        <v>45180</v>
      </c>
      <c r="B29" t="s">
        <v>160</v>
      </c>
      <c r="C29" t="s">
        <v>347</v>
      </c>
      <c r="D29" s="148">
        <v>206.22</v>
      </c>
    </row>
    <row r="30" spans="1:4" x14ac:dyDescent="0.2">
      <c r="C30" t="s">
        <v>305</v>
      </c>
      <c r="D30" s="148">
        <v>683.15000000000009</v>
      </c>
    </row>
    <row r="31" spans="1:4" x14ac:dyDescent="0.2">
      <c r="A31" s="139">
        <v>45237</v>
      </c>
      <c r="B31" t="s">
        <v>304</v>
      </c>
      <c r="C31" t="s">
        <v>347</v>
      </c>
      <c r="D31" s="148">
        <v>113.04</v>
      </c>
    </row>
    <row r="32" spans="1:4" x14ac:dyDescent="0.2">
      <c r="C32" t="s">
        <v>305</v>
      </c>
      <c r="D32" s="148">
        <v>661.31000000000006</v>
      </c>
    </row>
    <row r="33" spans="1:4" x14ac:dyDescent="0.2">
      <c r="C33" t="s">
        <v>400</v>
      </c>
      <c r="D33" s="148">
        <v>13.57</v>
      </c>
    </row>
    <row r="34" spans="1:4" x14ac:dyDescent="0.2">
      <c r="C34" t="s">
        <v>578</v>
      </c>
      <c r="D34" s="148">
        <v>329.13</v>
      </c>
    </row>
    <row r="35" spans="1:4" x14ac:dyDescent="0.2">
      <c r="A35" s="139">
        <v>45316</v>
      </c>
      <c r="B35" t="s">
        <v>522</v>
      </c>
      <c r="C35" t="s">
        <v>305</v>
      </c>
      <c r="D35" s="148">
        <v>541.79000000000008</v>
      </c>
    </row>
    <row r="36" spans="1:4" x14ac:dyDescent="0.2">
      <c r="A36" s="139">
        <v>45326</v>
      </c>
      <c r="B36" t="s">
        <v>163</v>
      </c>
      <c r="C36" t="s">
        <v>305</v>
      </c>
      <c r="D36" s="148">
        <v>863.16000000000008</v>
      </c>
    </row>
    <row r="37" spans="1:4" x14ac:dyDescent="0.2">
      <c r="A37" s="139">
        <v>45331</v>
      </c>
      <c r="B37" t="s">
        <v>165</v>
      </c>
      <c r="C37" t="s">
        <v>305</v>
      </c>
      <c r="D37" s="148">
        <v>576.95000000000005</v>
      </c>
    </row>
    <row r="38" spans="1:4" x14ac:dyDescent="0.2">
      <c r="A38" s="139">
        <v>45426</v>
      </c>
      <c r="B38" t="s">
        <v>506</v>
      </c>
      <c r="C38" t="s">
        <v>376</v>
      </c>
      <c r="D38" s="148">
        <v>6.55</v>
      </c>
    </row>
    <row r="39" spans="1:4" x14ac:dyDescent="0.2">
      <c r="B39" t="s">
        <v>768</v>
      </c>
      <c r="C39" t="s">
        <v>376</v>
      </c>
      <c r="D39" s="148">
        <v>126.05</v>
      </c>
    </row>
    <row r="40" spans="1:4" x14ac:dyDescent="0.2">
      <c r="A40" t="s">
        <v>756</v>
      </c>
      <c r="B40" t="s">
        <v>401</v>
      </c>
      <c r="C40" t="s">
        <v>313</v>
      </c>
      <c r="D40" s="148">
        <v>89.78</v>
      </c>
    </row>
    <row r="41" spans="1:4" x14ac:dyDescent="0.2">
      <c r="B41" t="s">
        <v>406</v>
      </c>
      <c r="C41" t="s">
        <v>313</v>
      </c>
      <c r="D41" s="148">
        <v>51.3</v>
      </c>
    </row>
    <row r="42" spans="1:4" x14ac:dyDescent="0.2">
      <c r="B42" t="s">
        <v>756</v>
      </c>
      <c r="C42" t="s">
        <v>756</v>
      </c>
      <c r="D42" s="148">
        <v>-12890.829999999994</v>
      </c>
    </row>
    <row r="43" spans="1:4" x14ac:dyDescent="0.2">
      <c r="A43" t="s">
        <v>760</v>
      </c>
      <c r="D43" s="148">
        <v>-142.76999999999498</v>
      </c>
    </row>
  </sheetData>
  <pageMargins left="0.7" right="0.7" top="0.75" bottom="0.75" header="0.3" footer="0.3"/>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Key_x0020_Version xmlns="12165527-d881-4234-97f9-ee139a3f0c31">false</Key_x0020_Version>
    <DOCNUM xmlns="12165527-d881-4234-97f9-ee139a3f0c31" xsi:nil="true"/>
    <Business_x0020_Unit xmlns="12165527-d881-4234-97f9-ee139a3f0c31" xsi:nil="true"/>
    <Cabinet_x0020_Committee xmlns="12165527-d881-4234-97f9-ee139a3f0c31" xsi:nil="true"/>
    <Security_x0020_Classification xmlns="12165527-d881-4234-97f9-ee139a3f0c31" xsi:nil="true"/>
    <Endorsement xmlns="12165527-d881-4234-97f9-ee139a3f0c31" xsi:nil="true"/>
    <File_x0020_No xmlns="12165527-d881-4234-97f9-ee139a3f0c31" xsi:nil="true"/>
    <Class xmlns="12165527-d881-4234-97f9-ee139a3f0c31" xsi:nil="true"/>
    <Precedents xmlns="12165527-d881-4234-97f9-ee139a3f0c31" xsi:nil="true"/>
    <RM_x0020_DOC_x0020_ID xmlns="12165527-d881-4234-97f9-ee139a3f0c31" xsi:nil="true"/>
    <Sec_x0020_Review xmlns="12165527-d881-4234-97f9-ee139a3f0c31" xsi:nil="true"/>
    <SubClass xmlns="12165527-d881-4234-97f9-ee139a3f0c31" xsi:nil="true"/>
    <iManageAuthor xmlns="12165527-d881-4234-97f9-ee139a3f0c31" xsi:nil="true"/>
    <_dlc_DocId xmlns="12165527-d881-4234-97f9-ee139a3f0c31">SSCNZ-871057456-822237</_dlc_DocId>
    <_dlc_DocIdUrl xmlns="12165527-d881-4234-97f9-ee139a3f0c31">
      <Url>https://sscnz.sharepoint.com/sites/sscdms/66262/_layouts/15/DocIdRedir.aspx?ID=SSCNZ-871057456-822237</Url>
      <Description>SSCNZ-871057456-822237</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iManageDocument" ma:contentTypeID="0x01010054669F8639DE294E941D1F01D6045AA9004910BA11A4C5304E8E4C6F9EFF2E939A" ma:contentTypeVersion="539" ma:contentTypeDescription="" ma:contentTypeScope="" ma:versionID="aa8d61ab23ba349dbdbf6e771bd21625">
  <xsd:schema xmlns:xsd="http://www.w3.org/2001/XMLSchema" xmlns:xs="http://www.w3.org/2001/XMLSchema" xmlns:p="http://schemas.microsoft.com/office/2006/metadata/properties" xmlns:ns2="12165527-d881-4234-97f9-ee139a3f0c31" targetNamespace="http://schemas.microsoft.com/office/2006/metadata/properties" ma:root="true" ma:fieldsID="4545a69ead8714916461d255f032afb7" ns2:_="">
    <xsd:import namespace="12165527-d881-4234-97f9-ee139a3f0c31"/>
    <xsd:element name="properties">
      <xsd:complexType>
        <xsd:sequence>
          <xsd:element name="documentManagement">
            <xsd:complexType>
              <xsd:all>
                <xsd:element ref="ns2:Business_x0020_Unit" minOccurs="0"/>
                <xsd:element ref="ns2:Cabinet_x0020_Committee" minOccurs="0"/>
                <xsd:element ref="ns2:Class" minOccurs="0"/>
                <xsd:element ref="ns2:DOCNUM" minOccurs="0"/>
                <xsd:element ref="ns2:Endorsement" minOccurs="0"/>
                <xsd:element ref="ns2:File_x0020_No" minOccurs="0"/>
                <xsd:element ref="ns2:Precedents" minOccurs="0"/>
                <xsd:element ref="ns2:Key_x0020_Version" minOccurs="0"/>
                <xsd:element ref="ns2:SubClass" minOccurs="0"/>
                <xsd:element ref="ns2:RM_x0020_DOC_x0020_ID" minOccurs="0"/>
                <xsd:element ref="ns2:Sec_x0020_Review" minOccurs="0"/>
                <xsd:element ref="ns2:Security_x0020_Classification" minOccurs="0"/>
                <xsd:element ref="ns2:iManageAuthor"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65527-d881-4234-97f9-ee139a3f0c31"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union memberTypes="dms:Text">
          <xsd:simpleType>
            <xsd:restriction base="dms:Choice">
              <xsd:enumeration value="BCS"/>
            </xsd:restriction>
          </xsd:simpleType>
        </xsd:union>
      </xsd:simpleType>
    </xsd:element>
    <xsd:element name="Cabinet_x0020_Committee" ma:index="9" nillable="true" ma:displayName="Cabinet Committee" ma:format="Dropdown" ma:internalName="Cabinet_x0020_Committee">
      <xsd:simpleType>
        <xsd:union memberTypes="dms:Text">
          <xsd:simpleType>
            <xsd:restriction base="dms:Choice">
              <xsd:enumeration value="Appointments and Honours"/>
            </xsd:restriction>
          </xsd:simpleType>
        </xsd:union>
      </xsd:simpleType>
    </xsd:element>
    <xsd:element name="Class" ma:index="10" nillable="true" ma:displayName="Class" ma:format="Dropdown" ma:internalName="Class">
      <xsd:simpleType>
        <xsd:union memberTypes="dms:Text">
          <xsd:simpleType>
            <xsd:restriction base="dms:Choice">
              <xsd:enumeration value="ADVICE"/>
            </xsd:restriction>
          </xsd:simpleType>
        </xsd:union>
      </xsd:simpleType>
    </xsd:element>
    <xsd:element name="DOCNUM" ma:index="11" nillable="true" ma:displayName="DOCNUM" ma:internalName="DOCNUM">
      <xsd:simpleType>
        <xsd:restriction base="dms:Text">
          <xsd:maxLength value="255"/>
        </xsd:restriction>
      </xsd:simpleType>
    </xsd:element>
    <xsd:element name="Endorsement" ma:index="12" nillable="true" ma:displayName="Endorsement" ma:format="Dropdown" ma:internalName="Endorsement">
      <xsd:simpleType>
        <xsd:union memberTypes="dms:Text">
          <xsd:simpleType>
            <xsd:restriction base="dms:Choice">
              <xsd:enumeration value="Addressee Only"/>
            </xsd:restriction>
          </xsd:simpleType>
        </xsd:union>
      </xsd:simpleType>
    </xsd:element>
    <xsd:element name="File_x0020_No" ma:index="13" nillable="true" ma:displayName="File No" ma:internalName="File_x0020_No">
      <xsd:simpleType>
        <xsd:restriction base="dms:Text">
          <xsd:maxLength value="255"/>
        </xsd:restriction>
      </xsd:simpleType>
    </xsd:element>
    <xsd:element name="Precedents" ma:index="14" nillable="true" ma:displayName="Precedents" ma:format="Dropdown" ma:internalName="Precedents">
      <xsd:simpleType>
        <xsd:restriction base="dms:Choice">
          <xsd:enumeration value="ASHCROFTC"/>
        </xsd:restriction>
      </xsd:simpleType>
    </xsd:element>
    <xsd:element name="Key_x0020_Version" ma:index="15" nillable="true" ma:displayName="Key Version" ma:default="0" ma:internalName="Key_x0020_Version">
      <xsd:simpleType>
        <xsd:restriction base="dms:Boolean"/>
      </xsd:simpleType>
    </xsd:element>
    <xsd:element name="SubClass" ma:index="16" nillable="true" ma:displayName="SubClass" ma:format="Dropdown" ma:internalName="SubClass">
      <xsd:simpleType>
        <xsd:union memberTypes="dms:Text">
          <xsd:simpleType>
            <xsd:restriction base="dms:Choice">
              <xsd:enumeration value="MINISTER"/>
            </xsd:restriction>
          </xsd:simpleType>
        </xsd:union>
      </xsd:simpleType>
    </xsd:element>
    <xsd:element name="RM_x0020_DOC_x0020_ID" ma:index="17" nillable="true" ma:displayName="RM DOC ID" ma:internalName="RM_x0020_DOC_x0020_ID">
      <xsd:simpleType>
        <xsd:restriction base="dms:Text">
          <xsd:maxLength value="255"/>
        </xsd:restriction>
      </xsd:simpleType>
    </xsd:element>
    <xsd:element name="Sec_x0020_Review" ma:index="18" nillable="true" ma:displayName="Sec Review" ma:format="DateOnly" ma:internalName="Sec_x0020_Review">
      <xsd:simpleType>
        <xsd:restriction base="dms:DateTime"/>
      </xsd:simpleType>
    </xsd:element>
    <xsd:element name="Security_x0020_Classification" ma:index="19" nillable="true" ma:displayName="Security Classification" ma:format="Dropdown" ma:internalName="Security_x0020_Classification">
      <xsd:simpleType>
        <xsd:union memberTypes="dms:Text">
          <xsd:simpleType>
            <xsd:restriction base="dms:Choice">
              <xsd:enumeration value="BUDGET-SENSITIVE"/>
            </xsd:restriction>
          </xsd:simpleType>
        </xsd:union>
      </xsd:simpleType>
    </xsd:element>
    <xsd:element name="iManageAuthor" ma:index="21" nillable="true" ma:displayName="iManageAuthor" ma:internalName="iManageAuthor">
      <xsd:simpleType>
        <xsd:restriction base="dms:Text">
          <xsd:maxLength value="255"/>
        </xsd:restriction>
      </xsd:simple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579D7F4-D0D7-4BCB-BBEA-E7C37A64913E}">
  <ds:schemaRef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12165527-d881-4234-97f9-ee139a3f0c31"/>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D79D72C4-64B1-41DC-903A-2759D151F6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65527-d881-4234-97f9-ee139a3f0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4.xml><?xml version="1.0" encoding="utf-8"?>
<ds:datastoreItem xmlns:ds="http://schemas.openxmlformats.org/officeDocument/2006/customXml" ds:itemID="{239DBCAB-6875-4133-81DD-45924FC1DF3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Guidance for agencies</vt:lpstr>
      <vt:lpstr>Summary and sign-off</vt:lpstr>
      <vt:lpstr>Travel</vt:lpstr>
      <vt:lpstr>Hospitality</vt:lpstr>
      <vt:lpstr>All other expenses</vt:lpstr>
      <vt:lpstr>Gifts and benefits</vt:lpstr>
      <vt:lpstr>PN expenses</vt:lpstr>
      <vt:lpstr>Pivot PN expenses</vt:lpstr>
      <vt:lpstr>PN Exp Pivot</vt:lpstr>
      <vt:lpstr>JNL out</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CE-Expense-Disclosure-Workbook-july-2023-june-2024</dc:title>
  <dc:subject/>
  <dc:creator>mortensenm</dc:creator>
  <cp:keywords/>
  <dc:description>Version 7 - for review by SIT - ready 2/10/18</dc:description>
  <cp:lastModifiedBy>Michelle Kwing</cp:lastModifiedBy>
  <cp:revision/>
  <cp:lastPrinted>2024-07-23T03:26:59Z</cp:lastPrinted>
  <dcterms:created xsi:type="dcterms:W3CDTF">2010-10-17T20:59:02Z</dcterms:created>
  <dcterms:modified xsi:type="dcterms:W3CDTF">2024-07-29T02:30:15Z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0x01010054669F8639DE294E941D1F01D6045AA9004910BA11A4C5304E8E4C6F9EFF2E939A</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7132db39-8620-438b-a768-7a99ec14233a</vt:lpwstr>
  </property>
  <property fmtid="{D5CDD505-2E9C-101B-9397-08002B2CF9AE}" pid="10" name="SharedWithUsers">
    <vt:lpwstr>87;#Ken Smart;#157;#Nehalkumar patel</vt:lpwstr>
  </property>
</Properties>
</file>