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customProperty5.bin" ContentType="application/vnd.openxmlformats-officedocument.spreadsheetml.customProperty"/>
  <Override PartName="/xl/comments3.xml" ContentType="application/vnd.openxmlformats-officedocument.spreadsheetml.comments+xml"/>
  <Override PartName="/xl/customProperty6.bin" ContentType="application/vnd.openxmlformats-officedocument.spreadsheetml.customProperty"/>
  <Override PartName="/xl/comments4.xml" ContentType="application/vnd.openxmlformats-officedocument.spreadsheetml.comments+xml"/>
  <Override PartName="/xl/customProperty7.bin" ContentType="application/vnd.openxmlformats-officedocument.spreadsheetml.customProperty"/>
  <Override PartName="/xl/pivotTables/pivotTable1.xml" ContentType="application/vnd.openxmlformats-officedocument.spreadsheetml.pivotTable+xml"/>
  <Override PartName="/xl/customProperty8.bin" ContentType="application/vnd.openxmlformats-officedocument.spreadsheetml.customProperty"/>
  <Override PartName="/xl/customProperty9.bin" ContentType="application/vnd.openxmlformats-officedocument.spreadsheetml.customProperty"/>
  <Override PartName="/xl/drawings/drawing1.xml" ContentType="application/vnd.openxmlformats-officedocument.drawing+xml"/>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mkwing\Downloads\"/>
    </mc:Choice>
  </mc:AlternateContent>
  <xr:revisionPtr revIDLastSave="0" documentId="8_{44F09CD4-8B03-4453-9FD4-6F04249A1836}" xr6:coauthVersionLast="47" xr6:coauthVersionMax="47" xr10:uidLastSave="{00000000-0000-0000-0000-000000000000}"/>
  <bookViews>
    <workbookView xWindow="12600" yWindow="-16320" windowWidth="29040" windowHeight="15720" tabRatio="789"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 name="PN expenses" sheetId="14" state="hidden" r:id="rId7"/>
    <sheet name="Sheet3" sheetId="19" state="hidden" r:id="rId8"/>
    <sheet name="JNL out" sheetId="16" state="hidden" r:id="rId9"/>
    <sheet name="Sheet1" sheetId="17" state="hidden" r:id="rId10"/>
    <sheet name="Sheet2" sheetId="18" state="hidden" r:id="rId11"/>
  </sheets>
  <definedNames>
    <definedName name="_xlnm._FilterDatabase" localSheetId="6" hidden="1">'PN expenses'!$A$1:$AP$1</definedName>
    <definedName name="_xlnm.Print_Area" localSheetId="4">'All other expenses'!$A$1:$E$31</definedName>
    <definedName name="_xlnm.Print_Area" localSheetId="5">'Gifts and benefits'!$A$1:$F$54</definedName>
    <definedName name="_xlnm.Print_Area" localSheetId="0">'Guidance for agencies'!$A$1:$A$49</definedName>
    <definedName name="_xlnm.Print_Area" localSheetId="3">Hospitality!$A$1:$E$32</definedName>
    <definedName name="_xlnm.Print_Area" localSheetId="1">'Summary and sign-off'!$A$1:$F$23</definedName>
    <definedName name="_xlnm.Print_Area" localSheetId="2">Travel!$A$1:$E$238</definedName>
  </definedNames>
  <calcPr calcId="191028" concurrentManualCount="12"/>
  <pivotCaches>
    <pivotCache cacheId="0"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0" i="1" l="1"/>
  <c r="B156" i="1"/>
  <c r="E38" i="18" s="1"/>
  <c r="B188" i="1"/>
  <c r="B170" i="1"/>
  <c r="B202" i="1"/>
  <c r="B198" i="1"/>
  <c r="B195" i="1"/>
  <c r="B193" i="1"/>
  <c r="B191" i="1"/>
  <c r="B179" i="1"/>
  <c r="B178" i="1"/>
  <c r="B174" i="1"/>
  <c r="B172" i="1"/>
  <c r="B168" i="1"/>
  <c r="E46" i="18"/>
  <c r="E47" i="18"/>
  <c r="E48" i="18"/>
  <c r="E49" i="18"/>
  <c r="E17" i="18"/>
  <c r="E18" i="18"/>
  <c r="F18" i="18" s="1"/>
  <c r="E19" i="18"/>
  <c r="F19" i="18" s="1"/>
  <c r="E21" i="18"/>
  <c r="E22" i="18"/>
  <c r="F22" i="18" s="1"/>
  <c r="E26" i="18"/>
  <c r="F26" i="18" s="1"/>
  <c r="E27" i="18"/>
  <c r="E28" i="18"/>
  <c r="E30" i="18"/>
  <c r="F30" i="18" s="1"/>
  <c r="E31" i="18"/>
  <c r="E32" i="18"/>
  <c r="E33" i="18"/>
  <c r="E35" i="18"/>
  <c r="E37" i="18"/>
  <c r="E39" i="18"/>
  <c r="E43" i="18"/>
  <c r="E44" i="18"/>
  <c r="E45" i="18"/>
  <c r="E6" i="18"/>
  <c r="E7" i="18"/>
  <c r="E9" i="18"/>
  <c r="E10" i="18"/>
  <c r="E11" i="18"/>
  <c r="E12" i="18"/>
  <c r="E13" i="18"/>
  <c r="E14" i="18"/>
  <c r="E15" i="18"/>
  <c r="B143" i="1"/>
  <c r="E23" i="18" s="1"/>
  <c r="F23" i="18" s="1"/>
  <c r="B104" i="1"/>
  <c r="E29" i="18" s="1"/>
  <c r="B100" i="1"/>
  <c r="E16" i="18" s="1"/>
  <c r="B97" i="1"/>
  <c r="E20" i="18" s="1"/>
  <c r="B93" i="1"/>
  <c r="E8" i="18" s="1"/>
  <c r="B83" i="1"/>
  <c r="E34" i="18" s="1"/>
  <c r="D43" i="4"/>
  <c r="C25" i="3"/>
  <c r="C25" i="2"/>
  <c r="C227" i="1"/>
  <c r="C22" i="1"/>
  <c r="E42" i="18" l="1"/>
  <c r="F42" i="18" s="1"/>
  <c r="E41" i="18"/>
  <c r="F41" i="18" s="1"/>
  <c r="E25" i="18"/>
  <c r="F25" i="18" s="1"/>
  <c r="E24" i="18"/>
  <c r="F24" i="18" s="1"/>
  <c r="E40" i="18"/>
  <c r="F40" i="18" s="1"/>
  <c r="E36" i="18"/>
  <c r="F36" i="18" s="1"/>
  <c r="F17" i="18"/>
  <c r="F44" i="18"/>
  <c r="F6" i="18"/>
  <c r="F20" i="18"/>
  <c r="F33" i="18"/>
  <c r="F7" i="18"/>
  <c r="F8" i="18"/>
  <c r="F9" i="18"/>
  <c r="F10" i="18"/>
  <c r="F11" i="18"/>
  <c r="F12" i="18"/>
  <c r="F13" i="18"/>
  <c r="F14" i="18"/>
  <c r="F15" i="18"/>
  <c r="F47" i="18"/>
  <c r="F27" i="18"/>
  <c r="F31" i="18"/>
  <c r="F34" i="18"/>
  <c r="F43" i="18"/>
  <c r="F45" i="18"/>
  <c r="F16" i="18"/>
  <c r="F48" i="18"/>
  <c r="F49" i="18"/>
  <c r="F21" i="18"/>
  <c r="F28" i="18"/>
  <c r="F29" i="18"/>
  <c r="F32" i="18"/>
  <c r="F35" i="18"/>
  <c r="F38" i="18"/>
  <c r="F37" i="18"/>
  <c r="F39" i="18"/>
  <c r="C213" i="1"/>
  <c r="F46" i="18"/>
  <c r="B6" i="13"/>
  <c r="E60" i="13"/>
  <c r="C60" i="13"/>
  <c r="C45" i="4"/>
  <c r="C44" i="4"/>
  <c r="B60" i="13" l="1"/>
  <c r="B59" i="13"/>
  <c r="D59" i="13"/>
  <c r="B58" i="13"/>
  <c r="D58" i="13"/>
  <c r="D57" i="13"/>
  <c r="B57" i="13"/>
  <c r="D56" i="13"/>
  <c r="B56" i="13"/>
  <c r="D55" i="13"/>
  <c r="B55" i="13"/>
  <c r="B2" i="4"/>
  <c r="B3" i="4"/>
  <c r="B2" i="3"/>
  <c r="B3" i="3"/>
  <c r="B2" i="2"/>
  <c r="B3" i="2"/>
  <c r="B2" i="1"/>
  <c r="B3" i="1"/>
  <c r="F58" i="13" l="1"/>
  <c r="D25" i="2" s="1"/>
  <c r="F60" i="13"/>
  <c r="E43" i="4" s="1"/>
  <c r="F59" i="13"/>
  <c r="D25" i="3" s="1"/>
  <c r="F57" i="13"/>
  <c r="D227" i="1" s="1"/>
  <c r="F56" i="13"/>
  <c r="D213" i="1" s="1"/>
  <c r="F55" i="13"/>
  <c r="D22" i="1" s="1"/>
  <c r="C13" i="13"/>
  <c r="C12" i="13"/>
  <c r="C11" i="13"/>
  <c r="C16" i="13" l="1"/>
  <c r="C17" i="13"/>
  <c r="B5" i="4" l="1"/>
  <c r="B4" i="4"/>
  <c r="B5" i="3"/>
  <c r="B4" i="3"/>
  <c r="B5" i="2"/>
  <c r="B4" i="2"/>
  <c r="B5" i="1"/>
  <c r="B4" i="1"/>
  <c r="C15" i="13" l="1"/>
  <c r="F12" i="13" l="1"/>
  <c r="C43" i="4"/>
  <c r="F11" i="13" s="1"/>
  <c r="F13" i="13" l="1"/>
  <c r="B227" i="1"/>
  <c r="B17" i="13" s="1"/>
  <c r="B213" i="1"/>
  <c r="B16" i="13" s="1"/>
  <c r="B22" i="1"/>
  <c r="B15" i="13" s="1"/>
  <c r="B25" i="3" l="1"/>
  <c r="B13" i="13" s="1"/>
  <c r="B25" i="2"/>
  <c r="B12" i="13" s="1"/>
  <c r="B11" i="13" l="1"/>
  <c r="F239" i="19" s="1"/>
  <c r="B229" i="1"/>
  <c r="F242"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216"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<sst xmlns="http://schemas.openxmlformats.org/spreadsheetml/2006/main" count="12168" uniqueCount="1046">
  <si>
    <t>Secretary and Chief Executive Expense Disclosures: A Guide for Agency Staff</t>
  </si>
  <si>
    <t>Please refer to the link below for guidance in helping you to complete the workbook</t>
  </si>
  <si>
    <t>https://www.publicservice.govt.nz/assets/DirectoryFile/Chief-executive-gifts-benefits-and-expenses-disclosures-A-guide-for-agency-staff.pdf</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</si>
  <si>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</si>
  <si>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</si>
  <si>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</si>
  <si>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</si>
  <si>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</si>
  <si>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</si>
  <si>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</si>
  <si>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</si>
  <si>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</si>
  <si>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</si>
  <si>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</si>
  <si>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</si>
  <si>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</si>
  <si>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</si>
  <si>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</si>
  <si>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</si>
  <si>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</si>
  <si>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</si>
  <si>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</si>
  <si>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</si>
  <si>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</si>
  <si>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</si>
  <si>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</si>
  <si>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</si>
  <si>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</si>
  <si>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</si>
  <si>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</si>
  <si>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</si>
  <si>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</si>
  <si>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</si>
  <si>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</si>
  <si>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</si>
  <si>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Please complete this Excel workbook for your Chief Executive's gifts, benefits and expenses.</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</si>
  <si>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</si>
  <si>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</si>
  <si>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</si>
  <si>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</si>
  <si>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</si>
  <si>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</si>
  <si>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</si>
  <si>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</si>
  <si>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</si>
  <si>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</si>
  <si>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</si>
  <si>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</si>
  <si>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</si>
  <si>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</si>
  <si>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</si>
  <si>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Department of Conservation</t>
  </si>
  <si>
    <t>Secretary or Chief Executive**</t>
  </si>
  <si>
    <t>Penny Nelson</t>
  </si>
  <si>
    <t>Disclosure period start***</t>
  </si>
  <si>
    <t>Disclosure period end***</t>
  </si>
  <si>
    <t>Agency totals check</t>
  </si>
  <si>
    <t>Secretary or Chief Executive approval****</t>
  </si>
  <si>
    <t>This disclosure has been approved by the Departmental Secretary or Chief Executive</t>
  </si>
  <si>
    <t>Other sign-off****</t>
  </si>
  <si>
    <t xml:space="preserve">Nick Mayo - CFO Department of Conservation </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</si>
  <si>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</si>
  <si>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</si>
  <si>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</si>
  <si>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</si>
  <si>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</si>
  <si>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</si>
  <si>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</si>
  <si>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</si>
  <si>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</si>
  <si>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</si>
  <si>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</si>
  <si>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</si>
  <si>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</si>
  <si>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</si>
  <si>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</si>
  <si>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</si>
  <si>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</si>
  <si>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</si>
  <si>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</si>
  <si>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</si>
  <si>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</si>
  <si>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</si>
  <si>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</si>
  <si>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</si>
  <si>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</si>
  <si>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</si>
  <si>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</si>
  <si>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</si>
  <si>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</si>
  <si>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Departmental Secretary or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</si>
  <si>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</si>
  <si>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</si>
  <si>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</si>
  <si>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</si>
  <si>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</si>
  <si>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</si>
  <si>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</si>
  <si>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</si>
  <si>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</si>
  <si>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</si>
  <si>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</si>
  <si>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</si>
  <si>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</si>
  <si>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</si>
  <si>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</si>
  <si>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</si>
  <si>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</si>
  <si>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</si>
  <si>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</si>
  <si>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</si>
  <si>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</si>
  <si>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</si>
  <si>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</si>
  <si>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</si>
  <si>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</si>
  <si>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</si>
  <si>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</si>
  <si>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</si>
  <si>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</si>
  <si>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</si>
  <si>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</si>
  <si>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</si>
  <si>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</si>
  <si>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</si>
  <si>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</si>
  <si>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</si>
  <si>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</si>
  <si>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 xml:space="preserve">Milford Opportunities Project meeting with Stakeholders </t>
  </si>
  <si>
    <t>Airfares</t>
  </si>
  <si>
    <t>Queenstown</t>
  </si>
  <si>
    <t>Taxi</t>
  </si>
  <si>
    <t>Orbit Fee</t>
  </si>
  <si>
    <t>Parking</t>
  </si>
  <si>
    <t>Meeting with Waikato Tainui</t>
  </si>
  <si>
    <t>Hamilton</t>
  </si>
  <si>
    <t>Accommodation</t>
  </si>
  <si>
    <t>Meal</t>
  </si>
  <si>
    <t>Meeting with Te Runanga o Ngai Tahu</t>
  </si>
  <si>
    <t>Christchurch</t>
  </si>
  <si>
    <t>Meeting with AirNZ</t>
  </si>
  <si>
    <t>Auckland</t>
  </si>
  <si>
    <t>Mobilising for Nature Business Engagement</t>
  </si>
  <si>
    <t>South Island Operations Managers meeting &amp; Koroneihana - Tūrangawaewae</t>
  </si>
  <si>
    <t xml:space="preserve">AirNZ stakeholder event </t>
  </si>
  <si>
    <t>Tangihanga of Ariki Tā Tumu Te Heuheu Tūkino VIII</t>
  </si>
  <si>
    <t>Taupo</t>
  </si>
  <si>
    <t>Car Hire</t>
  </si>
  <si>
    <t>Meeting North Power CE in Christchurch and attending Toru event in Queenstown</t>
  </si>
  <si>
    <t>Meeting stakeholders/staff in Christchurch and attending Toru event in Queenstown</t>
  </si>
  <si>
    <t>Cancelled Flight</t>
  </si>
  <si>
    <t>Airport parking cancelled late.</t>
  </si>
  <si>
    <t>Stakeholder and Staff visit to Rakiura</t>
  </si>
  <si>
    <t>Rakiura</t>
  </si>
  <si>
    <t>Flight was cancelled</t>
  </si>
  <si>
    <t>Accomodation cost not able to be cancelled</t>
  </si>
  <si>
    <t xml:space="preserve">Minister of Conservation Hauraki Gulf event </t>
  </si>
  <si>
    <t xml:space="preserve">Meeting with Environmental Defence Society </t>
  </si>
  <si>
    <t>October Milford Programme Board</t>
  </si>
  <si>
    <t>Wellington</t>
  </si>
  <si>
    <t>Credit used to book flight</t>
  </si>
  <si>
    <t>2 days in Milford</t>
  </si>
  <si>
    <t>Attend funeral of key stakeholder</t>
  </si>
  <si>
    <t>Chrischurch</t>
  </si>
  <si>
    <t>November Milford Sound Programme Board</t>
  </si>
  <si>
    <t xml:space="preserve">Invercargill </t>
  </si>
  <si>
    <t>Meeting with Taranaki Maunga Board and speaker at Taranaki Women in Leadership event</t>
  </si>
  <si>
    <t>New Plymouth</t>
  </si>
  <si>
    <t xml:space="preserve">Tongariro Alpine Crossing reopening </t>
  </si>
  <si>
    <t>Lincoln University event in Christchurch and attend event on behalf of the Minister of Conservation in Dunedin 2 Nights</t>
  </si>
  <si>
    <t>Aotearoa Circle Board Meeting Nov 25</t>
  </si>
  <si>
    <t xml:space="preserve">Auckland </t>
  </si>
  <si>
    <t>Marion Creek memorial for Tegan Fung and travel to Rakiura to meet with skateholders and staff</t>
  </si>
  <si>
    <t>Queenstown / Te Anau / Invercargill</t>
  </si>
  <si>
    <t>Management by walk about Rakiura</t>
  </si>
  <si>
    <t>Aotearoa Circle Board meeting Feb 26</t>
  </si>
  <si>
    <t xml:space="preserve">February Milford Programme Board </t>
  </si>
  <si>
    <t>Invercargill</t>
  </si>
  <si>
    <t>Flight changes during February 2026</t>
  </si>
  <si>
    <t>Regional visit to CNI meeting with staff and key stakeholder</t>
  </si>
  <si>
    <t>Meals</t>
  </si>
  <si>
    <t xml:space="preserve">Women in Parks Canterbury event </t>
  </si>
  <si>
    <t>Airfare</t>
  </si>
  <si>
    <t xml:space="preserve">Meeting with Te Rūnanga o Ngāi Tahu </t>
  </si>
  <si>
    <t xml:space="preserve">Christchurch </t>
  </si>
  <si>
    <t>April 26 Milford Sound Board</t>
  </si>
  <si>
    <t>Nelson</t>
  </si>
  <si>
    <t>Accommodation in Wellington between flights</t>
  </si>
  <si>
    <t xml:space="preserve">Professional Development Course </t>
  </si>
  <si>
    <t>Orbit</t>
  </si>
  <si>
    <t xml:space="preserve">Meeting with North Power CE and key skateholders </t>
  </si>
  <si>
    <t>Regional visit to NNI meeting with staff and key stakeholder</t>
  </si>
  <si>
    <t>Whangarei</t>
  </si>
  <si>
    <t xml:space="preserve">Regional visit to ENI meeting with staff and skateholders </t>
  </si>
  <si>
    <t>Tauranga</t>
  </si>
  <si>
    <t>Western South Island management by walk about</t>
  </si>
  <si>
    <t xml:space="preserve">Hokitika </t>
  </si>
  <si>
    <t>Franz Josef Glacier</t>
  </si>
  <si>
    <t>Flight change relating to PSLT retreat.</t>
  </si>
  <si>
    <t>Visit to Taneatua - key Iwi stakeholder</t>
  </si>
  <si>
    <t>Rotorua</t>
  </si>
  <si>
    <t>June Aotearoa Circle Board meeting</t>
  </si>
  <si>
    <t>Estimates hearing with Minister for Conservation</t>
  </si>
  <si>
    <t xml:space="preserve">Auckland management by walk about / EDS  / Lincoln &amp; DOC MOU signing </t>
  </si>
  <si>
    <t xml:space="preserve">Airfare </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</si>
  <si>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</si>
  <si>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</si>
  <si>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</si>
  <si>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</si>
  <si>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The Capital Kiwi Project event at Parliament</t>
  </si>
  <si>
    <t>Fenwick Forum Annual Minister and CEO dinner</t>
  </si>
  <si>
    <t>Stakeholder event with OneNZ</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</si>
  <si>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</si>
  <si>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</si>
  <si>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</si>
  <si>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</si>
  <si>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</si>
  <si>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</si>
  <si>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</si>
  <si>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</si>
  <si>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</si>
  <si>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</si>
  <si>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</si>
  <si>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</si>
  <si>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</si>
  <si>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</si>
  <si>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</si>
  <si>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</si>
  <si>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</si>
  <si>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</si>
  <si>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</si>
  <si>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</si>
  <si>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</si>
  <si>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</si>
  <si>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</si>
  <si>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Jenero Enterprises Professional Development 2025/26</t>
  </si>
  <si>
    <t>Professional Development</t>
  </si>
  <si>
    <t>Institute of Directors course</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</si>
  <si>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</si>
  <si>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</si>
  <si>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</si>
  <si>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</si>
  <si>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</si>
  <si>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</si>
  <si>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</si>
  <si>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</si>
  <si>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</si>
  <si>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</si>
  <si>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</si>
  <si>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Ngai Tahu pounamu</t>
  </si>
  <si>
    <t>OneNZ</t>
  </si>
  <si>
    <t>Warriors jersey</t>
  </si>
  <si>
    <t>Woolen jacket</t>
  </si>
  <si>
    <t>Tūhoe Te Uru Taumata</t>
  </si>
  <si>
    <t>Woven kete</t>
  </si>
  <si>
    <t>Flowers</t>
  </si>
  <si>
    <t>Rebecca Ingram CE of Tourism Industry Aotearoa</t>
  </si>
  <si>
    <t xml:space="preserve">Dinner </t>
  </si>
  <si>
    <t>Martin Jenkins</t>
  </si>
  <si>
    <t>NZCA Board</t>
  </si>
  <si>
    <t xml:space="preserve">Bronze Sculpture of puriri leaves </t>
  </si>
  <si>
    <t>Aotearoa Circle Board</t>
  </si>
  <si>
    <t>Pounamu and bottle of alcohol</t>
  </si>
  <si>
    <t>Minister of Conservation</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</si>
  <si>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</si>
  <si>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</si>
  <si>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</si>
  <si>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</si>
  <si>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</si>
  <si>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</si>
  <si>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Company Code</t>
  </si>
  <si>
    <t>Fiscal Year</t>
  </si>
  <si>
    <t>Fiscal Period</t>
  </si>
  <si>
    <t>Profit Center</t>
  </si>
  <si>
    <t>Cost Center</t>
  </si>
  <si>
    <t>Cost Center Name</t>
  </si>
  <si>
    <t>G/L Account</t>
  </si>
  <si>
    <t>G/L Account Name</t>
  </si>
  <si>
    <t>Amount in CC Crcy</t>
  </si>
  <si>
    <t>Assignment Reference</t>
  </si>
  <si>
    <t>Journal Entry</t>
  </si>
  <si>
    <t>Journal Entry Type</t>
  </si>
  <si>
    <t>Posting Date</t>
  </si>
  <si>
    <t>Posting Key</t>
  </si>
  <si>
    <t>Supplier</t>
  </si>
  <si>
    <t>Name of Supplier</t>
  </si>
  <si>
    <t>Tax Code</t>
  </si>
  <si>
    <t>Clearing Entry</t>
  </si>
  <si>
    <t>Segment</t>
  </si>
  <si>
    <t>Jrnl.Entry Item Text</t>
  </si>
  <si>
    <t>Number of Items</t>
  </si>
  <si>
    <t>Fund</t>
  </si>
  <si>
    <t>Funded Program</t>
  </si>
  <si>
    <t>G/L Account Type</t>
  </si>
  <si>
    <t>Invoice Reference</t>
  </si>
  <si>
    <t>Transaction Key</t>
  </si>
  <si>
    <t>WBS Element</t>
  </si>
  <si>
    <t>WBS Element Name</t>
  </si>
  <si>
    <t>Dr/Cr indicator  CO</t>
  </si>
  <si>
    <t>Purchasing Doc. Item</t>
  </si>
  <si>
    <t>Purchasing Document</t>
  </si>
  <si>
    <t>Customer</t>
  </si>
  <si>
    <t>Customer Group</t>
  </si>
  <si>
    <t>Name of Customer</t>
  </si>
  <si>
    <t>PURPOSE / Reason for Travel (eg conference attendance)</t>
  </si>
  <si>
    <t>Type (eg airfares / Accomodation / Taxi / Meals)</t>
  </si>
  <si>
    <t>Location</t>
  </si>
  <si>
    <t>Date</t>
  </si>
  <si>
    <t>Comments</t>
  </si>
  <si>
    <t>Cancelled</t>
  </si>
  <si>
    <t>National / International / expense type</t>
  </si>
  <si>
    <t>Loaded</t>
  </si>
  <si>
    <t>Code</t>
  </si>
  <si>
    <t>DEPT</t>
  </si>
  <si>
    <t>2026</t>
  </si>
  <si>
    <t>001</t>
  </si>
  <si>
    <t>100000</t>
  </si>
  <si>
    <t>1011915 (DG Expenses)</t>
  </si>
  <si>
    <t>DG Expenses</t>
  </si>
  <si>
    <t>62521</t>
  </si>
  <si>
    <t>Education Costs</t>
  </si>
  <si>
    <t>ACRL-NMA-YZ-12</t>
  </si>
  <si>
    <t>100007410</t>
  </si>
  <si>
    <t>AD</t>
  </si>
  <si>
    <t>50</t>
  </si>
  <si>
    <t>P0</t>
  </si>
  <si>
    <t>Coaching Services - DG FY25</t>
  </si>
  <si>
    <t>1</t>
  </si>
  <si>
    <t>FM001001</t>
  </si>
  <si>
    <t>P</t>
  </si>
  <si>
    <t>D</t>
  </si>
  <si>
    <t xml:space="preserve">National </t>
  </si>
  <si>
    <t>Y</t>
  </si>
  <si>
    <t>62101</t>
  </si>
  <si>
    <t>Trvl- Domestic Flght</t>
  </si>
  <si>
    <t>40/24/407 AP</t>
  </si>
  <si>
    <t>100013141</t>
  </si>
  <si>
    <t>SA</t>
  </si>
  <si>
    <t>40</t>
  </si>
  <si>
    <t>00L-RBD-R2N Air Penelope Nelson 2025/07/15</t>
  </si>
  <si>
    <t>00L-RBD-R2N Air Penelope Nelson 2025/07/16</t>
  </si>
  <si>
    <t>62102</t>
  </si>
  <si>
    <t>Trvl-Domestic Exp</t>
  </si>
  <si>
    <t>00L-RBD-R2N Orbit Fee Penelope Nelson 2025/07/15</t>
  </si>
  <si>
    <t>00L-RBD-R2N Orbit Fee Penelope Nelson 2025/07/03</t>
  </si>
  <si>
    <t>00L-RBD-Q38 Orbit Fee Penelope Nelson 2025/07/02</t>
  </si>
  <si>
    <t>00L-RBD-Q38 Air Penelope Nelson 2025/07/24</t>
  </si>
  <si>
    <t>40/24/409 AP</t>
  </si>
  <si>
    <t>100013143</t>
  </si>
  <si>
    <t>11652659 Orbit Fee Penelope Nelson 2025/07/08</t>
  </si>
  <si>
    <t>00L-RBD-2H6 Orbit Fee Penelope Nelson 2025/07/11</t>
  </si>
  <si>
    <t>National</t>
  </si>
  <si>
    <t>00L-RBD-2H6 Air Penelope Nelson 2025/07/30</t>
  </si>
  <si>
    <t>62104</t>
  </si>
  <si>
    <t>Taxi / Cab Services</t>
  </si>
  <si>
    <t>Penelope Nelson</t>
  </si>
  <si>
    <t>100013808</t>
  </si>
  <si>
    <t>S1</t>
  </si>
  <si>
    <t xml:space="preserve">Queenstown Taxi Taxi from Queenstown airport </t>
  </si>
  <si>
    <t>RECODE-NMA-YZ-01</t>
  </si>
  <si>
    <t>100025752</t>
  </si>
  <si>
    <t>Recode: Penny Nelson Travel</t>
  </si>
  <si>
    <t>Tohu Whenua Canterbury regional launch</t>
  </si>
  <si>
    <t>5000000272</t>
  </si>
  <si>
    <t>WE</t>
  </si>
  <si>
    <t>81</t>
  </si>
  <si>
    <t>112361 (JENERO ENTERPRISES LTD)</t>
  </si>
  <si>
    <t>JENERO ENTERPRISES LTD</t>
  </si>
  <si>
    <t>KBS</t>
  </si>
  <si>
    <t>4500067579</t>
  </si>
  <si>
    <t>002</t>
  </si>
  <si>
    <t>100034841</t>
  </si>
  <si>
    <t>Lk Coffeehub Coffee was included but this cover</t>
  </si>
  <si>
    <t>Akld Co-Op Taxi Taxi to mtg with AirNZ (key stakeh</t>
  </si>
  <si>
    <t>40/24/425 AP</t>
  </si>
  <si>
    <t>100035149</t>
  </si>
  <si>
    <t>00L-RBF-PB8 Orbit Fee Penelope Nelson 2025/08/15</t>
  </si>
  <si>
    <t>40/24/426 AP</t>
  </si>
  <si>
    <t>100035150</t>
  </si>
  <si>
    <t>00L-RBD-HM9 Orbit Fee Penelope Nelson 2025/08/05</t>
  </si>
  <si>
    <t>00L-RBD-Q38 Orbit Fee Penelope Nelson 2025/07/24</t>
  </si>
  <si>
    <t>00L-RBD-Q38 Other Penelope Nelson 2025/07/24</t>
  </si>
  <si>
    <t>00L-RBD-HM9 Orbit Fee Penelope Nelson 2025/08/01</t>
  </si>
  <si>
    <t>40/24/427 AP</t>
  </si>
  <si>
    <t>100035151</t>
  </si>
  <si>
    <t>00L-RBF-JL2 Orbit Fee Penelope Nelson 2025/08/15</t>
  </si>
  <si>
    <t>Te Manahuna Aoraki visit</t>
  </si>
  <si>
    <t>00L-RBF-PB8 Air Penelope Nelson 2025/08/28</t>
  </si>
  <si>
    <t>00L-RBD-Q38 Hotel Penelope Nelson 2025/07/24</t>
  </si>
  <si>
    <t>00L-RBD-R2N Other Penelope Nelson 2025/07/15</t>
  </si>
  <si>
    <t>00L-RBF-JL2 Orbit Fee Penelope Nelson 2025/08/13</t>
  </si>
  <si>
    <t>40/24/428 AP</t>
  </si>
  <si>
    <t>100035152</t>
  </si>
  <si>
    <t>00L-RBD-2H6 Other Penelope Nelson 2025/07/30</t>
  </si>
  <si>
    <t>00L-RBF-JL2 Orbit Fee Penelope Nelson 2025/08/09</t>
  </si>
  <si>
    <t>00L-RBD-HM9 Air Penelope Nelson 2025/08/05</t>
  </si>
  <si>
    <t>40/24/429 AP</t>
  </si>
  <si>
    <t>100035153</t>
  </si>
  <si>
    <t>00L-RBD-HM9 Hotel Penelope Nelson 2025/08/05</t>
  </si>
  <si>
    <t>00L-RBF-JL2 Air Penelope Nelson 2025/08/21</t>
  </si>
  <si>
    <t>RECODE-NMA-YZ-02</t>
  </si>
  <si>
    <t>100050380</t>
  </si>
  <si>
    <t>Recode: Penny Nelson Travel Reversal</t>
  </si>
  <si>
    <t>5000003649</t>
  </si>
  <si>
    <t>Coaching Services - DG 2025 july -dec</t>
  </si>
  <si>
    <t>003</t>
  </si>
  <si>
    <t>40/24/444 AP</t>
  </si>
  <si>
    <t>100061033</t>
  </si>
  <si>
    <t>11706973 Orbit Fee Penelope Nelson 2025/08/27</t>
  </si>
  <si>
    <t>00L-RBF-V92 Orbit Fee Penelope Nelson 2025/08/26</t>
  </si>
  <si>
    <t>11706973 Transfer Penelope Nelson 2025/09/03</t>
  </si>
  <si>
    <t>40/24/445 AP</t>
  </si>
  <si>
    <t>100061034</t>
  </si>
  <si>
    <t>11706973 Hotel Penelope Nelson 2025/09/03</t>
  </si>
  <si>
    <t>11706973 Orbit Fee Penelope Nelson 2025/09/03</t>
  </si>
  <si>
    <t>40/24/446 AP</t>
  </si>
  <si>
    <t>100061035</t>
  </si>
  <si>
    <t>00L-RBF-5VW Air Penelope Nelson 2025/09/30</t>
  </si>
  <si>
    <t>40/24/447 AP</t>
  </si>
  <si>
    <t>100061036</t>
  </si>
  <si>
    <t>00L-RBF-5VW Orbit Fee Penelope Nelson 2025/09/23</t>
  </si>
  <si>
    <t>00L-RBD-HM9 Other Penelope Nelson 2025/08/05</t>
  </si>
  <si>
    <t>00L-RBF-5VW Orbit Fee Penelope Nelson 2025/09/04</t>
  </si>
  <si>
    <t>00L-RBF-V92 Air Penelope Nelson 2025/09/23</t>
  </si>
  <si>
    <t>00L-RBF-5VW Orbit Fee Penelope Nelson 2025/09/17</t>
  </si>
  <si>
    <t>40/24/448 AP</t>
  </si>
  <si>
    <t>100061037</t>
  </si>
  <si>
    <t>11706973 Air Penelope Nelson 2025/09/03</t>
  </si>
  <si>
    <t>00L-RBF-V92 Other Penelope Nelson 2025/09/23</t>
  </si>
  <si>
    <t>40/24/449 AP</t>
  </si>
  <si>
    <t>100061038</t>
  </si>
  <si>
    <t>00L-RBF-PB8 Orbit Fee Penelope Nelson 2025/08/26</t>
  </si>
  <si>
    <t>5000007140</t>
  </si>
  <si>
    <t>DEPT (Department)</t>
  </si>
  <si>
    <t>004</t>
  </si>
  <si>
    <t>100000 (Director General and)</t>
  </si>
  <si>
    <t>62102 (Travel-Domestic Expenses)</t>
  </si>
  <si>
    <t>100093398</t>
  </si>
  <si>
    <t>S1 ()</t>
  </si>
  <si>
    <t>Taupo Thai Infu Dinner for Sheridan Smith, Peter G</t>
  </si>
  <si>
    <t>The Greedy Cow  Lunch for Penny and Sheridan for t</t>
  </si>
  <si>
    <t>100093816</t>
  </si>
  <si>
    <t>SA ()</t>
  </si>
  <si>
    <t>00L-RBG-LRJ Other Penelope Nelson 2025/09/27</t>
  </si>
  <si>
    <t>00L-RBG-5CM Orbit Fee Penelope Nelson 2025/10/21</t>
  </si>
  <si>
    <t>00L-RBG-LRJ Car Hire Penelope Nelson 2025/09/27</t>
  </si>
  <si>
    <t>00L-RBG-48R Orbit Fee Penelope Nelson 2025/10/17</t>
  </si>
  <si>
    <t>00L-RBG-R3H Orbit Fee Penelope Nelson 2025/10/03</t>
  </si>
  <si>
    <t>00L-RBF-5VW Orbit Fee Penelope Nelson 2025/09/30</t>
  </si>
  <si>
    <t>00L-RBG-TLL Orbit Fee Penelope Nelson 2025/10/03</t>
  </si>
  <si>
    <t>00L-RBG-LRJ Orbit Fee Penelope Nelson 2025/09/27</t>
  </si>
  <si>
    <t>100093817</t>
  </si>
  <si>
    <t>00L-RBG-5CJ Orbit Fee Leigh Anne Wiig 2025/10/16</t>
  </si>
  <si>
    <t>THIS NEEDS TO BE CODED TO 1011905</t>
  </si>
  <si>
    <t>jnl</t>
  </si>
  <si>
    <t>00L-RBG-LRJ Orbit Fee Penelope Nelson 2025/09/26</t>
  </si>
  <si>
    <t>00L-RBG-R3H Orbit Fee Penelope Nelson 2025/10/02</t>
  </si>
  <si>
    <t>00L-RBG-3G2 Orbit Fee Penelope Nelson 2025/10/14</t>
  </si>
  <si>
    <t>11706973 Other Penelope Nelson 2025/09/03</t>
  </si>
  <si>
    <t>62101 (Travel- Domestic Flights)</t>
  </si>
  <si>
    <t>00L-RBG-R4F Air Penelope Nelson 2026/02/04</t>
  </si>
  <si>
    <t xml:space="preserve">Waitangi Day event at Waitangi grounds </t>
  </si>
  <si>
    <t>Kerikeri</t>
  </si>
  <si>
    <t>00L-RBG-5CM Air Penelope Nelson 2025/10/21</t>
  </si>
  <si>
    <t>00L-RBG-3G2 Air Penelope Nelson 2025/10/30</t>
  </si>
  <si>
    <t>100093818</t>
  </si>
  <si>
    <t>00L-RBG-7H2 Air Penelope Nelson 2025/11/12</t>
  </si>
  <si>
    <t>00L-RBG-48R Orbit Fee Penelope Nelson 2025/10/16</t>
  </si>
  <si>
    <t>00L-RBG-48Q Orbit Fee Leigh Anne Wiig 2025/10/16</t>
  </si>
  <si>
    <t>00L-RBF-5VW Air Penelope Nelson 2025/10/02</t>
  </si>
  <si>
    <t>00L-RBG-7H2 Orbit Fee Penelope Nelson 2025/10/21</t>
  </si>
  <si>
    <t>Reid Walters</t>
  </si>
  <si>
    <t>100093821</t>
  </si>
  <si>
    <t>Stewart Island  Flights for Leigh-Anne and Penny t</t>
  </si>
  <si>
    <t>62104 (Taxi / Cab Services incl Ride-Hailing S)</t>
  </si>
  <si>
    <t>Akld Co-Op Taxi Travel hotel while in Auckland for</t>
  </si>
  <si>
    <t>Akld Co-Op Taxi Travel to meeting with EDS while i</t>
  </si>
  <si>
    <t>100093827</t>
  </si>
  <si>
    <t>00L-RBG-R4F Orbit Fee Penelope Nelson 2025/10/02</t>
  </si>
  <si>
    <t>00L-RBF-5VW Other Penelope Nelson 2025/09/30</t>
  </si>
  <si>
    <t>00L-RBG-48Q Orbit Fee Leigh Anne Wiig 2025/10/17</t>
  </si>
  <si>
    <t>100093828</t>
  </si>
  <si>
    <t>00L-RBG-5CJ Air Leigh Anne Wiig 2025/10/21</t>
  </si>
  <si>
    <t>00L-RBG-LRJ Air Penelope Nelson 2025/09/27</t>
  </si>
  <si>
    <t>00L-RBG-R4F Orbit Fee Penelope Nelson 2025/10/04</t>
  </si>
  <si>
    <t>00L-RBG-5CJ Orbit Fee Leigh Anne Wiig 2025/10/21</t>
  </si>
  <si>
    <t>00L-RBG-TLL Orbit Fee Penelope Nelson 2025/10/04</t>
  </si>
  <si>
    <t>00L-RBG-TLL Air Penelope Nelson 2025/11/19</t>
  </si>
  <si>
    <t>00L-RBG-3G2 Orbit Fee Penelope Nelson 2025/10/15</t>
  </si>
  <si>
    <t>100093829</t>
  </si>
  <si>
    <t>00L-RBG-5CM Orbit Fee Penelope Nelson 2025/10/16</t>
  </si>
  <si>
    <t>00L-RBG-LRJ Hotel Penelope Nelson 2025/09/27</t>
  </si>
  <si>
    <t>005</t>
  </si>
  <si>
    <t>JOURNAL REF</t>
  </si>
  <si>
    <t>100139062</t>
  </si>
  <si>
    <t>00L-RBG-9T7 Orbit Fee Penelope Nelson 2025/10/24</t>
  </si>
  <si>
    <t>00L-RBH-PN3 Air Penelope Nelson 2025/11/17</t>
  </si>
  <si>
    <t>00L-RBG-TLL Orbit Fee Penelope Nelson 2025/11/19</t>
  </si>
  <si>
    <t>00L-RBH-PN3 Hotel Penelope Nelson 2025/11/16</t>
  </si>
  <si>
    <t>00L-RBH-PN3 Orbit Fee Penelope Nelson 2025/11/15</t>
  </si>
  <si>
    <t>100139063</t>
  </si>
  <si>
    <t>00L-RBH-GW9 Orbit Fee Penelope Nelson 2025/11/05</t>
  </si>
  <si>
    <t>00L-RBG-9T7 Air Penelope Nelson 2025/10/27</t>
  </si>
  <si>
    <t>00L-RBH-PN3 Air Penelope Nelson 2025/11/16</t>
  </si>
  <si>
    <t>00L-RBH-PN3 Orbit Fee Penelope Nelson 2025/11/16</t>
  </si>
  <si>
    <t>00L-RBH-HNM Air Leigh Anne Wiig 2025/11/14</t>
  </si>
  <si>
    <t>00L-RBH-BNB Orbit Fee Penelope Nelson 2025/10/25</t>
  </si>
  <si>
    <t>100139064</t>
  </si>
  <si>
    <t>00L-RBH-HNN Air Penelope Nelson 2025/11/14</t>
  </si>
  <si>
    <t>00L-RBG-5CM Orbit Fee Penelope Nelson 2025/10/22</t>
  </si>
  <si>
    <t>00L-RBH-BNB Air Penelope Nelson 2025/11/24</t>
  </si>
  <si>
    <t>00L-RBH-GW9 Car Hire Penelope Nelson 2025/11/05</t>
  </si>
  <si>
    <t>00L-RBH-GW9 Air Penelope Nelson 2025/11/05</t>
  </si>
  <si>
    <t>00L-RBG-9T7 Hotel Penelope Nelson 2025/10/27</t>
  </si>
  <si>
    <t>00L-RBG-9T7 Orbit Fee Penelope Nelson 2025/10/27</t>
  </si>
  <si>
    <t>100139066</t>
  </si>
  <si>
    <t>00L-RBG-5CM Hotel Penelope Nelson 2025/10/22</t>
  </si>
  <si>
    <t>00L-RBH-PDM Orbit Fee Penelope Nelson 2025/11/14</t>
  </si>
  <si>
    <t>Project Janszoon event and dinner</t>
  </si>
  <si>
    <t>100139067</t>
  </si>
  <si>
    <t>00L-RBG-9T7 Orbit Fee Penelope Nelson 2025/10/25</t>
  </si>
  <si>
    <t>00L-RBH-R38 Air Penelope Nelson 2025/11/27</t>
  </si>
  <si>
    <t xml:space="preserve">Management by walk about </t>
  </si>
  <si>
    <t>100139068</t>
  </si>
  <si>
    <t>00L-RBH-HNM Orbit Fee Leigh Anne Wiig 2025/11/12</t>
  </si>
  <si>
    <t>00L-RBH-HNN Orbit Fee Penelope Nelson 2025/11/06</t>
  </si>
  <si>
    <t>100139069</t>
  </si>
  <si>
    <t>00L-RBH-PN3 Orbit Fee Penelope Nelson 2025/11/14</t>
  </si>
  <si>
    <t>00L-RBH-HNM Orbit Fee Leigh Anne Wiig 2025/11/06</t>
  </si>
  <si>
    <t>00L-RBH-PDM Air Penelope Nelson 2025/12/05</t>
  </si>
  <si>
    <t>00L-RBH-R38 Orbit Fee Penelope Nelson 2025/11/20</t>
  </si>
  <si>
    <t>RECODE-NMA-YZ-05</t>
  </si>
  <si>
    <t>100188372</t>
  </si>
  <si>
    <t>Recode: 00L-RBC-3G3 Hotel Penelope Nelson</t>
  </si>
  <si>
    <t>Recode: 00L-RBC-3G3 Orbit Fee Penelope Nelson</t>
  </si>
  <si>
    <t>62521 (Education Costs)</t>
  </si>
  <si>
    <t>5000011084</t>
  </si>
  <si>
    <t>WE ()</t>
  </si>
  <si>
    <t>5000014052</t>
  </si>
  <si>
    <t>006</t>
  </si>
  <si>
    <t>100197800</t>
  </si>
  <si>
    <t>00L-RBG-7H2 Orbit Fee Penelope Nelson 2025/11/12</t>
  </si>
  <si>
    <t>00L-RBH-4WH Air Penelope Nelson 2026/05/05</t>
  </si>
  <si>
    <t>00L-RBH-HNM Air Leigh-Anne Wiig 2025/11/14</t>
  </si>
  <si>
    <t>00L-RBG-5CJ Air Leigh-Anne Wiig 2025/10/21</t>
  </si>
  <si>
    <t>00L-RBG-TLL Car Hire Penelope Nelson 2025/11/19</t>
  </si>
  <si>
    <t>00L-RBH-PN3 Car Hire Penelope Nelson 2025/11/16</t>
  </si>
  <si>
    <t>100197801</t>
  </si>
  <si>
    <t>00L-RBG-TLL Orbit Fee Penelope Nelson 2025/11/20</t>
  </si>
  <si>
    <t>00L-RBH-396 Orbit Fee Penelope Nelson 2025/12/10</t>
  </si>
  <si>
    <t>00L-RBG-7H2 Hotel Penelope Nelson 2025/11/12</t>
  </si>
  <si>
    <t>00L-RBH-396 Air Penelope Nelson 2026/02/11</t>
  </si>
  <si>
    <t>00L-RBH-4NW Air Penelope Nelson 2026/03/26</t>
  </si>
  <si>
    <t>Federated Farmers event in Southland</t>
  </si>
  <si>
    <t>00L-RBH-397 Air Penelope Nelson 2026/03/05</t>
  </si>
  <si>
    <t>100197802</t>
  </si>
  <si>
    <t>00L-RBH-R38 Orbit Fee Penelope Nelson 2025/11/26</t>
  </si>
  <si>
    <t>00L-RBG-7H2 Orbit Fee Penelope Nelson 2025/12/08</t>
  </si>
  <si>
    <t>00L-RBH-4V4 Orbit Fee Penelope Nelson 2025/12/10</t>
  </si>
  <si>
    <t>00L-RBH-4WW Orbit Fee Penelope Nelson 2025/12/10</t>
  </si>
  <si>
    <t>00L-RBH-4NW Orbit Fee Penelope Nelson 2025/12/09</t>
  </si>
  <si>
    <t>00L-RBH-4V4 Air Penelope Nelson 2026/04/29</t>
  </si>
  <si>
    <t>00L-RBH-397 Air Penelope Nelson 2026/03/06</t>
  </si>
  <si>
    <t>100197803</t>
  </si>
  <si>
    <t>00L-RBH-4WH Orbit Fee Penelope Nelson 2025/12/10</t>
  </si>
  <si>
    <t>00L-RBH-4WW Air Penelope Nelson 2026/05/13</t>
  </si>
  <si>
    <t>00L-RBH-PDM Orbit Fee Penelope Nelson 2025/12/03</t>
  </si>
  <si>
    <t>00L-RBH-396 Orbit Fee Penelope Nelson 2025/12/08</t>
  </si>
  <si>
    <t>00L-RBH-396 Air Penelope Nelson 2026/02/12</t>
  </si>
  <si>
    <t>00L-RBG-TLL Hotel Penelope Nelson 2025/11/19</t>
  </si>
  <si>
    <t>00L-RBH-4NV Orbit Fee Penelope Nelson 2025/12/09</t>
  </si>
  <si>
    <t>Meeting with OneNZ and DOC staff in Auckland</t>
  </si>
  <si>
    <t>00L-RBH-397 Orbit Fee Penelope Nelson 2025/12/08</t>
  </si>
  <si>
    <t>00L-RBG-TLL Hotel Penelope Nelson 2025/11/20</t>
  </si>
  <si>
    <t>100197804</t>
  </si>
  <si>
    <t>00L-RBH-4NV Air Penelope Nelson 2026/03/12</t>
  </si>
  <si>
    <t>100274774</t>
  </si>
  <si>
    <t>Ascot Park Hote Accommodation at Ascot Park hotel</t>
  </si>
  <si>
    <t>176 Hereford St Parking during Pennyâ€™s travel to</t>
  </si>
  <si>
    <t>Nzc Taxi Taxi for trip to Auckland for Aote</t>
  </si>
  <si>
    <t>STD-MM043-NMA06</t>
  </si>
  <si>
    <t>100275750</t>
  </si>
  <si>
    <t>5000017936</t>
  </si>
  <si>
    <t>007</t>
  </si>
  <si>
    <t>100287800</t>
  </si>
  <si>
    <t>00L-RBH-7QW Air Penelope Nelson 2026/02/18</t>
  </si>
  <si>
    <t>00L-RBH-9T3 Air Penelope Nelson 2026/01/10</t>
  </si>
  <si>
    <t>00L-RBH-9T3 Orbit Fee Penelope Nelson 2025/12/23</t>
  </si>
  <si>
    <t>00L-RBH-7QW Orbit Fee Penelope Nelson 2025/12/18</t>
  </si>
  <si>
    <t>100289328</t>
  </si>
  <si>
    <t>00L-RBJ-CH7 Air Penelope Nelson 2026/03/19</t>
  </si>
  <si>
    <t>Public Service Leadership Team Retreat</t>
  </si>
  <si>
    <t>00L-RBJ-CH7 Orbit Fee Penelope Nelson 2026/01/09</t>
  </si>
  <si>
    <t>00L-RBH-9T3 Orbit Fee Penelope Nelson 2026/01/11</t>
  </si>
  <si>
    <t>00L-RBH-9T3 Hotel Penelope Nelson 2026/01/11</t>
  </si>
  <si>
    <t>00L-RBH-9T3 Orbit Fee Penelope Nelson 2026/01/10</t>
  </si>
  <si>
    <t>100289329</t>
  </si>
  <si>
    <t>00L-RBH-9T3 Hotel Penelope Nelson 2026/01/10</t>
  </si>
  <si>
    <t>00L-RBH-9T3 Car Hire Penelope Nelson 2026/01/10</t>
  </si>
  <si>
    <t>100378491</t>
  </si>
  <si>
    <t>Stewart Island  Flights for Penny to go to Rakiura</t>
  </si>
  <si>
    <t>5000021202</t>
  </si>
  <si>
    <t>008</t>
  </si>
  <si>
    <t>STD-MM054-NMA08</t>
  </si>
  <si>
    <t>100388112</t>
  </si>
  <si>
    <t>100389608</t>
  </si>
  <si>
    <t>Kelvin Hotel Postage for Penny leaving items at</t>
  </si>
  <si>
    <t>100389918</t>
  </si>
  <si>
    <t>Airbnb Accommodation for travel to Rakiur</t>
  </si>
  <si>
    <t>Challenge Lorne Petrol for hire car to travel from</t>
  </si>
  <si>
    <t>Kelvin Hotel Dinner at Hotel while travelling f</t>
  </si>
  <si>
    <t>009</t>
  </si>
  <si>
    <t>100452266</t>
  </si>
  <si>
    <t>00L-RBH-GW9 Other Penelope Nelson 2025/11/05</t>
  </si>
  <si>
    <t>Orbit change Fee</t>
  </si>
  <si>
    <t xml:space="preserve">Cancelled </t>
  </si>
  <si>
    <t>00L-RBH-396 Orbit Fee Penelope Nelson 2026/02/11</t>
  </si>
  <si>
    <t>00L-RBH-396 Orbit Fee Penelope Nelson 2026/02/13</t>
  </si>
  <si>
    <t>00L-RBH-9T3 Other Penelope Nelson 2026/01/10</t>
  </si>
  <si>
    <t>100452267</t>
  </si>
  <si>
    <t>00L-RBJ-52L Orbit Fee Penelope Nelson 2026/02/20</t>
  </si>
  <si>
    <t>00L-RBH-PN3 Other Penelope Nelson 2025/11/16</t>
  </si>
  <si>
    <t>00L-RBG-3G2 Other Penelope Nelson 2025/10/30</t>
  </si>
  <si>
    <t>00L-RBG-9T7 Other Penelope Nelson 2025/10/27</t>
  </si>
  <si>
    <t>100452268</t>
  </si>
  <si>
    <t>00L-RBJ-52L Air Penelope Nelson 2026/03/08</t>
  </si>
  <si>
    <t>00L-RBJ-Q34 Orbit Fee Penelope Nelson 2026/01/31</t>
  </si>
  <si>
    <t>00L-RBH-BNB Other Penelope Nelson 2025/11/24</t>
  </si>
  <si>
    <t>100452269</t>
  </si>
  <si>
    <t>00L-RBG-TLL Other Penelope Nelson 2025/11/19</t>
  </si>
  <si>
    <t>00L-RBG-7H2 Other Penelope Nelson 2025/11/12</t>
  </si>
  <si>
    <t>100452270</t>
  </si>
  <si>
    <t>00L-RBJ-52L Orbit Fee Penelope Nelson 2026/02/18</t>
  </si>
  <si>
    <t>00L-RBH-HNN Other Penelope Nelson 2025/11/14</t>
  </si>
  <si>
    <t>00L-RBJ-Q34 Air Penelope Nelson 2026/03/31</t>
  </si>
  <si>
    <t>100452271</t>
  </si>
  <si>
    <t>00L-RBH-396 Hotel Penelope Nelson 2026/02/11</t>
  </si>
  <si>
    <t>100463460</t>
  </si>
  <si>
    <t>Wgtn Combined T Aotearoa Circle Feb Board meeting</t>
  </si>
  <si>
    <t>Taxi Fare Tpsl Aotearoa Circle Feb Board meeting</t>
  </si>
  <si>
    <t>Akld Co-Op Taxi Aotearoa Circle Feb Board meeting</t>
  </si>
  <si>
    <t>100463472</t>
  </si>
  <si>
    <t>Blue Star Taxis Milford programme Board Feb meetin</t>
  </si>
  <si>
    <t>Wgtn Combined T Taxi from home to Wellington Airpo</t>
  </si>
  <si>
    <t>Uber *trip Help Uber from Parliament to home after</t>
  </si>
  <si>
    <t>Welcome Indian  Dinner for Penny Nelson and Leigh-</t>
  </si>
  <si>
    <t xml:space="preserve">Coromandel </t>
  </si>
  <si>
    <t>King Cabs 20 Taxi from Christchurch Airport to</t>
  </si>
  <si>
    <t>Uber *trip Help Uber from Christchurch DOC office</t>
  </si>
  <si>
    <t>Axbusfare Gst03 Bus fare from Wellington Airport t</t>
  </si>
  <si>
    <t>100463474</t>
  </si>
  <si>
    <t>Air New Zealand Changing Penny's personal flights du</t>
  </si>
  <si>
    <t>010</t>
  </si>
  <si>
    <t>100511488</t>
  </si>
  <si>
    <t>00L-RBH-397 Hotel Penelope Nelson 2026/03/05</t>
  </si>
  <si>
    <t>00L-RBH-397 Orbit Fee Penelope Nelson 2026/03/05</t>
  </si>
  <si>
    <t>00L-RBJ-52L Orbit Fee Penelope Nelson 2026/03/08</t>
  </si>
  <si>
    <t>00L-RBJ-CH7 Orbit Fee Penelope Nelson 2026/03/05</t>
  </si>
  <si>
    <t>100511489</t>
  </si>
  <si>
    <t>100511491</t>
  </si>
  <si>
    <t>00L-RBJ-52L Hotel Penelope Nelson 2026/03/08</t>
  </si>
  <si>
    <t>00L-RBH-4NW Orbit Fee Penelope Nelson 2026/02/26</t>
  </si>
  <si>
    <t>00L-RBJ-CH7 Orbit Fee Penelope Nelson 2026/03/19</t>
  </si>
  <si>
    <t>00L-RBL-BFG Orbit Fee Penelope Nelson 2026/02/25</t>
  </si>
  <si>
    <t>00L-RBH-4NV Orbit Fee Penelope Nelson 2026/02/26</t>
  </si>
  <si>
    <t>100511492</t>
  </si>
  <si>
    <t>00L-RBJ-CH7 Air Penelope Nelson 2026/03/20</t>
  </si>
  <si>
    <t>100511494</t>
  </si>
  <si>
    <t>00L-RBH-4V4 Orbit Fee Penelope Nelson 2026/03/20</t>
  </si>
  <si>
    <t>00L-RBJ-Q34 Orbit Fee Penelope Nelson 2026/03/14</t>
  </si>
  <si>
    <t>00L-RBJ-52L Orbit Fee Penelope Nelson 2026/02/26</t>
  </si>
  <si>
    <t>00L-RBJ-52L Transfer Penelope Nelson 2026/03/08</t>
  </si>
  <si>
    <t>00L-RBL-BFG Air Penelope Nelson 2026/03/24</t>
  </si>
  <si>
    <t>00L-RBL-BFG Orbit Fee Penelope Nelson 2026/03/04</t>
  </si>
  <si>
    <t>00L-RBJ-CH7 Orbit Fee Penelope Nelson 2026/03/21</t>
  </si>
  <si>
    <t>100519790</t>
  </si>
  <si>
    <t>Air New Zealand Cost of changing Penny's personall</t>
  </si>
  <si>
    <t xml:space="preserve">Flight change for Penny to be in Christchurch </t>
  </si>
  <si>
    <t>Air New Zealand Further change to personally paid</t>
  </si>
  <si>
    <t>Air New Zealand Cost of changing Penny's personal</t>
  </si>
  <si>
    <t>100519798</t>
  </si>
  <si>
    <t>Wgtn Combined T Taxi</t>
  </si>
  <si>
    <t>Wellington Airp Parking at Wellington Airport whil</t>
  </si>
  <si>
    <t>Sakhidad Shafah Taxi from Christchurch airport to</t>
  </si>
  <si>
    <t>Queenstown Taxi Taxi from Queenstown accommodation</t>
  </si>
  <si>
    <t>Nelson City Tax Taxi from home (Nelson) to Airport</t>
  </si>
  <si>
    <t>100519801</t>
  </si>
  <si>
    <t>Air New Zeal086 Additional charge of changing Penn</t>
  </si>
  <si>
    <t>Air New Zeal086 Cost of changing Penny's personall</t>
  </si>
  <si>
    <t>Air New Zealand Flight to Wellington changed for d</t>
  </si>
  <si>
    <t>Flight change due to staying in Nelson for work event</t>
  </si>
  <si>
    <t>Air New Zealand Flight changed allowing Penny to g</t>
  </si>
  <si>
    <t>5000024156</t>
  </si>
  <si>
    <t>Coaching Services - DG 2026 Jan-Jun</t>
  </si>
  <si>
    <t>5000027922</t>
  </si>
  <si>
    <t>5000032921</t>
  </si>
  <si>
    <t>011</t>
  </si>
  <si>
    <t>100551913</t>
  </si>
  <si>
    <t>00L-RBL-28J Orbit Fee Penelope Nelson 2026/03/26</t>
  </si>
  <si>
    <t>Orbit fee</t>
  </si>
  <si>
    <t>00L-RBL-28W Orbit Fee Penelope Nelson 2026/03/26</t>
  </si>
  <si>
    <t>100551914</t>
  </si>
  <si>
    <t>00L-RBL-288 Orbit Fee Penelope Nelson 2026/03/26</t>
  </si>
  <si>
    <t>00L-RBJ-Q34 Orbit Fee Penelope Nelson 2026/03/25</t>
  </si>
  <si>
    <t>100551917</t>
  </si>
  <si>
    <t>00L-RBH-4WW Orbit Fee Penelope Nelson 2026/04/10</t>
  </si>
  <si>
    <t>00L-RBL-BFG Other Penelope Nelson 2026/03/24</t>
  </si>
  <si>
    <t>00L-RBL-28J Air Penelope Nelson 2026/06/03</t>
  </si>
  <si>
    <t>100551918</t>
  </si>
  <si>
    <t>00L-RBL-28W Air Penelope Nelson 2026/06/11</t>
  </si>
  <si>
    <t>00L-RBL-BFG Orbit Fee Penelope Nelson 2026/03/24</t>
  </si>
  <si>
    <t>100551919</t>
  </si>
  <si>
    <t>100551920</t>
  </si>
  <si>
    <t>00L-RBL-28G Orbit Fee Penelope Nelson 2026/03/26</t>
  </si>
  <si>
    <t>00L-RBL-28G Air Penelope Nelson 2026/05/19</t>
  </si>
  <si>
    <t>00L-RBL-288 Air Penelope Nelson 2026/06/17</t>
  </si>
  <si>
    <t>100564301</t>
  </si>
  <si>
    <t>Air New Zealand Flight change due to Minister meet</t>
  </si>
  <si>
    <t>Flight change due to meeting with Minister of Conservation in Wellington</t>
  </si>
  <si>
    <t>100564305</t>
  </si>
  <si>
    <t>Thistle Inn Dinner while at the Institute of D</t>
  </si>
  <si>
    <t>Uber *trip Help Uber home after Parliament event 2</t>
  </si>
  <si>
    <t>62531 (Catering/Food Provided)</t>
  </si>
  <si>
    <t>Catering/Food Provd</t>
  </si>
  <si>
    <t>Szimpla Gastro  Working dinner for Penny, Sally Jo</t>
  </si>
  <si>
    <t>Bob Cafe Breakfast while in Auckland for No</t>
  </si>
  <si>
    <t>Rydges Wellingt Hotel close to the airport between</t>
  </si>
  <si>
    <t>5000037730</t>
  </si>
  <si>
    <t>5000038529</t>
  </si>
  <si>
    <t>012</t>
  </si>
  <si>
    <t>100633284</t>
  </si>
  <si>
    <t>00L-RBM-R7H Hotel Penelope Nelson 2026/05/20</t>
  </si>
  <si>
    <t>100633285</t>
  </si>
  <si>
    <t xml:space="preserve">00L-RBH-4WH Orbit Fee Penelope Nelson </t>
  </si>
  <si>
    <t>00L-RBM-TQR Orbit Fee Penelope Nelson 2026/05/07</t>
  </si>
  <si>
    <t>100633286</t>
  </si>
  <si>
    <t>00L-RBL-288 Air Penelope Nelson 2026/06/18</t>
  </si>
  <si>
    <t>00L-RBM-5W2 Air Penelope Nelson 2026/06/24</t>
  </si>
  <si>
    <t>00L-RBH-4WW Orbit Fee Penelope Nelson 2026/04/24</t>
  </si>
  <si>
    <t>00L-RBH-4WH Orbit Fee Penelope Nelson 2026/05/05</t>
  </si>
  <si>
    <t>00L-RBL-28J Air Penelope Nelson 2026/06/04</t>
  </si>
  <si>
    <t>00L-RBL-28J Orbit Fee Penelope Nelson 2026/05/06</t>
  </si>
  <si>
    <t>100633287</t>
  </si>
  <si>
    <t>00L-RBH-4V4 Orbit Fee Penelope Nelson 2026/04/29</t>
  </si>
  <si>
    <t>100633288</t>
  </si>
  <si>
    <t>00L-RBH-4WH Hotel Penelope Nelson 2026/05/05</t>
  </si>
  <si>
    <t>00L-RBM-T9C Orbit Fee Penelope Nelson 2026/05/08</t>
  </si>
  <si>
    <t>00L-RBM-R7H Orbit Fee Penelope Nelson 2026/05/07</t>
  </si>
  <si>
    <t>00L-RBM-R7H Orbit Fee Penelope Nelson 2026/05/20</t>
  </si>
  <si>
    <t>00L-RBL-28W Orbit Fee Penelope Nelson 2026/05/15</t>
  </si>
  <si>
    <t>100633289</t>
  </si>
  <si>
    <t>00L-RBM-R7H Orbit Fee Penelope Nelson 2026/05/12</t>
  </si>
  <si>
    <t>00L-RBM-5W2 Air Penelope Nelson 2026/06/23</t>
  </si>
  <si>
    <t>00L-RBL-288 Orbit Fee Penelope Nelson 2026/05/19</t>
  </si>
  <si>
    <t>00L-RBM-5W2 Orbit Fee Penelope Nelson 2026/05/20</t>
  </si>
  <si>
    <t>00L-RBH-4V4 Hotel Penelope Nelson 2026/04/29</t>
  </si>
  <si>
    <t>100647386</t>
  </si>
  <si>
    <t>00L-RBM-5W2 Air Penelope Nelson 2026/06/25</t>
  </si>
  <si>
    <t>00L-RBL-288 Orbit Fee Penelope Nelson 2026/06/17</t>
  </si>
  <si>
    <t>00L-RBL-28W Hotel Penelope Nelson 2026/06/11</t>
  </si>
  <si>
    <t>100647387</t>
  </si>
  <si>
    <t>100647388</t>
  </si>
  <si>
    <t>00L-RBM-R7H Orbit Fee Penelope Nelson 2026/05/21</t>
  </si>
  <si>
    <t>00L-RBL-28W Orbit Fee Penelope Nelson 2026/06/11</t>
  </si>
  <si>
    <t>00L-RBL-28W Orbit Fee Penelope Nelson 2026/06/04</t>
  </si>
  <si>
    <t>00L-RBM-R7H Hotel Penelope Nelson 2026/05/21</t>
  </si>
  <si>
    <t>00L-RBL-28J Orbit Fee Penelope Nelson 2026/05/28</t>
  </si>
  <si>
    <t>00L-RBM-T9C Orbit Fee Penelope Nelson 2026/05/28</t>
  </si>
  <si>
    <t>100647389</t>
  </si>
  <si>
    <t>00L-RBM-5W2 Orbit Fee Penelope Nelson 2026/06/23</t>
  </si>
  <si>
    <t>100647391</t>
  </si>
  <si>
    <t>00L-RBM-5W2 Orbit Fee Penelope Nelson 2026/06/05</t>
  </si>
  <si>
    <t>00L-RBM-5W2 Orbit Fee Penelope Nelson 2026/06/17</t>
  </si>
  <si>
    <t>00L-RBL-28W Orbit Fee Penelope Nelson 2026/05/29</t>
  </si>
  <si>
    <t>100664451</t>
  </si>
  <si>
    <t>Wgtn Combined T Taxi to airport early morning for</t>
  </si>
  <si>
    <t>Uber *trip Help Uber home from key stakeholder eve</t>
  </si>
  <si>
    <t>Wgtn Combined T Aotearoa circle - Taxi to Wellingt</t>
  </si>
  <si>
    <t>Uber *trip Help Auckland for Aotearoa Circle 11 Ju</t>
  </si>
  <si>
    <t>Uber *trip Help Auckland Aotearoa circle - uber ba</t>
  </si>
  <si>
    <t>100664456</t>
  </si>
  <si>
    <t>Wgtn Combined T Taxi to airport</t>
  </si>
  <si>
    <t>Wgtn Combined T EDS Conference-taxi to airport</t>
  </si>
  <si>
    <t>Akld Co-Op Taxi EDS conference 24 June</t>
  </si>
  <si>
    <t>100664457</t>
  </si>
  <si>
    <t>Air New Zeal086 Credit for Penny's flight change r</t>
  </si>
  <si>
    <t>Credit for flight change relating to PSLT retreat.</t>
  </si>
  <si>
    <t>Sum of Amount in CC Crcy</t>
  </si>
  <si>
    <t>Total</t>
  </si>
  <si>
    <t>13/04/2025 Total</t>
  </si>
  <si>
    <t>1/07/2025 Total</t>
  </si>
  <si>
    <t>15/07/2025 Total</t>
  </si>
  <si>
    <t>25/07/2025 Total</t>
  </si>
  <si>
    <t>30/07/2025 Total</t>
  </si>
  <si>
    <t>1/08/2025 Total</t>
  </si>
  <si>
    <t>4/08/2025 Total</t>
  </si>
  <si>
    <t>5/08/2025 Total</t>
  </si>
  <si>
    <t>1/09/2025 Total</t>
  </si>
  <si>
    <t>3/09/2025 Total</t>
  </si>
  <si>
    <t>23/09/2025 Total</t>
  </si>
  <si>
    <t>27/09/2025 Total</t>
  </si>
  <si>
    <t>30/09/2025 Total</t>
  </si>
  <si>
    <t>1/10/2025 Total</t>
  </si>
  <si>
    <t>2/10/2025 Total</t>
  </si>
  <si>
    <t>21/10/2025 Total</t>
  </si>
  <si>
    <t>27/10/2025 Total</t>
  </si>
  <si>
    <t>28/10/2025 Total</t>
  </si>
  <si>
    <t>30/10/2025 Total</t>
  </si>
  <si>
    <t>1/11/2025 Total</t>
  </si>
  <si>
    <t>5/11/2025 Total</t>
  </si>
  <si>
    <t>12/11/2025 Total</t>
  </si>
  <si>
    <t>14/11/2025 Total</t>
  </si>
  <si>
    <t>16/11/2025 Total</t>
  </si>
  <si>
    <t>19/11/2025 Total</t>
  </si>
  <si>
    <t>24/11/2025 Total</t>
  </si>
  <si>
    <t>1/12/2025 Total</t>
  </si>
  <si>
    <t>1/01/2026 Total</t>
  </si>
  <si>
    <t>11/01/2026 Total</t>
  </si>
  <si>
    <t>12/01/2026 Total</t>
  </si>
  <si>
    <t>1/02/2026 Total</t>
  </si>
  <si>
    <t>11/02/2026 Total</t>
  </si>
  <si>
    <t>16/02/2026 Total</t>
  </si>
  <si>
    <t>18/02/2026 Total</t>
  </si>
  <si>
    <t>24/02/2026 Total</t>
  </si>
  <si>
    <t>26/02/2026 Total</t>
  </si>
  <si>
    <t>1/03/2026 Total</t>
  </si>
  <si>
    <t>4/03/2026 Total</t>
  </si>
  <si>
    <t>5/03/2026 Total</t>
  </si>
  <si>
    <t>8/03/2026 Total</t>
  </si>
  <si>
    <t>24/03/2026 Total</t>
  </si>
  <si>
    <t>25/03/2026 Total</t>
  </si>
  <si>
    <t>1/04/2026 Total</t>
  </si>
  <si>
    <t>10/04/2026 Total</t>
  </si>
  <si>
    <t>12/04/2026 Total</t>
  </si>
  <si>
    <t>13/04/2026 Total</t>
  </si>
  <si>
    <t>28/04/2026 Total</t>
  </si>
  <si>
    <t>29/04/2026 Total</t>
  </si>
  <si>
    <t>1/05/2026 Total</t>
  </si>
  <si>
    <t>5/05/2026 Total</t>
  </si>
  <si>
    <t>7/05/2026 Total</t>
  </si>
  <si>
    <t>12/05/2026 Total</t>
  </si>
  <si>
    <t>13/05/2026 Total</t>
  </si>
  <si>
    <t>20/05/2026 Total</t>
  </si>
  <si>
    <t>21/05/2026 Total</t>
  </si>
  <si>
    <t>2/06/2026 Total</t>
  </si>
  <si>
    <t>3/06/2026 Total</t>
  </si>
  <si>
    <t>4/06/2026 Total</t>
  </si>
  <si>
    <t>11/06/2026 Total</t>
  </si>
  <si>
    <t>18/06/2026 Total</t>
  </si>
  <si>
    <t>24/06/2026 Total</t>
  </si>
  <si>
    <t>(blank)</t>
  </si>
  <si>
    <t>(blank) Total</t>
  </si>
  <si>
    <t>Grand Total</t>
  </si>
  <si>
    <t>From summary page</t>
  </si>
  <si>
    <t>variance</t>
  </si>
  <si>
    <t>1011905 (Office of the DG)</t>
  </si>
  <si>
    <t>Office of the DG</t>
  </si>
  <si>
    <t>00L-RBH-BGW Orbit Fee Penelope Nelson 2025/10/25</t>
  </si>
  <si>
    <t xml:space="preserve">NEEDS TO BE CODED TO 1011905 </t>
  </si>
  <si>
    <t>00L-RBH-BGW Hotel Penelope Nelson 2025/11/24</t>
  </si>
  <si>
    <t>00L-RBH-BGW Orbit Fee Penelope Nelson 2025/11/24</t>
  </si>
  <si>
    <t>segment_type</t>
  </si>
  <si>
    <t>segmentstartdate</t>
  </si>
  <si>
    <t>segmentenddate</t>
  </si>
  <si>
    <t>bookingcreatedate</t>
  </si>
  <si>
    <t>traveller</t>
  </si>
  <si>
    <t>foldernumber</t>
  </si>
  <si>
    <t>bookingmarket</t>
  </si>
  <si>
    <t>bookingtype</t>
  </si>
  <si>
    <t>daysinadvance</t>
  </si>
  <si>
    <t>daysinadvancegroup</t>
  </si>
  <si>
    <t>vendorname</t>
  </si>
  <si>
    <t>origin</t>
  </si>
  <si>
    <t>Destination</t>
  </si>
  <si>
    <t>approvername</t>
  </si>
  <si>
    <t>aircraftdescription</t>
  </si>
  <si>
    <t>co2classname</t>
  </si>
  <si>
    <t>faredescription</t>
  </si>
  <si>
    <t>segment_route</t>
  </si>
  <si>
    <t>cartypename</t>
  </si>
  <si>
    <t>engine_size</t>
  </si>
  <si>
    <t>roomname</t>
  </si>
  <si>
    <t>hotel_nights</t>
  </si>
  <si>
    <t>glcodevalue1</t>
  </si>
  <si>
    <t>reportingvalue1</t>
  </si>
  <si>
    <t>emission_source</t>
  </si>
  <si>
    <t>air_distancesegment</t>
  </si>
  <si>
    <t>car_distancesegment</t>
  </si>
  <si>
    <t>hotel_country</t>
  </si>
  <si>
    <t>carbon_multiplier</t>
  </si>
  <si>
    <t>total_emissions</t>
  </si>
  <si>
    <t>total_excl_gst</t>
  </si>
  <si>
    <t>invoiced_total_per_segment</t>
  </si>
  <si>
    <t>booking_fee</t>
  </si>
  <si>
    <t>orbit_fee_total</t>
  </si>
  <si>
    <t>Air</t>
  </si>
  <si>
    <t>00L-RBD-R2N</t>
  </si>
  <si>
    <t>Domestic</t>
  </si>
  <si>
    <t>Online Assist</t>
  </si>
  <si>
    <t>8-14 days</t>
  </si>
  <si>
    <t>Air New Zealand</t>
  </si>
  <si>
    <t>WLG</t>
  </si>
  <si>
    <t>ZQN</t>
  </si>
  <si>
    <t>Michael Tully</t>
  </si>
  <si>
    <t>Airbus A320</t>
  </si>
  <si>
    <t>Economy</t>
  </si>
  <si>
    <t>FlexiRefund</t>
  </si>
  <si>
    <t>WLG-ZQN</t>
  </si>
  <si>
    <t>ZQN-WLG</t>
  </si>
  <si>
    <t>00L-RBD-Q38</t>
  </si>
  <si>
    <t>22+ days</t>
  </si>
  <si>
    <t>HLZ</t>
  </si>
  <si>
    <t>ATR 72</t>
  </si>
  <si>
    <t>WLG-HLZ</t>
  </si>
  <si>
    <t>HLZ-WLG</t>
  </si>
  <si>
    <t>00L-RBD-2H6</t>
  </si>
  <si>
    <t>Offline</t>
  </si>
  <si>
    <t>15-21 days</t>
  </si>
  <si>
    <t>CHC</t>
  </si>
  <si>
    <t>WLG-CHC</t>
  </si>
  <si>
    <t>Conservation or Operational Delivery</t>
  </si>
  <si>
    <t>CHC-WLG</t>
  </si>
  <si>
    <t>00L-RBD-HM9</t>
  </si>
  <si>
    <t>AKL</t>
  </si>
  <si>
    <t>WLG-AKL</t>
  </si>
  <si>
    <t>Reason for Travel -  Conservation or Operational Delivery</t>
  </si>
  <si>
    <t>AKL-WLG</t>
  </si>
  <si>
    <t>CONSERVATION OR OPERATIONAL DELIVERY</t>
  </si>
  <si>
    <t>CHC-HLZ</t>
  </si>
  <si>
    <t>00L-RBF-V92</t>
  </si>
  <si>
    <t>Seat (only)</t>
  </si>
  <si>
    <t>00L-RBG-LRJ</t>
  </si>
  <si>
    <t>0-7 days</t>
  </si>
  <si>
    <t>ROT</t>
  </si>
  <si>
    <t>Bombardier Q300</t>
  </si>
  <si>
    <t>WLG-ROT</t>
  </si>
  <si>
    <t>ROT-AKL</t>
  </si>
  <si>
    <t>00L-RBF-5VW</t>
  </si>
  <si>
    <t>00L-RBG-9T7</t>
  </si>
  <si>
    <t>00L-RBH-GW9</t>
  </si>
  <si>
    <t>00L-RBG-7H2</t>
  </si>
  <si>
    <t>IVC</t>
  </si>
  <si>
    <t>CHC-IVC</t>
  </si>
  <si>
    <t>IVC-CHC</t>
  </si>
  <si>
    <t>00L-RBH-HNN</t>
  </si>
  <si>
    <t>NPL</t>
  </si>
  <si>
    <t>AKL-NPL</t>
  </si>
  <si>
    <t>NPL-WLG</t>
  </si>
  <si>
    <t>00L-RBH-PN3</t>
  </si>
  <si>
    <t>Seat+Bag</t>
  </si>
  <si>
    <t>TUO</t>
  </si>
  <si>
    <t>AKL-TUO</t>
  </si>
  <si>
    <t>TUO-AKL</t>
  </si>
  <si>
    <t>00L-RBG-TLL</t>
  </si>
  <si>
    <t>DUD</t>
  </si>
  <si>
    <t>CHC-DUD</t>
  </si>
  <si>
    <t>DUD-WLG</t>
  </si>
  <si>
    <t>00L-RBH-BNB</t>
  </si>
  <si>
    <t>AKL-ROT</t>
  </si>
  <si>
    <t>00L-RBH-9T3</t>
  </si>
  <si>
    <t>00L-RBG-R4F</t>
  </si>
  <si>
    <t>KKE</t>
  </si>
  <si>
    <t>AKL-KKE</t>
  </si>
  <si>
    <t>KKE-AKL</t>
  </si>
  <si>
    <t>00L-RBH-396</t>
  </si>
  <si>
    <t>Online</t>
  </si>
  <si>
    <t>NSN</t>
  </si>
  <si>
    <t>AKL-NSN</t>
  </si>
  <si>
    <t>00L-RBH-7QW</t>
  </si>
  <si>
    <t>NSN-CHC</t>
  </si>
  <si>
    <t>CHC-NSN</t>
  </si>
  <si>
    <t>00L-RBH-397</t>
  </si>
  <si>
    <t>HLZ-CHC</t>
  </si>
  <si>
    <t>00L-RBH-4NV</t>
  </si>
  <si>
    <t>NSN-AKL</t>
  </si>
  <si>
    <t>00L-RBJ-CH7</t>
  </si>
  <si>
    <t>NSN-WLG</t>
  </si>
  <si>
    <t>PUBLIC SERVICE LEADERSHIP TEAM RETREAT WITH CES</t>
  </si>
  <si>
    <t>WLG-NSN</t>
  </si>
  <si>
    <t>00L-RBH-4NW</t>
  </si>
  <si>
    <t>AKL-ZQN</t>
  </si>
  <si>
    <t>ZQN-AKL</t>
  </si>
  <si>
    <t>00L-RBH-4V4</t>
  </si>
  <si>
    <t>00L-RBH-4WH</t>
  </si>
  <si>
    <t>WRE</t>
  </si>
  <si>
    <t>AKL-WRE</t>
  </si>
  <si>
    <t>WRE-AKL</t>
  </si>
  <si>
    <t>00L-RBH-4WW</t>
  </si>
  <si>
    <t>TRG</t>
  </si>
  <si>
    <t>AKL-TRG</t>
  </si>
  <si>
    <t>GIS</t>
  </si>
  <si>
    <t>GIS-AKL</t>
  </si>
  <si>
    <t>Hotel</t>
  </si>
  <si>
    <t>Distinction Hamilton Hotel &amp; Conference Centre</t>
  </si>
  <si>
    <t>HLZ-HLZ</t>
  </si>
  <si>
    <t>Standard King Limited View</t>
  </si>
  <si>
    <t>NZ</t>
  </si>
  <si>
    <t>M Social Auckland</t>
  </si>
  <si>
    <t>AKL-AKL</t>
  </si>
  <si>
    <t>Superior 1 King Bed</t>
  </si>
  <si>
    <t>Ibis Hamilton Tainui</t>
  </si>
  <si>
    <t>Asure Prince Motor Lodge</t>
  </si>
  <si>
    <t>TUO-TUO</t>
  </si>
  <si>
    <t>Run of House</t>
  </si>
  <si>
    <t>Grand Millennium Auckland (Orbit Direct)</t>
  </si>
  <si>
    <t>Kelvin Hotel</t>
  </si>
  <si>
    <t>IVC-IVC</t>
  </si>
  <si>
    <t>Hilton Lake Taupo</t>
  </si>
  <si>
    <t>King Guestroom</t>
  </si>
  <si>
    <t>The Muse Christchurch</t>
  </si>
  <si>
    <t>CHC-CHC</t>
  </si>
  <si>
    <t>Minimum 1 King Bed</t>
  </si>
  <si>
    <t>Distinction Dunedin Hotel</t>
  </si>
  <si>
    <t>DUD-DUD</t>
  </si>
  <si>
    <t>Standard King Bed</t>
  </si>
  <si>
    <t>Kingsgate Hotel Te Anau</t>
  </si>
  <si>
    <t>TEU</t>
  </si>
  <si>
    <t>TEU-TEU</t>
  </si>
  <si>
    <t>Standard 1 Double Bed</t>
  </si>
  <si>
    <t>Standard 1 Queen Bed</t>
  </si>
  <si>
    <t>Grand Millennium Auckland</t>
  </si>
  <si>
    <t>D2K</t>
  </si>
  <si>
    <t>Holiday Inn Queenstown Remarkables Park</t>
  </si>
  <si>
    <t>ZQN-ZQN</t>
  </si>
  <si>
    <t>1 King Bed</t>
  </si>
  <si>
    <t>Accessible 1 King</t>
  </si>
  <si>
    <t>Quest Whangarei</t>
  </si>
  <si>
    <t>WRE-WRE</t>
  </si>
  <si>
    <t>Standard Queen Single</t>
  </si>
  <si>
    <t>Trinity Wharf Tauranga</t>
  </si>
  <si>
    <t>TRG-TRG</t>
  </si>
  <si>
    <t>King Split Bed Urban King</t>
  </si>
  <si>
    <t>Rental Car</t>
  </si>
  <si>
    <t>Hertz Rent A Car</t>
  </si>
  <si>
    <t>ROT-ROT</t>
  </si>
  <si>
    <t>Intermediate SUV Auto Hybrid with AC</t>
  </si>
  <si>
    <t>1600 - &lt;2000 cc</t>
  </si>
  <si>
    <t>Avis Car Rental</t>
  </si>
  <si>
    <t>Compact 4-5 Door Auto with AC</t>
  </si>
  <si>
    <t>&lt;1350 cc</t>
  </si>
  <si>
    <t>ZQN-IVC</t>
  </si>
  <si>
    <t>Transfers</t>
  </si>
  <si>
    <t>Hamilton Taxi Society</t>
  </si>
  <si>
    <t>Aotearoa Circle Board Meeting</t>
  </si>
  <si>
    <t>Lincoln University event in Christchurch and attend event on behalf of the Minister of Conservation in Dunedin</t>
  </si>
  <si>
    <t xml:space="preserve">Management by walk about - Western South Island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</si>
</sst>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quot;$&quot;#,##0.00_);[Red]\(&quot;$&quot;#,##0.00\)"/>
    <numFmt numFmtId="165" formatCode="_(&quot;$&quot;* #,##0.00_);_(&quot;$&quot;* \(#,##0.00\);_(&quot;$&quot;* &quot;-&quot;??_);_(@_)"/>
    <numFmt numFmtId="166" formatCode="&quot;$&quot;#,##0.00"/>
    <numFmt numFmtId="167" formatCode="[$-1409]d\ mmmm\ yyyy;@"/>
    <numFmt numFmtId="168" formatCode="#,##0.00;[Red]\(#,##0.00\)"/>
  </numFmts>
  <fonts count="4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s>
  <fills count="18">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F7F7F7"/>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rgb="FFFF9900"/>
        <bgColor indexed="64"/>
      </patternFill>
    </fill>
  </fills>
  <borders count="13">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indexed="64"/>
      </left>
      <right style="thin">
        <color indexed="64"/>
      </right>
      <top/>
      <bottom/>
      <diagonal/>
    </border>
    <border>
      <left/>
      <right/>
      <top/>
      <bottom style="thin">
        <color theme="4" tint="0.39997558519241921"/>
      </bottom>
      <diagonal/>
    </border>
  </borders>
  <cellStyleXfs count="4">
    <xf numFmtId="0" fontId="0" fillId="0" borderId="0"/>
    <xf numFmtId="0" fontId="10" fillId="0" borderId="0" applyNumberFormat="0" applyFill="0" applyBorder="0" applyAlignment="0" applyProtection="0"/>
    <xf numFmtId="165" fontId="23" fillId="0" borderId="0" applyFont="0" applyFill="0" applyBorder="0" applyAlignment="0" applyProtection="0"/>
    <xf numFmtId="43" fontId="23" fillId="0" borderId="0" applyFont="0" applyFill="0" applyBorder="0" applyAlignment="0" applyProtection="0"/>
  </cellStyleXfs>
  <cellXfs count="189">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32" fillId="12" borderId="0" xfId="0" applyFont="1" applyFill="1"/>
    <xf numFmtId="14" fontId="0" fillId="0" borderId="0" xfId="0" applyNumberFormat="1" applyAlignment="1">
      <alignment horizontal="right"/>
    </xf>
    <xf numFmtId="168" fontId="0" fillId="0" borderId="0" xfId="0" applyNumberFormat="1"/>
    <xf numFmtId="0" fontId="32" fillId="13" borderId="0" xfId="0" applyFont="1" applyFill="1" applyAlignment="1">
      <alignment wrapText="1"/>
    </xf>
    <xf numFmtId="14" fontId="32" fillId="13" borderId="0" xfId="0" applyNumberFormat="1" applyFont="1" applyFill="1" applyAlignment="1">
      <alignment horizontal="center" wrapText="1"/>
    </xf>
    <xf numFmtId="0" fontId="32" fillId="14" borderId="0" xfId="0" applyFont="1" applyFill="1" applyAlignment="1">
      <alignment wrapText="1"/>
    </xf>
    <xf numFmtId="0" fontId="32" fillId="13" borderId="0" xfId="0" applyFont="1" applyFill="1" applyAlignment="1">
      <alignment horizontal="center" wrapText="1"/>
    </xf>
    <xf numFmtId="0" fontId="32" fillId="15" borderId="0" xfId="0" applyFont="1" applyFill="1"/>
    <xf numFmtId="168" fontId="32" fillId="15" borderId="0" xfId="0" applyNumberFormat="1" applyFont="1" applyFill="1"/>
    <xf numFmtId="0" fontId="0" fillId="0" borderId="7" xfId="0" applyBorder="1"/>
    <xf numFmtId="0" fontId="0" fillId="0" borderId="0" xfId="0" pivotButton="1"/>
    <xf numFmtId="22" fontId="0" fillId="0" borderId="0" xfId="0" applyNumberFormat="1"/>
    <xf numFmtId="14" fontId="0" fillId="0" borderId="0" xfId="0" applyNumberFormat="1"/>
    <xf numFmtId="3" fontId="0" fillId="0" borderId="0" xfId="0" applyNumberFormat="1"/>
    <xf numFmtId="14" fontId="0" fillId="0" borderId="7" xfId="0" applyNumberFormat="1" applyBorder="1"/>
    <xf numFmtId="0" fontId="0" fillId="0" borderId="7" xfId="0" applyBorder="1" applyAlignment="1">
      <alignment wrapText="1"/>
    </xf>
    <xf numFmtId="0" fontId="39" fillId="0" borderId="7" xfId="0" applyFont="1" applyBorder="1"/>
    <xf numFmtId="0" fontId="15" fillId="0" borderId="7" xfId="0" applyFont="1" applyBorder="1"/>
    <xf numFmtId="0" fontId="0" fillId="0" borderId="11" xfId="0" applyBorder="1"/>
    <xf numFmtId="0" fontId="4" fillId="0" borderId="7" xfId="0" applyFont="1" applyBorder="1"/>
    <xf numFmtId="0" fontId="0" fillId="14" borderId="0" xfId="0" applyFill="1" applyAlignment="1">
      <alignment horizontal="left"/>
    </xf>
    <xf numFmtId="168" fontId="0" fillId="14" borderId="0" xfId="0" applyNumberFormat="1" applyFill="1"/>
    <xf numFmtId="14" fontId="0" fillId="14" borderId="0" xfId="0" applyNumberFormat="1" applyFill="1" applyAlignment="1">
      <alignment horizontal="right"/>
    </xf>
    <xf numFmtId="0" fontId="0" fillId="14" borderId="0" xfId="0" applyFill="1"/>
    <xf numFmtId="0" fontId="15" fillId="14" borderId="0" xfId="0" applyFont="1" applyFill="1" applyAlignment="1">
      <alignment horizontal="left"/>
    </xf>
    <xf numFmtId="0" fontId="4" fillId="16" borderId="12" xfId="0" applyFont="1" applyFill="1" applyBorder="1"/>
    <xf numFmtId="43" fontId="0" fillId="0" borderId="0" xfId="3" applyFont="1"/>
    <xf numFmtId="43" fontId="4" fillId="16" borderId="12" xfId="3" applyFont="1" applyFill="1" applyBorder="1"/>
    <xf numFmtId="0" fontId="0" fillId="17" borderId="0" xfId="0" applyFill="1" applyAlignment="1">
      <alignment horizontal="left"/>
    </xf>
    <xf numFmtId="168" fontId="0" fillId="17" borderId="0" xfId="0" applyNumberFormat="1" applyFill="1"/>
    <xf numFmtId="14" fontId="0" fillId="17" borderId="0" xfId="0" applyNumberFormat="1" applyFill="1" applyAlignment="1">
      <alignment horizontal="right"/>
    </xf>
    <xf numFmtId="0" fontId="0" fillId="17" borderId="0" xfId="0" applyFill="1"/>
    <xf numFmtId="0" fontId="0" fillId="13" borderId="0" xfId="0" applyFill="1" applyAlignment="1">
      <alignment horizontal="left"/>
    </xf>
    <xf numFmtId="165" fontId="0" fillId="0" borderId="0" xfId="2" applyFont="1"/>
    <xf numFmtId="165" fontId="0" fillId="0" borderId="0" xfId="0" applyNumberFormat="1"/>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4">
    <cellStyle name="Comma" xfId="3" builtinId="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00"/>
      <color rgb="FFCCFFCC"/>
      <color rgb="FFCCFF66"/>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22</xdr:col>
      <xdr:colOff>7928</xdr:colOff>
      <xdr:row>26</xdr:row>
      <xdr:rowOff>66181</xdr:rowOff>
    </xdr:to>
    <xdr:pic>
      <xdr:nvPicPr>
        <xdr:cNvPr id="2" name="Picture 1">
          <a:extLst>
            <a:ext uri="{FF2B5EF4-FFF2-40B4-BE49-F238E27FC236}">
              <a16:creationId xmlns:a16="http://schemas.microsoft.com/office/drawing/2014/main" id="{45D8EE03-FD44-415E-861F-EA5670D45E5D}"/>
            </a:ext>
          </a:extLst>
        </xdr:cNvPr>
        <xdr:cNvPicPr>
          <a:picLocks noChangeAspect="1"/>
        </xdr:cNvPicPr>
      </xdr:nvPicPr>
      <xdr:blipFill>
        <a:blip xmlns:r="http://schemas.openxmlformats.org/officeDocument/2006/relationships" r:embed="rId1"/>
        <a:stretch>
          <a:fillRect/>
        </a:stretch>
      </xdr:blipFill>
      <xdr:spPr>
        <a:xfrm>
          <a:off x="1219200" y="323850"/>
          <a:ext cx="16523718" cy="3952381"/>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hesh Masters" refreshedDate="46231.404380671294" createdVersion="8" refreshedVersion="8" minRefreshableVersion="3" recordCount="409" xr:uid="{9F007621-1FB4-43E8-B48B-2BC6EF50EA07}">
  <cacheSource type="worksheet">
    <worksheetSource ref="A1:AP410" sheet="PN expenses"/>
  </cacheSource>
  <cacheFields count="45">
    <cacheField name="Company Code" numFmtId="0">
      <sharedItems/>
    </cacheField>
    <cacheField name="Fiscal Year" numFmtId="0">
      <sharedItems/>
    </cacheField>
    <cacheField name="Fiscal Period" numFmtId="0">
      <sharedItems/>
    </cacheField>
    <cacheField name="Profit Center" numFmtId="0">
      <sharedItems/>
    </cacheField>
    <cacheField name="Cost Center" numFmtId="0">
      <sharedItems/>
    </cacheField>
    <cacheField name="Cost Center Name" numFmtId="0">
      <sharedItems/>
    </cacheField>
    <cacheField name="G/L Account" numFmtId="0">
      <sharedItems/>
    </cacheField>
    <cacheField name="G/L Account Name" numFmtId="0">
      <sharedItems/>
    </cacheField>
    <cacheField name="Amount in CC Crcy" numFmtId="168">
      <sharedItems containsSemiMixedTypes="0" containsString="0" containsNumber="1" minValue="-1178.47" maxValue="9426.09"/>
    </cacheField>
    <cacheField name="Assignment Reference" numFmtId="0">
      <sharedItems containsBlank="1"/>
    </cacheField>
    <cacheField name="Journal Entry" numFmtId="0">
      <sharedItems/>
    </cacheField>
    <cacheField name="Journal Entry Type" numFmtId="0">
      <sharedItems/>
    </cacheField>
    <cacheField name="Posting Date" numFmtId="14">
      <sharedItems containsSemiMixedTypes="0" containsNonDate="0" containsDate="1" containsString="0" minDate="2025-07-01T00:00:00" maxDate="2026-07-01T00:00:00"/>
    </cacheField>
    <cacheField name="Posting Key" numFmtId="0">
      <sharedItems/>
    </cacheField>
    <cacheField name="Supplier" numFmtId="0">
      <sharedItems containsBlank="1"/>
    </cacheField>
    <cacheField name="Name of Supplier" numFmtId="0">
      <sharedItems containsBlank="1"/>
    </cacheField>
    <cacheField name="Tax Code" numFmtId="0">
      <sharedItems containsBlank="1"/>
    </cacheField>
    <cacheField name="Clearing Entry" numFmtId="0">
      <sharedItems containsNonDate="0" containsString="0" containsBlank="1"/>
    </cacheField>
    <cacheField name="Segment" numFmtId="0">
      <sharedItems containsNonDate="0" containsString="0" containsBlank="1"/>
    </cacheField>
    <cacheField name="Jrnl.Entry Item Text" numFmtId="0">
      <sharedItems/>
    </cacheField>
    <cacheField name="Number of Items" numFmtId="0">
      <sharedItems/>
    </cacheField>
    <cacheField name="Fund" numFmtId="0">
      <sharedItems/>
    </cacheField>
    <cacheField name="Funded Program" numFmtId="0">
      <sharedItems containsNonDate="0" containsString="0" containsBlank="1"/>
    </cacheField>
    <cacheField name="G/L Account Type" numFmtId="0">
      <sharedItems/>
    </cacheField>
    <cacheField name="Invoice Reference" numFmtId="0">
      <sharedItems containsNonDate="0" containsString="0" containsBlank="1"/>
    </cacheField>
    <cacheField name="Transaction Key" numFmtId="0">
      <sharedItems containsBlank="1"/>
    </cacheField>
    <cacheField name="WBS Element" numFmtId="0">
      <sharedItems containsNonDate="0" containsString="0" containsBlank="1"/>
    </cacheField>
    <cacheField name="WBS Element Name" numFmtId="0">
      <sharedItems containsNonDate="0" containsString="0" containsBlank="1"/>
    </cacheField>
    <cacheField name="Dr/Cr indicator  CO" numFmtId="0">
      <sharedItems/>
    </cacheField>
    <cacheField name="Purchasing Doc. Item" numFmtId="0">
      <sharedItems containsSemiMixedTypes="0" containsString="0" containsNumber="1" containsInteger="1" minValue="0" maxValue="30"/>
    </cacheField>
    <cacheField name="Purchasing Document" numFmtId="0">
      <sharedItems containsBlank="1"/>
    </cacheField>
    <cacheField name="Customer" numFmtId="0">
      <sharedItems containsNonDate="0" containsString="0" containsBlank="1"/>
    </cacheField>
    <cacheField name="Customer Group" numFmtId="0">
      <sharedItems containsNonDate="0" containsString="0" containsBlank="1"/>
    </cacheField>
    <cacheField name="Name of Customer" numFmtId="0">
      <sharedItems containsNonDate="0" containsString="0" containsBlank="1"/>
    </cacheField>
    <cacheField name="PURPOSE / Reason for Travel (eg conference attendance)" numFmtId="0">
      <sharedItems count="57">
        <s v="Jenero Enterprises Professional Development 2025/26"/>
        <s v="Milford Opportunities Project meeting with Stakeholders "/>
        <s v="Meeting with Waikato Tainui"/>
        <s v="Meeting with Te Runanga o Ngai Tahu"/>
        <s v="Tohu Whenua Canterbury regional launch"/>
        <s v="Meeting with AirNZ"/>
        <s v="Mobilising for Nature Business Engagement"/>
        <s v="Te Manahuna Aoraki visit"/>
        <s v="South Island Operations Managers meeting &amp; Koroneihana - Tūrangawaewae"/>
        <s v="AirNZ stakeholder event "/>
        <s v="Meeting North Power CE in Christchurch and attending Toru event in Queenstown"/>
        <s v="Meeting stakeholders/staff in Christchurch and attending Toru event in Queenstown"/>
        <s v="Tangihanga of Ariki Tā Tumu Te Heuheu Tūkino VIII"/>
        <s v="Stakeholder and Staff visit to Rakiura"/>
        <s v="October Milford Programme Board"/>
        <s v="Lincoln University event in Christchurch and attend event on behalf of the Minister of Conservation in Dunedin 2 Nights"/>
        <s v="THIS NEEDS TO BE CODED TO 1011905"/>
        <s v="Waitangi Day event at Waitangi grounds "/>
        <s v="November Milford Sound Programme Board"/>
        <s v="Meeting with Environmental Defence Society "/>
        <s v="Minister of Conservation Hauraki Gulf event "/>
        <s v="Tongariro Alpine Crossing reopening "/>
        <s v="Attend funeral of key stakeholder"/>
        <s v="Aotearoa Circle Board Meeting Nov 25"/>
        <s v="Meeting with Taranaki Maunga Board and speaker at Taranaki Women in Leadership event"/>
        <s v="Project Janszoon event and dinner"/>
        <s v="Management by walk about "/>
        <s v="Regional visit to NNI meeting with staff and key stakeholder"/>
        <s v="Aotearoa Circle Board meeting Feb 26"/>
        <s v="Federated Farmers event in Southland"/>
        <s v="Regional visit to CNI meeting with staff and key stakeholder"/>
        <s v="Meeting with North Power CE and key skateholders "/>
        <s v="Regional visit to ENI meeting with staff and skateholders "/>
        <s v="Meeting with OneNZ and DOC staff in Auckland"/>
        <s v="Institute of Directors course"/>
        <s v="February Milford Programme Board "/>
        <s v="Marion Creek memorial for Tegan Fung and travel to Rakiura to meet with skateholders and staff"/>
        <s v="Public Service Leadership Team Retreat"/>
        <s v="Management by walk about Rakiura"/>
        <s v="Women in Parks Canterbury event "/>
        <s v="April 26 Milford Sound Board"/>
        <s v="The Capital Kiwi Project event at Parliament"/>
        <s v="Professional Development Course "/>
        <s v="Meeting with Te Rūnanga o Ngāi Tahu "/>
        <s v="Flight change for Penny to be in Christchurch "/>
        <s v="Flight change relating to PSLT retreat."/>
        <s v="Flight change due to staying in Nelson for work event"/>
        <s v="Visit to Taneatua - key Iwi stakeholder"/>
        <s v="June Aotearoa Circle Board meeting"/>
        <s v="Estimates hearing with Minister for Conservation"/>
        <s v="Western South Island management by walk about"/>
        <s v="Flight change due to meeting with Minister of Conservation in Wellington"/>
        <s v="Fenwick Forum Annual Minister and CEO dinner"/>
        <s v="Accommodation in Wellington between flights"/>
        <s v="Auckland management by walk about / EDS  / Lincoln &amp; DOC MOU signing "/>
        <s v="Stakeholder event with OneNZ"/>
        <s v="Credit for flight change relating to PSLT retreat."/>
      </sharedItems>
    </cacheField>
    <cacheField name="Type (eg airfares / Accomodation / Taxi / Meals)" numFmtId="0">
      <sharedItems containsBlank="1" count="13">
        <s v="Professional Development"/>
        <s v="Airfares"/>
        <s v="Orbit Fee"/>
        <s v="Taxi"/>
        <s v="Parking"/>
        <s v="Meal"/>
        <s v="Accommodation"/>
        <s v="Car Hire"/>
        <m/>
        <s v="Orbit change Fee"/>
        <s v="Airfare"/>
        <s v="Orbit"/>
        <s v="Airfare "/>
      </sharedItems>
    </cacheField>
    <cacheField name="Location" numFmtId="0">
      <sharedItems containsBlank="1" count="23">
        <s v="Wellington"/>
        <s v="Queenstown"/>
        <s v="Hamilton"/>
        <s v="Christchurch"/>
        <s v="Auckland"/>
        <s v="Taupo"/>
        <s v="Rakiura"/>
        <m/>
        <s v="Kerikeri"/>
        <s v="Invercargill "/>
        <s v="Chrischurch"/>
        <s v="Auckland "/>
        <s v="New Plymouth"/>
        <s v="Whangarei"/>
        <s v="Tauranga"/>
        <s v="Invercargill"/>
        <s v="Queenstown / Te Anau / Invercargill"/>
        <s v="Coromandel "/>
        <s v="Christchurch "/>
        <s v="Nelson"/>
        <s v="Rotorua"/>
        <s v="Hokitika "/>
        <s v="Franz Josef Glacier"/>
      </sharedItems>
    </cacheField>
    <cacheField name="Date" numFmtId="0">
      <sharedItems containsNonDate="0" containsDate="1" containsString="0" containsBlank="1" minDate="2025-04-13T00:00:00" maxDate="2026-06-25T00:00:00" count="73">
        <d v="2025-12-01T00:00:00"/>
        <d v="2025-07-15T00:00:00"/>
        <d v="2025-07-25T00:00:00"/>
        <d v="2025-07-30T00:00:00"/>
        <d v="2025-06-26T00:00:00"/>
        <d v="2025-11-01T00:00:00"/>
        <d v="2025-08-04T00:00:00"/>
        <d v="2025-08-05T00:00:00"/>
        <d v="2025-08-21T00:00:00"/>
        <d v="2025-10-01T00:00:00"/>
        <d v="2025-09-03T00:00:00"/>
        <d v="2025-09-23T00:00:00"/>
        <d v="2025-09-30T00:00:00"/>
        <d v="2025-10-02T00:00:00"/>
        <m/>
        <d v="2025-09-27T00:00:00"/>
        <d v="2025-10-21T00:00:00"/>
        <d v="2025-10-30T00:00:00"/>
        <d v="2025-11-19T00:00:00"/>
        <d v="2025-10-16T00:00:00"/>
        <d v="2026-02-04T00:00:00"/>
        <d v="2025-11-12T00:00:00"/>
        <d v="2025-10-28T00:00:00"/>
        <d v="2025-10-17T00:00:00"/>
        <d v="2025-10-27T00:00:00"/>
        <d v="2025-11-16T00:00:00"/>
        <d v="2025-11-05T00:00:00"/>
        <d v="2025-11-14T00:00:00"/>
        <d v="2025-11-24T00:00:00"/>
        <d v="2025-12-05T00:00:00"/>
        <d v="2025-11-27T00:00:00"/>
        <d v="2025-11-06T00:00:00"/>
        <d v="2025-09-01T00:00:00"/>
        <d v="2025-08-01T00:00:00"/>
        <d v="2026-05-05T00:00:00"/>
        <d v="2026-02-11T00:00:00"/>
        <d v="2026-03-26T00:00:00"/>
        <d v="2026-03-05T00:00:00"/>
        <d v="2026-04-29T00:00:00"/>
        <d v="2026-05-13T00:00:00"/>
        <d v="2026-03-12T00:00:00"/>
        <d v="2025-04-13T00:00:00"/>
        <d v="2026-02-18T00:00:00"/>
        <d v="2026-01-11T00:00:00"/>
        <d v="2026-03-19T00:00:00"/>
        <d v="2025-07-01T00:00:00"/>
        <d v="2026-01-12T00:00:00"/>
        <d v="2026-03-08T00:00:00"/>
        <d v="2026-04-01T00:00:00"/>
        <d v="2026-04-28T00:00:00"/>
        <d v="2026-04-13T00:00:00"/>
        <d v="2026-03-24T00:00:00"/>
        <d v="2026-02-24T00:00:00"/>
        <d v="2026-03-25T00:00:00"/>
        <d v="2026-02-26T00:00:00"/>
        <d v="2026-02-16T00:00:00"/>
        <d v="2026-01-01T00:00:00"/>
        <d v="2026-02-01T00:00:00"/>
        <d v="2026-03-01T00:00:00"/>
        <d v="2026-06-04T00:00:00"/>
        <d v="2026-06-11T00:00:00"/>
        <d v="2026-06-18T00:00:00"/>
        <d v="2026-04-10T00:00:00"/>
        <d v="2026-05-20T00:00:00"/>
        <d v="2026-05-07T00:00:00"/>
        <d v="2026-03-04T00:00:00"/>
        <d v="2026-04-12T00:00:00"/>
        <d v="2026-05-01T00:00:00"/>
        <d v="2026-05-12T00:00:00"/>
        <d v="2026-06-24T00:00:00"/>
        <d v="2026-05-21T00:00:00"/>
        <d v="2026-06-03T00:00:00"/>
        <d v="2026-06-02T00:00:00"/>
      </sharedItems>
      <fieldGroup par="44"/>
    </cacheField>
    <cacheField name="Comments" numFmtId="0">
      <sharedItems containsNonDate="0" containsString="0" containsBlank="1"/>
    </cacheField>
    <cacheField name="Cancelled" numFmtId="0">
      <sharedItems containsBlank="1"/>
    </cacheField>
    <cacheField name="National / International / expense type" numFmtId="0">
      <sharedItems containsBlank="1"/>
    </cacheField>
    <cacheField name="Loaded" numFmtId="0">
      <sharedItems count="3">
        <s v="Y"/>
        <s v="Cancelled"/>
        <s v="jnl"/>
      </sharedItems>
    </cacheField>
    <cacheField name="Months (Date)" numFmtId="0" databaseField="0">
      <fieldGroup base="37">
        <rangePr groupBy="months" startDate="2025-04-13T00:00:00" endDate="2026-06-25T00:00:00"/>
        <groupItems count="14">
          <s v="&lt;13/04/2025"/>
          <s v="Jan"/>
          <s v="Feb"/>
          <s v="Mar"/>
          <s v="Apr"/>
          <s v="May"/>
          <s v="Jun"/>
          <s v="Jul"/>
          <s v="Aug"/>
          <s v="Sept"/>
          <s v="Oct"/>
          <s v="Nov"/>
          <s v="Dec"/>
          <s v="&gt;25/06/2026"/>
        </groupItems>
      </fieldGroup>
    </cacheField>
    <cacheField name="Quarters (Date)" numFmtId="0" databaseField="0">
      <fieldGroup base="37">
        <rangePr groupBy="quarters" startDate="2025-04-13T00:00:00" endDate="2026-06-25T00:00:00"/>
        <groupItems count="6">
          <s v="&lt;13/04/2025"/>
          <s v="Qtr1"/>
          <s v="Qtr2"/>
          <s v="Qtr3"/>
          <s v="Qtr4"/>
          <s v="&gt;25/06/2026"/>
        </groupItems>
      </fieldGroup>
    </cacheField>
    <cacheField name="Years (Date)" numFmtId="0" databaseField="0">
      <fieldGroup base="37">
        <rangePr groupBy="years" startDate="2025-04-13T00:00:00" endDate="2026-06-25T00:00:00"/>
        <groupItems count="4">
          <s v="&lt;13/04/2025"/>
          <s v="2025"/>
          <s v="2026"/>
          <s v="&gt;25/06/2026"/>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9">
  <r>
    <s v="DEPT"/>
    <s v="2026"/>
    <s v="001"/>
    <s v="100000"/>
    <s v="1011915 (DG Expenses)"/>
    <s v="DG Expenses"/>
    <s v="62521"/>
    <s v="Education Costs"/>
    <n v="-900"/>
    <s v="ACRL-NMA-YZ-12"/>
    <s v="100007410"/>
    <s v="AD"/>
    <d v="2025-07-01T00:00:00"/>
    <s v="50"/>
    <m/>
    <m/>
    <s v="P0"/>
    <m/>
    <m/>
    <s v="Coaching Services - DG FY25"/>
    <s v="1"/>
    <s v="FM001001"/>
    <m/>
    <s v="P"/>
    <m/>
    <m/>
    <m/>
    <m/>
    <s v="D"/>
    <n v="0"/>
    <m/>
    <m/>
    <m/>
    <m/>
    <x v="0"/>
    <x v="0"/>
    <x v="0"/>
    <x v="0"/>
    <m/>
    <s v="Cancelled"/>
    <s v="National "/>
    <x v="0"/>
  </r>
  <r>
    <s v="DEPT"/>
    <s v="2026"/>
    <s v="001"/>
    <s v="100000"/>
    <s v="1011915 (DG Expenses)"/>
    <s v="DG Expenses"/>
    <s v="62101"/>
    <s v="Trvl- Domestic Flght"/>
    <n v="766.32"/>
    <s v="40/24/407 AP"/>
    <s v="100013141"/>
    <s v="SA"/>
    <d v="2025-07-30T00:00:00"/>
    <s v="40"/>
    <m/>
    <m/>
    <s v="P0"/>
    <m/>
    <m/>
    <s v="00L-RBD-R2N Air Penelope Nelson 2025/07/15"/>
    <s v="1"/>
    <s v="FM001001"/>
    <m/>
    <s v="P"/>
    <m/>
    <m/>
    <m/>
    <m/>
    <s v="D"/>
    <n v="0"/>
    <m/>
    <m/>
    <m/>
    <m/>
    <x v="1"/>
    <x v="1"/>
    <x v="1"/>
    <x v="1"/>
    <m/>
    <m/>
    <s v="National "/>
    <x v="0"/>
  </r>
  <r>
    <s v="DEPT"/>
    <s v="2026"/>
    <s v="001"/>
    <s v="100000"/>
    <s v="1011915 (DG Expenses)"/>
    <s v="DG Expenses"/>
    <s v="62101"/>
    <s v="Trvl- Domestic Flght"/>
    <n v="689.52"/>
    <s v="40/24/407 AP"/>
    <s v="100013141"/>
    <s v="SA"/>
    <d v="2025-07-30T00:00:00"/>
    <s v="40"/>
    <m/>
    <m/>
    <s v="P0"/>
    <m/>
    <m/>
    <s v="00L-RBD-R2N Air Penelope Nelson 2025/07/16"/>
    <s v="1"/>
    <s v="FM001001"/>
    <m/>
    <s v="P"/>
    <m/>
    <m/>
    <m/>
    <m/>
    <s v="D"/>
    <n v="0"/>
    <m/>
    <m/>
    <m/>
    <m/>
    <x v="1"/>
    <x v="1"/>
    <x v="1"/>
    <x v="1"/>
    <m/>
    <m/>
    <s v="National "/>
    <x v="0"/>
  </r>
  <r>
    <s v="DEPT"/>
    <s v="2026"/>
    <s v="001"/>
    <s v="100000"/>
    <s v="1011915 (DG Expenses)"/>
    <s v="DG Expenses"/>
    <s v="62102"/>
    <s v="Trvl-Domestic Exp"/>
    <n v="11.2"/>
    <s v="40/24/407 AP"/>
    <s v="100013141"/>
    <s v="SA"/>
    <d v="2025-07-30T00:00:00"/>
    <s v="40"/>
    <m/>
    <m/>
    <s v="P0"/>
    <m/>
    <m/>
    <s v="00L-RBD-R2N Orbit Fee Penelope Nelson 2025/07/15"/>
    <s v="1"/>
    <s v="FM001001"/>
    <m/>
    <s v="P"/>
    <m/>
    <m/>
    <m/>
    <m/>
    <s v="D"/>
    <n v="0"/>
    <m/>
    <m/>
    <m/>
    <m/>
    <x v="1"/>
    <x v="2"/>
    <x v="1"/>
    <x v="1"/>
    <m/>
    <m/>
    <s v="National "/>
    <x v="0"/>
  </r>
  <r>
    <s v="DEPT"/>
    <s v="2026"/>
    <s v="001"/>
    <s v="100000"/>
    <s v="1011915 (DG Expenses)"/>
    <s v="DG Expenses"/>
    <s v="62102"/>
    <s v="Trvl-Domestic Exp"/>
    <n v="18.850000000000001"/>
    <s v="40/24/407 AP"/>
    <s v="100013141"/>
    <s v="SA"/>
    <d v="2025-07-30T00:00:00"/>
    <s v="40"/>
    <m/>
    <m/>
    <s v="P0"/>
    <m/>
    <m/>
    <s v="00L-RBD-R2N Orbit Fee Penelope Nelson 2025/07/03"/>
    <s v="1"/>
    <s v="FM001001"/>
    <m/>
    <s v="P"/>
    <m/>
    <m/>
    <m/>
    <m/>
    <s v="D"/>
    <n v="0"/>
    <m/>
    <m/>
    <m/>
    <m/>
    <x v="1"/>
    <x v="2"/>
    <x v="1"/>
    <x v="1"/>
    <m/>
    <m/>
    <s v="National "/>
    <x v="0"/>
  </r>
  <r>
    <s v="DEPT"/>
    <s v="2026"/>
    <s v="001"/>
    <s v="100000"/>
    <s v="1011915 (DG Expenses)"/>
    <s v="DG Expenses"/>
    <s v="62102"/>
    <s v="Trvl-Domestic Exp"/>
    <n v="18.850000000000001"/>
    <s v="40/24/407 AP"/>
    <s v="100013141"/>
    <s v="SA"/>
    <d v="2025-07-30T00:00:00"/>
    <s v="40"/>
    <m/>
    <m/>
    <s v="P0"/>
    <m/>
    <m/>
    <s v="00L-RBD-Q38 Orbit Fee Penelope Nelson 2025/07/02"/>
    <s v="1"/>
    <s v="FM001001"/>
    <m/>
    <s v="P"/>
    <m/>
    <m/>
    <m/>
    <m/>
    <s v="D"/>
    <n v="0"/>
    <m/>
    <m/>
    <m/>
    <m/>
    <x v="2"/>
    <x v="2"/>
    <x v="2"/>
    <x v="2"/>
    <m/>
    <m/>
    <s v="National "/>
    <x v="0"/>
  </r>
  <r>
    <s v="DEPT"/>
    <s v="2026"/>
    <s v="001"/>
    <s v="100000"/>
    <s v="1011915 (DG Expenses)"/>
    <s v="DG Expenses"/>
    <s v="62101"/>
    <s v="Trvl- Domestic Flght"/>
    <n v="482.44"/>
    <s v="40/24/407 AP"/>
    <s v="100013141"/>
    <s v="SA"/>
    <d v="2025-07-30T00:00:00"/>
    <s v="40"/>
    <m/>
    <m/>
    <s v="P0"/>
    <m/>
    <m/>
    <s v="00L-RBD-Q38 Air Penelope Nelson 2025/07/24"/>
    <s v="1"/>
    <s v="FM001001"/>
    <m/>
    <s v="P"/>
    <m/>
    <m/>
    <m/>
    <m/>
    <s v="D"/>
    <n v="0"/>
    <m/>
    <m/>
    <m/>
    <m/>
    <x v="2"/>
    <x v="1"/>
    <x v="2"/>
    <x v="2"/>
    <m/>
    <m/>
    <s v="National "/>
    <x v="0"/>
  </r>
  <r>
    <s v="DEPT"/>
    <s v="2026"/>
    <s v="001"/>
    <s v="100000"/>
    <s v="1011915 (DG Expenses)"/>
    <s v="DG Expenses"/>
    <s v="62102"/>
    <s v="Trvl-Domestic Exp"/>
    <n v="11.2"/>
    <s v="40/24/409 AP"/>
    <s v="100013143"/>
    <s v="SA"/>
    <d v="2025-07-30T00:00:00"/>
    <s v="40"/>
    <m/>
    <m/>
    <s v="P0"/>
    <m/>
    <m/>
    <s v="11652659 Orbit Fee Penelope Nelson 2025/07/08"/>
    <s v="1"/>
    <s v="FM001001"/>
    <m/>
    <s v="P"/>
    <m/>
    <m/>
    <m/>
    <m/>
    <s v="D"/>
    <n v="0"/>
    <m/>
    <m/>
    <m/>
    <m/>
    <x v="1"/>
    <x v="2"/>
    <x v="1"/>
    <x v="1"/>
    <m/>
    <m/>
    <s v="National "/>
    <x v="0"/>
  </r>
  <r>
    <s v="DEPT"/>
    <s v="2026"/>
    <s v="001"/>
    <s v="100000"/>
    <s v="1011915 (DG Expenses)"/>
    <s v="DG Expenses"/>
    <s v="62102"/>
    <s v="Trvl-Domestic Exp"/>
    <n v="23.95"/>
    <s v="40/24/409 AP"/>
    <s v="100013143"/>
    <s v="SA"/>
    <d v="2025-07-30T00:00:00"/>
    <s v="40"/>
    <m/>
    <m/>
    <s v="P0"/>
    <m/>
    <m/>
    <s v="00L-RBD-2H6 Orbit Fee Penelope Nelson 2025/07/11"/>
    <s v="1"/>
    <s v="FM001001"/>
    <m/>
    <s v="P"/>
    <m/>
    <m/>
    <m/>
    <m/>
    <s v="D"/>
    <n v="0"/>
    <m/>
    <m/>
    <m/>
    <m/>
    <x v="3"/>
    <x v="2"/>
    <x v="3"/>
    <x v="3"/>
    <m/>
    <m/>
    <s v="National"/>
    <x v="0"/>
  </r>
  <r>
    <s v="DEPT"/>
    <s v="2026"/>
    <s v="001"/>
    <s v="100000"/>
    <s v="1011915 (DG Expenses)"/>
    <s v="DG Expenses"/>
    <s v="62101"/>
    <s v="Trvl- Domestic Flght"/>
    <n v="439.92"/>
    <s v="40/24/409 AP"/>
    <s v="100013143"/>
    <s v="SA"/>
    <d v="2025-07-30T00:00:00"/>
    <s v="40"/>
    <m/>
    <m/>
    <s v="P0"/>
    <m/>
    <m/>
    <s v="00L-RBD-2H6 Air Penelope Nelson 2025/07/30"/>
    <s v="1"/>
    <s v="FM001001"/>
    <m/>
    <s v="P"/>
    <m/>
    <m/>
    <m/>
    <m/>
    <s v="D"/>
    <n v="0"/>
    <m/>
    <m/>
    <m/>
    <m/>
    <x v="3"/>
    <x v="1"/>
    <x v="3"/>
    <x v="3"/>
    <m/>
    <m/>
    <s v="National"/>
    <x v="0"/>
  </r>
  <r>
    <s v="DEPT"/>
    <s v="2026"/>
    <s v="001"/>
    <s v="100000"/>
    <s v="1011915 (DG Expenses)"/>
    <s v="DG Expenses"/>
    <s v="62104"/>
    <s v="Taxi / Cab Services"/>
    <n v="27.83"/>
    <s v="Penelope Nelson"/>
    <s v="100013808"/>
    <s v="S1"/>
    <d v="2025-07-31T00:00:00"/>
    <s v="40"/>
    <m/>
    <m/>
    <s v="P0"/>
    <m/>
    <m/>
    <s v="Queenstown Taxi Taxi from Queenstown airport "/>
    <s v="1"/>
    <s v="FM001001"/>
    <m/>
    <s v="P"/>
    <m/>
    <m/>
    <m/>
    <m/>
    <s v="D"/>
    <n v="0"/>
    <m/>
    <m/>
    <m/>
    <m/>
    <x v="1"/>
    <x v="3"/>
    <x v="1"/>
    <x v="1"/>
    <m/>
    <m/>
    <s v="National "/>
    <x v="0"/>
  </r>
  <r>
    <s v="DEPT"/>
    <s v="2026"/>
    <s v="001"/>
    <s v="100000"/>
    <s v="1011915 (DG Expenses)"/>
    <s v="DG Expenses"/>
    <s v="62102"/>
    <s v="Trvl-Domestic Exp"/>
    <n v="117.39"/>
    <s v="RECODE-NMA-YZ-01"/>
    <s v="100025752"/>
    <s v="SA"/>
    <d v="2025-07-31T00:00:00"/>
    <s v="40"/>
    <m/>
    <m/>
    <s v="P0"/>
    <m/>
    <m/>
    <s v="Recode: Penny Nelson Travel"/>
    <s v="1"/>
    <s v="FM001001"/>
    <m/>
    <s v="P"/>
    <m/>
    <m/>
    <m/>
    <m/>
    <s v="D"/>
    <n v="0"/>
    <m/>
    <m/>
    <m/>
    <m/>
    <x v="4"/>
    <x v="4"/>
    <x v="0"/>
    <x v="4"/>
    <m/>
    <m/>
    <s v="National "/>
    <x v="1"/>
  </r>
  <r>
    <s v="DEPT"/>
    <s v="2026"/>
    <s v="001"/>
    <s v="100000"/>
    <s v="1011915 (DG Expenses)"/>
    <s v="DG Expenses"/>
    <s v="62521"/>
    <s v="Education Costs"/>
    <n v="900"/>
    <m/>
    <s v="5000000272"/>
    <s v="WE"/>
    <d v="2025-07-02T00:00:00"/>
    <s v="81"/>
    <s v="112361 (JENERO ENTERPRISES LTD)"/>
    <s v="JENERO ENTERPRISES LTD"/>
    <m/>
    <m/>
    <m/>
    <s v="Coaching Services - DG FY25"/>
    <s v="1"/>
    <s v="FM001001"/>
    <m/>
    <s v="P"/>
    <m/>
    <s v="KBS"/>
    <m/>
    <m/>
    <s v="D"/>
    <n v="10"/>
    <s v="4500067579"/>
    <m/>
    <m/>
    <m/>
    <x v="0"/>
    <x v="0"/>
    <x v="0"/>
    <x v="5"/>
    <m/>
    <m/>
    <s v="National "/>
    <x v="0"/>
  </r>
  <r>
    <s v="DEPT"/>
    <s v="2026"/>
    <s v="002"/>
    <s v="100000"/>
    <s v="1011915 (DG Expenses)"/>
    <s v="DG Expenses"/>
    <s v="62102"/>
    <s v="Trvl-Domestic Exp"/>
    <n v="34.770000000000003"/>
    <s v="Penelope Nelson"/>
    <s v="100034841"/>
    <s v="S1"/>
    <d v="2025-08-28T00:00:00"/>
    <s v="40"/>
    <m/>
    <m/>
    <s v="P0"/>
    <m/>
    <m/>
    <s v="Lk Coffeehub Coffee was included but this cover"/>
    <s v="1"/>
    <s v="FM001001"/>
    <m/>
    <s v="P"/>
    <m/>
    <m/>
    <m/>
    <m/>
    <s v="D"/>
    <n v="0"/>
    <m/>
    <m/>
    <m/>
    <m/>
    <x v="2"/>
    <x v="5"/>
    <x v="2"/>
    <x v="2"/>
    <m/>
    <m/>
    <s v="National "/>
    <x v="0"/>
  </r>
  <r>
    <s v="DEPT"/>
    <s v="2026"/>
    <s v="002"/>
    <s v="100000"/>
    <s v="1011915 (DG Expenses)"/>
    <s v="DG Expenses"/>
    <s v="62104"/>
    <s v="Taxi / Cab Services"/>
    <n v="15.22"/>
    <s v="Penelope Nelson"/>
    <s v="100034841"/>
    <s v="S1"/>
    <d v="2025-08-28T00:00:00"/>
    <s v="40"/>
    <m/>
    <m/>
    <s v="P0"/>
    <m/>
    <m/>
    <s v="Akld Co-Op Taxi Taxi to mtg with AirNZ (key stakeh"/>
    <s v="1"/>
    <s v="FM001001"/>
    <m/>
    <s v="P"/>
    <m/>
    <m/>
    <m/>
    <m/>
    <s v="D"/>
    <n v="0"/>
    <m/>
    <m/>
    <m/>
    <m/>
    <x v="5"/>
    <x v="3"/>
    <x v="4"/>
    <x v="6"/>
    <m/>
    <m/>
    <s v="National"/>
    <x v="0"/>
  </r>
  <r>
    <s v="DEPT"/>
    <s v="2026"/>
    <s v="002"/>
    <s v="100000"/>
    <s v="1011915 (DG Expenses)"/>
    <s v="DG Expenses"/>
    <s v="62102"/>
    <s v="Trvl-Domestic Exp"/>
    <n v="18.850000000000001"/>
    <s v="40/24/425 AP"/>
    <s v="100035149"/>
    <s v="SA"/>
    <d v="2025-08-29T00:00:00"/>
    <s v="40"/>
    <m/>
    <m/>
    <s v="P0"/>
    <m/>
    <m/>
    <s v="00L-RBF-PB8 Orbit Fee Penelope Nelson 2025/08/15"/>
    <s v="1"/>
    <s v="FM001001"/>
    <m/>
    <s v="P"/>
    <m/>
    <m/>
    <m/>
    <m/>
    <s v="D"/>
    <n v="0"/>
    <m/>
    <m/>
    <m/>
    <m/>
    <x v="3"/>
    <x v="2"/>
    <x v="3"/>
    <x v="3"/>
    <m/>
    <m/>
    <s v="National"/>
    <x v="0"/>
  </r>
  <r>
    <s v="DEPT"/>
    <s v="2026"/>
    <s v="002"/>
    <s v="100000"/>
    <s v="1011915 (DG Expenses)"/>
    <s v="DG Expenses"/>
    <s v="62102"/>
    <s v="Trvl-Domestic Exp"/>
    <n v="8.4"/>
    <s v="40/24/426 AP"/>
    <s v="100035150"/>
    <s v="SA"/>
    <d v="2025-08-29T00:00:00"/>
    <s v="40"/>
    <m/>
    <m/>
    <s v="P0"/>
    <m/>
    <m/>
    <s v="00L-RBD-HM9 Orbit Fee Penelope Nelson 2025/08/05"/>
    <s v="1"/>
    <s v="FM001001"/>
    <m/>
    <s v="P"/>
    <m/>
    <m/>
    <m/>
    <m/>
    <s v="D"/>
    <n v="0"/>
    <m/>
    <m/>
    <m/>
    <m/>
    <x v="6"/>
    <x v="2"/>
    <x v="4"/>
    <x v="7"/>
    <m/>
    <m/>
    <s v="National "/>
    <x v="0"/>
  </r>
  <r>
    <s v="DEPT"/>
    <s v="2026"/>
    <s v="002"/>
    <s v="100000"/>
    <s v="1011915 (DG Expenses)"/>
    <s v="DG Expenses"/>
    <s v="62102"/>
    <s v="Trvl-Domestic Exp"/>
    <n v="8.4"/>
    <s v="40/24/426 AP"/>
    <s v="100035150"/>
    <s v="SA"/>
    <d v="2025-08-29T00:00:00"/>
    <s v="40"/>
    <m/>
    <m/>
    <s v="P0"/>
    <m/>
    <m/>
    <s v="00L-RBD-Q38 Orbit Fee Penelope Nelson 2025/07/24"/>
    <s v="1"/>
    <s v="FM001001"/>
    <m/>
    <s v="P"/>
    <m/>
    <m/>
    <m/>
    <m/>
    <s v="D"/>
    <n v="0"/>
    <m/>
    <m/>
    <m/>
    <m/>
    <x v="2"/>
    <x v="2"/>
    <x v="2"/>
    <x v="2"/>
    <m/>
    <m/>
    <s v="National "/>
    <x v="0"/>
  </r>
  <r>
    <s v="DEPT"/>
    <s v="2026"/>
    <s v="002"/>
    <s v="100000"/>
    <s v="1011915 (DG Expenses)"/>
    <s v="DG Expenses"/>
    <s v="62102"/>
    <s v="Trvl-Domestic Exp"/>
    <n v="80.87"/>
    <s v="40/24/426 AP"/>
    <s v="100035150"/>
    <s v="SA"/>
    <d v="2025-08-29T00:00:00"/>
    <s v="40"/>
    <m/>
    <m/>
    <s v="P0"/>
    <m/>
    <m/>
    <s v="00L-RBD-Q38 Other Penelope Nelson 2025/07/24"/>
    <s v="1"/>
    <s v="FM001001"/>
    <m/>
    <s v="P"/>
    <m/>
    <m/>
    <m/>
    <m/>
    <s v="D"/>
    <n v="0"/>
    <m/>
    <m/>
    <m/>
    <m/>
    <x v="2"/>
    <x v="4"/>
    <x v="2"/>
    <x v="2"/>
    <m/>
    <m/>
    <s v="National "/>
    <x v="0"/>
  </r>
  <r>
    <s v="DEPT"/>
    <s v="2026"/>
    <s v="002"/>
    <s v="100000"/>
    <s v="1011915 (DG Expenses)"/>
    <s v="DG Expenses"/>
    <s v="62102"/>
    <s v="Trvl-Domestic Exp"/>
    <n v="11.2"/>
    <s v="40/24/426 AP"/>
    <s v="100035150"/>
    <s v="SA"/>
    <d v="2025-08-29T00:00:00"/>
    <s v="40"/>
    <m/>
    <m/>
    <s v="P0"/>
    <m/>
    <m/>
    <s v="00L-RBD-HM9 Orbit Fee Penelope Nelson 2025/08/01"/>
    <s v="1"/>
    <s v="FM001001"/>
    <m/>
    <s v="P"/>
    <m/>
    <m/>
    <m/>
    <m/>
    <s v="D"/>
    <n v="0"/>
    <m/>
    <m/>
    <m/>
    <m/>
    <x v="6"/>
    <x v="2"/>
    <x v="4"/>
    <x v="7"/>
    <m/>
    <m/>
    <s v="National "/>
    <x v="0"/>
  </r>
  <r>
    <s v="DEPT"/>
    <s v="2026"/>
    <s v="002"/>
    <s v="100000"/>
    <s v="1011915 (DG Expenses)"/>
    <s v="DG Expenses"/>
    <s v="62102"/>
    <s v="Trvl-Domestic Exp"/>
    <n v="11.2"/>
    <s v="40/24/427 AP"/>
    <s v="100035151"/>
    <s v="SA"/>
    <d v="2025-08-29T00:00:00"/>
    <s v="40"/>
    <m/>
    <m/>
    <s v="P0"/>
    <m/>
    <m/>
    <s v="00L-RBF-JL2 Orbit Fee Penelope Nelson 2025/08/15"/>
    <s v="1"/>
    <s v="FM001001"/>
    <m/>
    <s v="P"/>
    <m/>
    <m/>
    <m/>
    <m/>
    <s v="D"/>
    <n v="0"/>
    <m/>
    <m/>
    <m/>
    <m/>
    <x v="7"/>
    <x v="2"/>
    <x v="3"/>
    <x v="8"/>
    <m/>
    <m/>
    <s v="National "/>
    <x v="1"/>
  </r>
  <r>
    <s v="DEPT"/>
    <s v="2026"/>
    <s v="002"/>
    <s v="100000"/>
    <s v="1011915 (DG Expenses)"/>
    <s v="DG Expenses"/>
    <s v="62101"/>
    <s v="Trvl- Domestic Flght"/>
    <n v="533.04"/>
    <s v="40/24/427 AP"/>
    <s v="100035151"/>
    <s v="SA"/>
    <d v="2025-08-29T00:00:00"/>
    <s v="40"/>
    <m/>
    <m/>
    <s v="P0"/>
    <m/>
    <m/>
    <s v="00L-RBF-PB8 Air Penelope Nelson 2025/08/28"/>
    <s v="1"/>
    <s v="FM001001"/>
    <m/>
    <s v="P"/>
    <m/>
    <m/>
    <m/>
    <m/>
    <s v="D"/>
    <n v="0"/>
    <m/>
    <m/>
    <m/>
    <m/>
    <x v="3"/>
    <x v="1"/>
    <x v="3"/>
    <x v="3"/>
    <m/>
    <m/>
    <s v="National"/>
    <x v="0"/>
  </r>
  <r>
    <s v="DEPT"/>
    <s v="2026"/>
    <s v="002"/>
    <s v="100000"/>
    <s v="1011915 (DG Expenses)"/>
    <s v="DG Expenses"/>
    <s v="62102"/>
    <s v="Trvl-Domestic Exp"/>
    <n v="0.56000000000000005"/>
    <s v="40/24/427 AP"/>
    <s v="100035151"/>
    <s v="SA"/>
    <d v="2025-08-29T00:00:00"/>
    <s v="40"/>
    <m/>
    <m/>
    <s v="P0"/>
    <m/>
    <m/>
    <s v="00L-RBD-HM9 Orbit Fee Penelope Nelson 2025/08/05"/>
    <s v="1"/>
    <s v="FM001001"/>
    <m/>
    <s v="P"/>
    <m/>
    <m/>
    <m/>
    <m/>
    <s v="D"/>
    <n v="0"/>
    <m/>
    <m/>
    <m/>
    <m/>
    <x v="6"/>
    <x v="2"/>
    <x v="4"/>
    <x v="7"/>
    <m/>
    <m/>
    <s v="National "/>
    <x v="0"/>
  </r>
  <r>
    <s v="DEPT"/>
    <s v="2026"/>
    <s v="002"/>
    <s v="100000"/>
    <s v="1011915 (DG Expenses)"/>
    <s v="DG Expenses"/>
    <s v="62102"/>
    <s v="Trvl-Domestic Exp"/>
    <n v="147.83000000000001"/>
    <s v="40/24/427 AP"/>
    <s v="100035151"/>
    <s v="SA"/>
    <d v="2025-08-29T00:00:00"/>
    <s v="40"/>
    <m/>
    <m/>
    <s v="P0"/>
    <m/>
    <m/>
    <s v="00L-RBD-Q38 Hotel Penelope Nelson 2025/07/24"/>
    <s v="1"/>
    <s v="FM001001"/>
    <m/>
    <s v="P"/>
    <m/>
    <m/>
    <m/>
    <m/>
    <s v="D"/>
    <n v="0"/>
    <m/>
    <m/>
    <m/>
    <m/>
    <x v="2"/>
    <x v="6"/>
    <x v="2"/>
    <x v="2"/>
    <m/>
    <m/>
    <s v="National "/>
    <x v="0"/>
  </r>
  <r>
    <s v="DEPT"/>
    <s v="2026"/>
    <s v="002"/>
    <s v="100000"/>
    <s v="1011915 (DG Expenses)"/>
    <s v="DG Expenses"/>
    <s v="62102"/>
    <s v="Trvl-Domestic Exp"/>
    <n v="83.91"/>
    <s v="40/24/427 AP"/>
    <s v="100035151"/>
    <s v="SA"/>
    <d v="2025-08-29T00:00:00"/>
    <s v="40"/>
    <m/>
    <m/>
    <s v="P0"/>
    <m/>
    <m/>
    <s v="00L-RBD-R2N Other Penelope Nelson 2025/07/15"/>
    <s v="1"/>
    <s v="FM001001"/>
    <m/>
    <s v="P"/>
    <m/>
    <m/>
    <m/>
    <m/>
    <s v="D"/>
    <n v="0"/>
    <m/>
    <m/>
    <m/>
    <m/>
    <x v="1"/>
    <x v="4"/>
    <x v="1"/>
    <x v="1"/>
    <m/>
    <m/>
    <s v="National "/>
    <x v="0"/>
  </r>
  <r>
    <s v="DEPT"/>
    <s v="2026"/>
    <s v="002"/>
    <s v="100000"/>
    <s v="1011915 (DG Expenses)"/>
    <s v="DG Expenses"/>
    <s v="62102"/>
    <s v="Trvl-Domestic Exp"/>
    <n v="11.2"/>
    <s v="40/24/427 AP"/>
    <s v="100035151"/>
    <s v="SA"/>
    <d v="2025-08-29T00:00:00"/>
    <s v="40"/>
    <m/>
    <m/>
    <s v="P0"/>
    <m/>
    <m/>
    <s v="00L-RBF-JL2 Orbit Fee Penelope Nelson 2025/08/13"/>
    <s v="1"/>
    <s v="FM001001"/>
    <m/>
    <s v="P"/>
    <m/>
    <m/>
    <m/>
    <m/>
    <s v="D"/>
    <n v="0"/>
    <m/>
    <m/>
    <m/>
    <m/>
    <x v="7"/>
    <x v="2"/>
    <x v="3"/>
    <x v="8"/>
    <m/>
    <m/>
    <s v="National "/>
    <x v="1"/>
  </r>
  <r>
    <s v="DEPT"/>
    <s v="2026"/>
    <s v="002"/>
    <s v="100000"/>
    <s v="1011915 (DG Expenses)"/>
    <s v="DG Expenses"/>
    <s v="62102"/>
    <s v="Trvl-Domestic Exp"/>
    <n v="47.83"/>
    <s v="40/24/428 AP"/>
    <s v="100035152"/>
    <s v="SA"/>
    <d v="2025-08-29T00:00:00"/>
    <s v="40"/>
    <m/>
    <m/>
    <s v="P0"/>
    <m/>
    <m/>
    <s v="00L-RBD-2H6 Other Penelope Nelson 2025/07/30"/>
    <s v="1"/>
    <s v="FM001001"/>
    <m/>
    <s v="P"/>
    <m/>
    <m/>
    <m/>
    <m/>
    <s v="D"/>
    <n v="0"/>
    <m/>
    <m/>
    <m/>
    <m/>
    <x v="3"/>
    <x v="4"/>
    <x v="3"/>
    <x v="3"/>
    <m/>
    <m/>
    <s v="National"/>
    <x v="0"/>
  </r>
  <r>
    <s v="DEPT"/>
    <s v="2026"/>
    <s v="002"/>
    <s v="100000"/>
    <s v="1011915 (DG Expenses)"/>
    <s v="DG Expenses"/>
    <s v="62102"/>
    <s v="Trvl-Domestic Exp"/>
    <n v="18.850000000000001"/>
    <s v="40/24/428 AP"/>
    <s v="100035152"/>
    <s v="SA"/>
    <d v="2025-08-29T00:00:00"/>
    <s v="40"/>
    <m/>
    <m/>
    <s v="P0"/>
    <m/>
    <m/>
    <s v="00L-RBF-JL2 Orbit Fee Penelope Nelson 2025/08/09"/>
    <s v="1"/>
    <s v="FM001001"/>
    <m/>
    <s v="P"/>
    <m/>
    <m/>
    <m/>
    <m/>
    <s v="D"/>
    <n v="0"/>
    <m/>
    <m/>
    <m/>
    <m/>
    <x v="7"/>
    <x v="2"/>
    <x v="3"/>
    <x v="8"/>
    <m/>
    <m/>
    <s v="National "/>
    <x v="1"/>
  </r>
  <r>
    <s v="DEPT"/>
    <s v="2026"/>
    <s v="002"/>
    <s v="100000"/>
    <s v="1011915 (DG Expenses)"/>
    <s v="DG Expenses"/>
    <s v="62101"/>
    <s v="Trvl- Domestic Flght"/>
    <n v="-766.32"/>
    <s v="40/24/428 AP"/>
    <s v="100035152"/>
    <s v="SA"/>
    <d v="2025-08-29T00:00:00"/>
    <s v="50"/>
    <m/>
    <m/>
    <s v="P0"/>
    <m/>
    <m/>
    <s v="00L-RBD-R2N Air Penelope Nelson 2025/07/15"/>
    <s v="1"/>
    <s v="FM001001"/>
    <m/>
    <s v="P"/>
    <m/>
    <m/>
    <m/>
    <m/>
    <s v="D"/>
    <n v="0"/>
    <m/>
    <m/>
    <m/>
    <m/>
    <x v="1"/>
    <x v="1"/>
    <x v="1"/>
    <x v="1"/>
    <m/>
    <s v="Cancelled"/>
    <s v="National "/>
    <x v="0"/>
  </r>
  <r>
    <s v="DEPT"/>
    <s v="2026"/>
    <s v="002"/>
    <s v="100000"/>
    <s v="1011915 (DG Expenses)"/>
    <s v="DG Expenses"/>
    <s v="62102"/>
    <s v="Trvl-Domestic Exp"/>
    <n v="0.56000000000000005"/>
    <s v="40/24/428 AP"/>
    <s v="100035152"/>
    <s v="SA"/>
    <d v="2025-08-29T00:00:00"/>
    <s v="40"/>
    <m/>
    <m/>
    <s v="P0"/>
    <m/>
    <m/>
    <s v="00L-RBD-Q38 Orbit Fee Penelope Nelson 2025/07/24"/>
    <s v="1"/>
    <s v="FM001001"/>
    <m/>
    <s v="P"/>
    <m/>
    <m/>
    <m/>
    <m/>
    <s v="D"/>
    <n v="0"/>
    <m/>
    <m/>
    <m/>
    <m/>
    <x v="2"/>
    <x v="2"/>
    <x v="2"/>
    <x v="2"/>
    <m/>
    <m/>
    <s v="National "/>
    <x v="0"/>
  </r>
  <r>
    <s v="DEPT"/>
    <s v="2026"/>
    <s v="002"/>
    <s v="100000"/>
    <s v="1011915 (DG Expenses)"/>
    <s v="DG Expenses"/>
    <s v="62101"/>
    <s v="Trvl- Domestic Flght"/>
    <n v="63.43"/>
    <s v="40/24/428 AP"/>
    <s v="100035152"/>
    <s v="SA"/>
    <d v="2025-08-29T00:00:00"/>
    <s v="40"/>
    <m/>
    <m/>
    <s v="P0"/>
    <m/>
    <m/>
    <s v="00L-RBD-HM9 Air Penelope Nelson 2025/08/05"/>
    <s v="1"/>
    <s v="FM001001"/>
    <m/>
    <s v="P"/>
    <m/>
    <m/>
    <m/>
    <m/>
    <s v="D"/>
    <n v="0"/>
    <m/>
    <m/>
    <m/>
    <m/>
    <x v="6"/>
    <x v="1"/>
    <x v="4"/>
    <x v="7"/>
    <m/>
    <m/>
    <s v="National "/>
    <x v="0"/>
  </r>
  <r>
    <s v="DEPT"/>
    <s v="2026"/>
    <s v="002"/>
    <s v="100000"/>
    <s v="1011915 (DG Expenses)"/>
    <s v="DG Expenses"/>
    <s v="62102"/>
    <s v="Trvl-Domestic Exp"/>
    <n v="222.61"/>
    <s v="40/24/429 AP"/>
    <s v="100035153"/>
    <s v="SA"/>
    <d v="2025-08-29T00:00:00"/>
    <s v="40"/>
    <m/>
    <m/>
    <s v="P0"/>
    <m/>
    <m/>
    <s v="00L-RBD-HM9 Hotel Penelope Nelson 2025/08/05"/>
    <s v="1"/>
    <s v="FM001001"/>
    <m/>
    <s v="P"/>
    <m/>
    <m/>
    <m/>
    <m/>
    <s v="D"/>
    <n v="0"/>
    <m/>
    <m/>
    <m/>
    <m/>
    <x v="6"/>
    <x v="6"/>
    <x v="4"/>
    <x v="7"/>
    <m/>
    <m/>
    <s v="National "/>
    <x v="0"/>
  </r>
  <r>
    <s v="DEPT"/>
    <s v="2026"/>
    <s v="002"/>
    <s v="100000"/>
    <s v="1011915 (DG Expenses)"/>
    <s v="DG Expenses"/>
    <s v="62101"/>
    <s v="Trvl- Domestic Flght"/>
    <n v="572.64"/>
    <s v="40/24/429 AP"/>
    <s v="100035153"/>
    <s v="SA"/>
    <d v="2025-08-29T00:00:00"/>
    <s v="40"/>
    <m/>
    <m/>
    <s v="P0"/>
    <m/>
    <m/>
    <s v="00L-RBF-JL2 Air Penelope Nelson 2025/08/21"/>
    <s v="1"/>
    <s v="FM001001"/>
    <m/>
    <s v="P"/>
    <m/>
    <m/>
    <m/>
    <m/>
    <s v="D"/>
    <n v="0"/>
    <m/>
    <m/>
    <m/>
    <m/>
    <x v="7"/>
    <x v="1"/>
    <x v="3"/>
    <x v="8"/>
    <m/>
    <m/>
    <s v="National "/>
    <x v="1"/>
  </r>
  <r>
    <s v="DEPT"/>
    <s v="2026"/>
    <s v="002"/>
    <s v="100000"/>
    <s v="1011915 (DG Expenses)"/>
    <s v="DG Expenses"/>
    <s v="62101"/>
    <s v="Trvl- Domestic Flght"/>
    <n v="-620.78"/>
    <s v="RECODE-NMA-YZ-02"/>
    <s v="100050380"/>
    <s v="SA"/>
    <d v="2025-08-31T00:00:00"/>
    <s v="50"/>
    <m/>
    <m/>
    <s v="P0"/>
    <m/>
    <m/>
    <s v="Recode: Penny Nelson Travel Reversal"/>
    <s v="1"/>
    <s v="FM001001"/>
    <m/>
    <s v="P"/>
    <m/>
    <m/>
    <m/>
    <m/>
    <s v="D"/>
    <n v="0"/>
    <m/>
    <m/>
    <m/>
    <m/>
    <x v="4"/>
    <x v="1"/>
    <x v="0"/>
    <x v="4"/>
    <m/>
    <m/>
    <s v="National"/>
    <x v="1"/>
  </r>
  <r>
    <s v="DEPT"/>
    <s v="2026"/>
    <s v="002"/>
    <s v="100000"/>
    <s v="1011915 (DG Expenses)"/>
    <s v="DG Expenses"/>
    <s v="62521"/>
    <s v="Education Costs"/>
    <n v="900"/>
    <m/>
    <s v="5000003649"/>
    <s v="WE"/>
    <d v="2025-08-04T00:00:00"/>
    <s v="81"/>
    <s v="112361 (JENERO ENTERPRISES LTD)"/>
    <s v="JENERO ENTERPRISES LTD"/>
    <m/>
    <m/>
    <m/>
    <s v="Coaching Services - DG 2025 july -dec"/>
    <s v="1"/>
    <s v="FM001001"/>
    <m/>
    <s v="P"/>
    <m/>
    <s v="KBS"/>
    <m/>
    <m/>
    <s v="D"/>
    <n v="20"/>
    <s v="4500067579"/>
    <m/>
    <m/>
    <m/>
    <x v="0"/>
    <x v="0"/>
    <x v="0"/>
    <x v="9"/>
    <m/>
    <m/>
    <s v="National"/>
    <x v="0"/>
  </r>
  <r>
    <s v="DEPT"/>
    <s v="2026"/>
    <s v="003"/>
    <s v="100000"/>
    <s v="1011915 (DG Expenses)"/>
    <s v="DG Expenses"/>
    <s v="62102"/>
    <s v="Trvl-Domestic Exp"/>
    <n v="11.2"/>
    <s v="40/24/444 AP"/>
    <s v="100061033"/>
    <s v="SA"/>
    <d v="2025-09-30T00:00:00"/>
    <s v="40"/>
    <m/>
    <m/>
    <s v="P0"/>
    <m/>
    <m/>
    <s v="11706973 Orbit Fee Penelope Nelson 2025/08/27"/>
    <s v="1"/>
    <s v="FM001001"/>
    <m/>
    <s v="P"/>
    <m/>
    <m/>
    <m/>
    <m/>
    <s v="D"/>
    <n v="0"/>
    <m/>
    <m/>
    <m/>
    <m/>
    <x v="8"/>
    <x v="2"/>
    <x v="2"/>
    <x v="10"/>
    <m/>
    <m/>
    <s v="National"/>
    <x v="0"/>
  </r>
  <r>
    <s v="DEPT"/>
    <s v="2026"/>
    <s v="003"/>
    <s v="100000"/>
    <s v="1011915 (DG Expenses)"/>
    <s v="DG Expenses"/>
    <s v="62102"/>
    <s v="Trvl-Domestic Exp"/>
    <n v="18.850000000000001"/>
    <s v="40/24/444 AP"/>
    <s v="100061033"/>
    <s v="SA"/>
    <d v="2025-09-30T00:00:00"/>
    <s v="40"/>
    <m/>
    <m/>
    <s v="P0"/>
    <m/>
    <m/>
    <s v="00L-RBF-V92 Orbit Fee Penelope Nelson 2025/08/26"/>
    <s v="1"/>
    <s v="FM001001"/>
    <m/>
    <s v="P"/>
    <m/>
    <m/>
    <m/>
    <m/>
    <s v="D"/>
    <n v="0"/>
    <m/>
    <m/>
    <m/>
    <m/>
    <x v="9"/>
    <x v="2"/>
    <x v="4"/>
    <x v="11"/>
    <m/>
    <m/>
    <s v="National"/>
    <x v="0"/>
  </r>
  <r>
    <s v="DEPT"/>
    <s v="2026"/>
    <s v="003"/>
    <s v="100000"/>
    <s v="1011915 (DG Expenses)"/>
    <s v="DG Expenses"/>
    <s v="62104"/>
    <s v="Taxi / Cab Services"/>
    <n v="64.569999999999993"/>
    <s v="40/24/444 AP"/>
    <s v="100061033"/>
    <s v="SA"/>
    <d v="2025-09-30T00:00:00"/>
    <s v="40"/>
    <m/>
    <m/>
    <s v="P0"/>
    <m/>
    <m/>
    <s v="11706973 Transfer Penelope Nelson 2025/09/03"/>
    <s v="1"/>
    <s v="FM001001"/>
    <m/>
    <s v="P"/>
    <m/>
    <m/>
    <m/>
    <m/>
    <s v="D"/>
    <n v="0"/>
    <m/>
    <m/>
    <m/>
    <m/>
    <x v="8"/>
    <x v="3"/>
    <x v="2"/>
    <x v="10"/>
    <m/>
    <m/>
    <s v="National"/>
    <x v="0"/>
  </r>
  <r>
    <s v="DEPT"/>
    <s v="2026"/>
    <s v="003"/>
    <s v="100000"/>
    <s v="1011915 (DG Expenses)"/>
    <s v="DG Expenses"/>
    <s v="62102"/>
    <s v="Trvl-Domestic Exp"/>
    <n v="218.09"/>
    <s v="40/24/445 AP"/>
    <s v="100061034"/>
    <s v="SA"/>
    <d v="2025-09-30T00:00:00"/>
    <s v="40"/>
    <m/>
    <m/>
    <s v="P0"/>
    <m/>
    <m/>
    <s v="11706973 Hotel Penelope Nelson 2025/09/03"/>
    <s v="1"/>
    <s v="FM001001"/>
    <m/>
    <s v="P"/>
    <m/>
    <m/>
    <m/>
    <m/>
    <s v="D"/>
    <n v="0"/>
    <m/>
    <m/>
    <m/>
    <m/>
    <x v="8"/>
    <x v="6"/>
    <x v="2"/>
    <x v="10"/>
    <m/>
    <m/>
    <s v="National"/>
    <x v="0"/>
  </r>
  <r>
    <s v="DEPT"/>
    <s v="2026"/>
    <s v="003"/>
    <s v="100000"/>
    <s v="1011915 (DG Expenses)"/>
    <s v="DG Expenses"/>
    <s v="62102"/>
    <s v="Trvl-Domestic Exp"/>
    <n v="0.56000000000000005"/>
    <s v="40/24/445 AP"/>
    <s v="100061034"/>
    <s v="SA"/>
    <d v="2025-09-30T00:00:00"/>
    <s v="40"/>
    <m/>
    <m/>
    <s v="P0"/>
    <m/>
    <m/>
    <s v="11706973 Orbit Fee Penelope Nelson 2025/09/03"/>
    <s v="1"/>
    <s v="FM001001"/>
    <m/>
    <s v="P"/>
    <m/>
    <m/>
    <m/>
    <m/>
    <s v="D"/>
    <n v="0"/>
    <m/>
    <m/>
    <m/>
    <m/>
    <x v="8"/>
    <x v="2"/>
    <x v="2"/>
    <x v="10"/>
    <m/>
    <m/>
    <s v="National"/>
    <x v="0"/>
  </r>
  <r>
    <s v="DEPT"/>
    <s v="2026"/>
    <s v="003"/>
    <s v="100000"/>
    <s v="1011915 (DG Expenses)"/>
    <s v="DG Expenses"/>
    <s v="62102"/>
    <s v="Trvl-Domestic Exp"/>
    <n v="32.17"/>
    <s v="40/24/445 AP"/>
    <s v="100061034"/>
    <s v="SA"/>
    <d v="2025-09-30T00:00:00"/>
    <s v="40"/>
    <m/>
    <m/>
    <s v="P0"/>
    <m/>
    <m/>
    <s v="11706973 Hotel Penelope Nelson 2025/09/03"/>
    <s v="1"/>
    <s v="FM001001"/>
    <m/>
    <s v="P"/>
    <m/>
    <m/>
    <m/>
    <m/>
    <s v="D"/>
    <n v="0"/>
    <m/>
    <m/>
    <m/>
    <m/>
    <x v="8"/>
    <x v="5"/>
    <x v="2"/>
    <x v="10"/>
    <m/>
    <m/>
    <s v="National"/>
    <x v="0"/>
  </r>
  <r>
    <s v="DEPT"/>
    <s v="2026"/>
    <s v="003"/>
    <s v="100000"/>
    <s v="1011915 (DG Expenses)"/>
    <s v="DG Expenses"/>
    <s v="62101"/>
    <s v="Trvl- Domestic Flght"/>
    <n v="-533.04"/>
    <s v="40/24/445 AP"/>
    <s v="100061034"/>
    <s v="SA"/>
    <d v="2025-09-30T00:00:00"/>
    <s v="50"/>
    <m/>
    <m/>
    <s v="P0"/>
    <m/>
    <m/>
    <s v="00L-RBF-PB8 Air Penelope Nelson 2025/08/28"/>
    <s v="1"/>
    <s v="FM001001"/>
    <m/>
    <s v="P"/>
    <m/>
    <m/>
    <m/>
    <m/>
    <s v="D"/>
    <n v="0"/>
    <m/>
    <m/>
    <m/>
    <m/>
    <x v="3"/>
    <x v="1"/>
    <x v="3"/>
    <x v="3"/>
    <m/>
    <s v="Cancelled"/>
    <s v="National"/>
    <x v="0"/>
  </r>
  <r>
    <s v="DEPT"/>
    <s v="2026"/>
    <s v="003"/>
    <s v="100000"/>
    <s v="1011915 (DG Expenses)"/>
    <s v="DG Expenses"/>
    <s v="62101"/>
    <s v="Trvl- Domestic Flght"/>
    <n v="637.75"/>
    <s v="40/24/446 AP"/>
    <s v="100061035"/>
    <s v="SA"/>
    <d v="2025-09-30T00:00:00"/>
    <s v="40"/>
    <m/>
    <m/>
    <s v="P0"/>
    <m/>
    <m/>
    <s v="00L-RBF-5VW Air Penelope Nelson 2025/09/30"/>
    <s v="1"/>
    <s v="FM001001"/>
    <m/>
    <s v="P"/>
    <m/>
    <m/>
    <m/>
    <m/>
    <s v="D"/>
    <n v="0"/>
    <m/>
    <m/>
    <m/>
    <m/>
    <x v="10"/>
    <x v="1"/>
    <x v="3"/>
    <x v="12"/>
    <m/>
    <m/>
    <s v="National"/>
    <x v="0"/>
  </r>
  <r>
    <s v="DEPT"/>
    <s v="2026"/>
    <s v="003"/>
    <s v="100000"/>
    <s v="1011915 (DG Expenses)"/>
    <s v="DG Expenses"/>
    <s v="62102"/>
    <s v="Trvl-Domestic Exp"/>
    <n v="11.2"/>
    <s v="40/24/447 AP"/>
    <s v="100061036"/>
    <s v="SA"/>
    <d v="2025-09-30T00:00:00"/>
    <s v="40"/>
    <m/>
    <m/>
    <s v="P0"/>
    <m/>
    <m/>
    <s v="00L-RBF-5VW Orbit Fee Penelope Nelson 2025/09/23"/>
    <s v="1"/>
    <s v="FM001001"/>
    <m/>
    <s v="P"/>
    <m/>
    <m/>
    <m/>
    <m/>
    <s v="D"/>
    <n v="0"/>
    <m/>
    <m/>
    <m/>
    <m/>
    <x v="10"/>
    <x v="2"/>
    <x v="3"/>
    <x v="12"/>
    <m/>
    <m/>
    <s v="National"/>
    <x v="0"/>
  </r>
  <r>
    <s v="DEPT"/>
    <s v="2026"/>
    <s v="003"/>
    <s v="100000"/>
    <s v="1011915 (DG Expenses)"/>
    <s v="DG Expenses"/>
    <s v="62102"/>
    <s v="Trvl-Domestic Exp"/>
    <n v="83.91"/>
    <s v="40/24/447 AP"/>
    <s v="100061036"/>
    <s v="SA"/>
    <d v="2025-09-30T00:00:00"/>
    <s v="40"/>
    <m/>
    <m/>
    <s v="P0"/>
    <m/>
    <m/>
    <s v="00L-RBD-HM9 Other Penelope Nelson 2025/08/05"/>
    <s v="1"/>
    <s v="FM001001"/>
    <m/>
    <s v="P"/>
    <m/>
    <m/>
    <m/>
    <m/>
    <s v="D"/>
    <n v="0"/>
    <m/>
    <m/>
    <m/>
    <m/>
    <x v="6"/>
    <x v="4"/>
    <x v="4"/>
    <x v="7"/>
    <m/>
    <m/>
    <s v="National "/>
    <x v="0"/>
  </r>
  <r>
    <s v="DEPT"/>
    <s v="2026"/>
    <s v="003"/>
    <s v="100000"/>
    <s v="1011915 (DG Expenses)"/>
    <s v="DG Expenses"/>
    <s v="62102"/>
    <s v="Trvl-Domestic Exp"/>
    <n v="18.850000000000001"/>
    <s v="40/24/447 AP"/>
    <s v="100061036"/>
    <s v="SA"/>
    <d v="2025-09-30T00:00:00"/>
    <s v="40"/>
    <m/>
    <m/>
    <s v="P0"/>
    <m/>
    <m/>
    <s v="00L-RBF-5VW Orbit Fee Penelope Nelson 2025/09/04"/>
    <s v="1"/>
    <s v="FM001001"/>
    <m/>
    <s v="P"/>
    <m/>
    <m/>
    <m/>
    <m/>
    <s v="D"/>
    <n v="0"/>
    <m/>
    <m/>
    <m/>
    <m/>
    <x v="10"/>
    <x v="2"/>
    <x v="3"/>
    <x v="12"/>
    <m/>
    <m/>
    <s v="National"/>
    <x v="0"/>
  </r>
  <r>
    <s v="DEPT"/>
    <s v="2026"/>
    <s v="003"/>
    <s v="100000"/>
    <s v="1011915 (DG Expenses)"/>
    <s v="DG Expenses"/>
    <s v="62101"/>
    <s v="Trvl- Domestic Flght"/>
    <n v="82.63"/>
    <s v="40/24/447 AP"/>
    <s v="100061036"/>
    <s v="SA"/>
    <d v="2025-09-30T00:00:00"/>
    <s v="40"/>
    <m/>
    <m/>
    <s v="P0"/>
    <m/>
    <m/>
    <s v="00L-RBF-V92 Air Penelope Nelson 2025/09/23"/>
    <s v="1"/>
    <s v="FM001001"/>
    <m/>
    <s v="P"/>
    <m/>
    <m/>
    <m/>
    <m/>
    <s v="D"/>
    <n v="0"/>
    <m/>
    <m/>
    <m/>
    <m/>
    <x v="9"/>
    <x v="1"/>
    <x v="4"/>
    <x v="11"/>
    <m/>
    <m/>
    <s v="National"/>
    <x v="0"/>
  </r>
  <r>
    <s v="DEPT"/>
    <s v="2026"/>
    <s v="003"/>
    <s v="100000"/>
    <s v="1011915 (DG Expenses)"/>
    <s v="DG Expenses"/>
    <s v="62102"/>
    <s v="Trvl-Domestic Exp"/>
    <n v="11.2"/>
    <s v="40/24/447 AP"/>
    <s v="100061036"/>
    <s v="SA"/>
    <d v="2025-09-30T00:00:00"/>
    <s v="40"/>
    <m/>
    <m/>
    <s v="P0"/>
    <m/>
    <m/>
    <s v="00L-RBF-5VW Orbit Fee Penelope Nelson 2025/09/17"/>
    <s v="1"/>
    <s v="FM001001"/>
    <m/>
    <s v="P"/>
    <m/>
    <m/>
    <m/>
    <m/>
    <s v="D"/>
    <n v="0"/>
    <m/>
    <m/>
    <m/>
    <m/>
    <x v="10"/>
    <x v="2"/>
    <x v="3"/>
    <x v="12"/>
    <m/>
    <m/>
    <s v="National"/>
    <x v="0"/>
  </r>
  <r>
    <s v="DEPT"/>
    <s v="2026"/>
    <s v="003"/>
    <s v="100000"/>
    <s v="1011915 (DG Expenses)"/>
    <s v="DG Expenses"/>
    <s v="62102"/>
    <s v="Trvl-Domestic Exp"/>
    <n v="6.09"/>
    <s v="40/24/448 AP"/>
    <s v="100061037"/>
    <s v="SA"/>
    <d v="2025-09-30T00:00:00"/>
    <s v="40"/>
    <m/>
    <m/>
    <s v="P0"/>
    <m/>
    <m/>
    <s v="11706973 Hotel Penelope Nelson 2025/09/03"/>
    <s v="1"/>
    <s v="FM001001"/>
    <m/>
    <s v="P"/>
    <m/>
    <m/>
    <m/>
    <m/>
    <s v="D"/>
    <n v="0"/>
    <m/>
    <m/>
    <m/>
    <m/>
    <x v="8"/>
    <x v="5"/>
    <x v="2"/>
    <x v="10"/>
    <m/>
    <m/>
    <s v="National"/>
    <x v="0"/>
  </r>
  <r>
    <s v="DEPT"/>
    <s v="2026"/>
    <s v="003"/>
    <s v="100000"/>
    <s v="1011915 (DG Expenses)"/>
    <s v="DG Expenses"/>
    <s v="62101"/>
    <s v="Trvl- Domestic Flght"/>
    <n v="481.84"/>
    <s v="40/24/448 AP"/>
    <s v="100061037"/>
    <s v="SA"/>
    <d v="2025-09-30T00:00:00"/>
    <s v="40"/>
    <m/>
    <m/>
    <s v="P0"/>
    <m/>
    <m/>
    <s v="11706973 Air Penelope Nelson 2025/09/03"/>
    <s v="1"/>
    <s v="FM001001"/>
    <m/>
    <s v="P"/>
    <m/>
    <m/>
    <m/>
    <m/>
    <s v="D"/>
    <n v="0"/>
    <m/>
    <m/>
    <m/>
    <m/>
    <x v="8"/>
    <x v="1"/>
    <x v="2"/>
    <x v="10"/>
    <m/>
    <m/>
    <s v="National"/>
    <x v="0"/>
  </r>
  <r>
    <s v="DEPT"/>
    <s v="2026"/>
    <s v="003"/>
    <s v="100000"/>
    <s v="1011915 (DG Expenses)"/>
    <s v="DG Expenses"/>
    <s v="62102"/>
    <s v="Trvl-Domestic Exp"/>
    <n v="8.4"/>
    <s v="40/24/448 AP"/>
    <s v="100061037"/>
    <s v="SA"/>
    <d v="2025-09-30T00:00:00"/>
    <s v="40"/>
    <m/>
    <m/>
    <s v="P0"/>
    <m/>
    <m/>
    <s v="11706973 Orbit Fee Penelope Nelson 2025/09/03"/>
    <s v="1"/>
    <s v="FM001001"/>
    <m/>
    <s v="P"/>
    <m/>
    <m/>
    <m/>
    <m/>
    <s v="D"/>
    <n v="0"/>
    <m/>
    <m/>
    <m/>
    <m/>
    <x v="8"/>
    <x v="2"/>
    <x v="2"/>
    <x v="10"/>
    <m/>
    <m/>
    <s v="National"/>
    <x v="0"/>
  </r>
  <r>
    <s v="DEPT"/>
    <s v="2026"/>
    <s v="003"/>
    <s v="100000"/>
    <s v="1011915 (DG Expenses)"/>
    <s v="DG Expenses"/>
    <s v="62101"/>
    <s v="Trvl- Domestic Flght"/>
    <n v="34.229999999999997"/>
    <s v="40/24/448 AP"/>
    <s v="100061037"/>
    <s v="SA"/>
    <d v="2025-09-30T00:00:00"/>
    <s v="40"/>
    <m/>
    <m/>
    <s v="P0"/>
    <m/>
    <m/>
    <s v="00L-RBF-5VW Air Penelope Nelson 2025/09/30"/>
    <s v="1"/>
    <s v="FM001001"/>
    <m/>
    <s v="P"/>
    <m/>
    <m/>
    <m/>
    <m/>
    <s v="D"/>
    <n v="0"/>
    <m/>
    <m/>
    <m/>
    <m/>
    <x v="11"/>
    <x v="1"/>
    <x v="3"/>
    <x v="13"/>
    <m/>
    <m/>
    <s v="National"/>
    <x v="0"/>
  </r>
  <r>
    <s v="DEPT"/>
    <s v="2026"/>
    <s v="003"/>
    <s v="100000"/>
    <s v="1011915 (DG Expenses)"/>
    <s v="DG Expenses"/>
    <s v="62101"/>
    <s v="Trvl- Domestic Flght"/>
    <n v="-572.64"/>
    <s v="40/24/448 AP"/>
    <s v="100061037"/>
    <s v="SA"/>
    <d v="2025-09-30T00:00:00"/>
    <s v="50"/>
    <m/>
    <m/>
    <s v="P0"/>
    <m/>
    <m/>
    <s v="00L-RBF-JL2 Air Penelope Nelson 2025/08/21"/>
    <s v="1"/>
    <s v="FM001001"/>
    <m/>
    <s v="P"/>
    <m/>
    <m/>
    <m/>
    <m/>
    <s v="D"/>
    <n v="0"/>
    <m/>
    <m/>
    <m/>
    <m/>
    <x v="7"/>
    <x v="1"/>
    <x v="3"/>
    <x v="8"/>
    <m/>
    <s v="Cancelled"/>
    <s v="National"/>
    <x v="1"/>
  </r>
  <r>
    <s v="DEPT"/>
    <s v="2026"/>
    <s v="003"/>
    <s v="100000"/>
    <s v="1011915 (DG Expenses)"/>
    <s v="DG Expenses"/>
    <s v="62102"/>
    <s v="Trvl-Domestic Exp"/>
    <n v="0.56000000000000005"/>
    <s v="40/24/448 AP"/>
    <s v="100061037"/>
    <s v="SA"/>
    <d v="2025-09-30T00:00:00"/>
    <s v="40"/>
    <m/>
    <m/>
    <s v="P0"/>
    <m/>
    <m/>
    <s v="11706973 Orbit Fee Penelope Nelson 2025/09/03"/>
    <s v="1"/>
    <s v="FM001001"/>
    <m/>
    <s v="P"/>
    <m/>
    <m/>
    <m/>
    <m/>
    <s v="D"/>
    <n v="0"/>
    <m/>
    <m/>
    <m/>
    <m/>
    <x v="8"/>
    <x v="2"/>
    <x v="2"/>
    <x v="10"/>
    <m/>
    <m/>
    <s v="National"/>
    <x v="0"/>
  </r>
  <r>
    <s v="DEPT"/>
    <s v="2026"/>
    <s v="003"/>
    <s v="100000"/>
    <s v="1011915 (DG Expenses)"/>
    <s v="DG Expenses"/>
    <s v="62102"/>
    <s v="Trvl-Domestic Exp"/>
    <n v="0.56000000000000005"/>
    <s v="40/24/448 AP"/>
    <s v="100061037"/>
    <s v="SA"/>
    <d v="2025-09-30T00:00:00"/>
    <s v="40"/>
    <m/>
    <m/>
    <s v="P0"/>
    <m/>
    <m/>
    <s v="11706973 Orbit Fee Penelope Nelson 2025/09/03"/>
    <s v="1"/>
    <s v="FM001001"/>
    <m/>
    <s v="P"/>
    <m/>
    <m/>
    <m/>
    <m/>
    <s v="D"/>
    <n v="0"/>
    <m/>
    <m/>
    <m/>
    <m/>
    <x v="8"/>
    <x v="2"/>
    <x v="2"/>
    <x v="10"/>
    <m/>
    <m/>
    <s v="National"/>
    <x v="0"/>
  </r>
  <r>
    <s v="DEPT"/>
    <s v="2026"/>
    <s v="003"/>
    <s v="100000"/>
    <s v="1011915 (DG Expenses)"/>
    <s v="DG Expenses"/>
    <s v="62102"/>
    <s v="Trvl-Domestic Exp"/>
    <n v="46.96"/>
    <s v="40/24/448 AP"/>
    <s v="100061037"/>
    <s v="SA"/>
    <d v="2025-09-30T00:00:00"/>
    <s v="40"/>
    <m/>
    <m/>
    <s v="P0"/>
    <m/>
    <m/>
    <s v="00L-RBF-V92 Other Penelope Nelson 2025/09/23"/>
    <s v="1"/>
    <s v="FM001001"/>
    <m/>
    <s v="P"/>
    <m/>
    <m/>
    <m/>
    <m/>
    <s v="D"/>
    <n v="0"/>
    <m/>
    <m/>
    <m/>
    <m/>
    <x v="9"/>
    <x v="4"/>
    <x v="4"/>
    <x v="11"/>
    <m/>
    <m/>
    <s v="National"/>
    <x v="0"/>
  </r>
  <r>
    <s v="DEPT"/>
    <s v="2026"/>
    <s v="003"/>
    <s v="100000"/>
    <s v="1011915 (DG Expenses)"/>
    <s v="DG Expenses"/>
    <s v="62102"/>
    <s v="Trvl-Domestic Exp"/>
    <n v="8.4"/>
    <s v="40/24/448 AP"/>
    <s v="100061037"/>
    <s v="SA"/>
    <d v="2025-09-30T00:00:00"/>
    <s v="40"/>
    <m/>
    <m/>
    <s v="P0"/>
    <m/>
    <m/>
    <s v="11706973 Orbit Fee Penelope Nelson 2025/09/03"/>
    <s v="1"/>
    <s v="FM001001"/>
    <m/>
    <s v="P"/>
    <m/>
    <m/>
    <m/>
    <m/>
    <s v="D"/>
    <n v="0"/>
    <m/>
    <m/>
    <m/>
    <m/>
    <x v="8"/>
    <x v="2"/>
    <x v="2"/>
    <x v="10"/>
    <m/>
    <m/>
    <s v="National"/>
    <x v="0"/>
  </r>
  <r>
    <s v="DEPT"/>
    <s v="2026"/>
    <s v="003"/>
    <s v="100000"/>
    <s v="1011915 (DG Expenses)"/>
    <s v="DG Expenses"/>
    <s v="62101"/>
    <s v="Trvl- Domestic Flght"/>
    <n v="172.8"/>
    <s v="40/24/449 AP"/>
    <s v="100061038"/>
    <s v="SA"/>
    <d v="2025-09-30T00:00:00"/>
    <s v="40"/>
    <m/>
    <m/>
    <s v="P0"/>
    <m/>
    <m/>
    <s v="00L-RBF-V92 Air Penelope Nelson 2025/09/23"/>
    <s v="1"/>
    <s v="FM001001"/>
    <m/>
    <s v="P"/>
    <m/>
    <m/>
    <m/>
    <m/>
    <s v="D"/>
    <n v="0"/>
    <m/>
    <m/>
    <m/>
    <m/>
    <x v="9"/>
    <x v="1"/>
    <x v="4"/>
    <x v="11"/>
    <m/>
    <m/>
    <s v="National"/>
    <x v="0"/>
  </r>
  <r>
    <s v="DEPT"/>
    <s v="2026"/>
    <s v="003"/>
    <s v="100000"/>
    <s v="1011915 (DG Expenses)"/>
    <s v="DG Expenses"/>
    <s v="62102"/>
    <s v="Trvl-Domestic Exp"/>
    <n v="11.2"/>
    <s v="40/24/449 AP"/>
    <s v="100061038"/>
    <s v="SA"/>
    <d v="2025-09-30T00:00:00"/>
    <s v="40"/>
    <m/>
    <m/>
    <s v="P0"/>
    <m/>
    <m/>
    <s v="00L-RBF-PB8 Orbit Fee Penelope Nelson 2025/08/26"/>
    <s v="1"/>
    <s v="FM001001"/>
    <m/>
    <s v="P"/>
    <m/>
    <m/>
    <m/>
    <m/>
    <s v="D"/>
    <n v="0"/>
    <m/>
    <m/>
    <m/>
    <m/>
    <x v="3"/>
    <x v="2"/>
    <x v="3"/>
    <x v="3"/>
    <m/>
    <m/>
    <s v="National"/>
    <x v="0"/>
  </r>
  <r>
    <s v="DEPT"/>
    <s v="2026"/>
    <s v="003"/>
    <s v="100000"/>
    <s v="1011915 (DG Expenses)"/>
    <s v="DG Expenses"/>
    <s v="62102"/>
    <s v="Trvl-Domestic Exp"/>
    <n v="0.56000000000000005"/>
    <s v="40/24/449 AP"/>
    <s v="100061038"/>
    <s v="SA"/>
    <d v="2025-09-30T00:00:00"/>
    <s v="40"/>
    <m/>
    <m/>
    <s v="P0"/>
    <m/>
    <m/>
    <s v="11706973 Orbit Fee Penelope Nelson 2025/09/03"/>
    <s v="1"/>
    <s v="FM001001"/>
    <m/>
    <s v="P"/>
    <m/>
    <m/>
    <m/>
    <m/>
    <s v="D"/>
    <n v="0"/>
    <m/>
    <m/>
    <m/>
    <m/>
    <x v="8"/>
    <x v="2"/>
    <x v="2"/>
    <x v="10"/>
    <m/>
    <m/>
    <s v="National"/>
    <x v="0"/>
  </r>
  <r>
    <s v="DEPT"/>
    <s v="2026"/>
    <s v="003"/>
    <s v="100000"/>
    <s v="1011915 (DG Expenses)"/>
    <s v="DG Expenses"/>
    <s v="62521"/>
    <s v="Education Costs"/>
    <n v="900"/>
    <m/>
    <s v="5000007140"/>
    <s v="WE"/>
    <d v="2025-09-03T00:00:00"/>
    <s v="81"/>
    <s v="112361 (JENERO ENTERPRISES LTD)"/>
    <s v="JENERO ENTERPRISES LTD"/>
    <m/>
    <m/>
    <m/>
    <s v="Coaching Services - DG 2025 july -dec"/>
    <s v="1"/>
    <s v="FM001001"/>
    <m/>
    <s v="P"/>
    <m/>
    <s v="KBS"/>
    <m/>
    <m/>
    <s v="D"/>
    <n v="20"/>
    <s v="4500067579"/>
    <m/>
    <m/>
    <m/>
    <x v="0"/>
    <x v="0"/>
    <x v="0"/>
    <x v="14"/>
    <m/>
    <m/>
    <s v="National"/>
    <x v="0"/>
  </r>
  <r>
    <s v="DEPT (Department)"/>
    <s v="2026"/>
    <s v="004"/>
    <s v="100000 (Director General and)"/>
    <s v="1011915 (DG Expenses)"/>
    <s v="DG Expenses"/>
    <s v="62102 (Travel-Domestic Expenses)"/>
    <s v="Trvl-Domestic Exp"/>
    <n v="92.49"/>
    <s v="Penelope Nelson"/>
    <s v="100093398"/>
    <s v="S1 ()"/>
    <d v="2025-10-30T00:00:00"/>
    <s v="40"/>
    <m/>
    <m/>
    <s v="P0"/>
    <m/>
    <m/>
    <s v="Taupo Thai Infu Dinner for Sheridan Smith, Peter G"/>
    <s v="1"/>
    <s v="FM001001"/>
    <m/>
    <s v="P"/>
    <m/>
    <m/>
    <m/>
    <m/>
    <s v="D"/>
    <n v="0"/>
    <m/>
    <m/>
    <m/>
    <m/>
    <x v="12"/>
    <x v="5"/>
    <x v="5"/>
    <x v="15"/>
    <m/>
    <m/>
    <s v="National"/>
    <x v="0"/>
  </r>
  <r>
    <s v="DEPT (Department)"/>
    <s v="2026"/>
    <s v="004"/>
    <s v="100000 (Director General and)"/>
    <s v="1011915 (DG Expenses)"/>
    <s v="DG Expenses"/>
    <s v="62102 (Travel-Domestic Expenses)"/>
    <s v="Trvl-Domestic Exp"/>
    <n v="42.89"/>
    <s v="Penelope Nelson"/>
    <s v="100093398"/>
    <s v="S1 ()"/>
    <d v="2025-10-30T00:00:00"/>
    <s v="40"/>
    <m/>
    <m/>
    <s v="P0"/>
    <m/>
    <m/>
    <s v="The Greedy Cow  Lunch for Penny and Sheridan for t"/>
    <s v="1"/>
    <s v="FM001001"/>
    <m/>
    <s v="P"/>
    <m/>
    <m/>
    <m/>
    <m/>
    <s v="D"/>
    <n v="0"/>
    <m/>
    <m/>
    <m/>
    <m/>
    <x v="12"/>
    <x v="5"/>
    <x v="5"/>
    <x v="15"/>
    <m/>
    <m/>
    <s v="National"/>
    <x v="0"/>
  </r>
  <r>
    <s v="DEPT (Department)"/>
    <s v="2026"/>
    <s v="004"/>
    <s v="100000 (Director General and)"/>
    <s v="1011915 (DG Expenses)"/>
    <s v="DG Expenses"/>
    <s v="62102 (Travel-Domestic Expenses)"/>
    <s v="Trvl-Domestic Exp"/>
    <n v="97.39"/>
    <m/>
    <s v="100093816"/>
    <s v="SA ()"/>
    <d v="2025-10-31T00:00:00"/>
    <s v="40"/>
    <m/>
    <m/>
    <s v="P0"/>
    <m/>
    <m/>
    <s v="00L-RBG-LRJ Other Penelope Nelson 2025/09/27"/>
    <s v="1"/>
    <s v="FM001001"/>
    <m/>
    <s v="P"/>
    <m/>
    <m/>
    <m/>
    <m/>
    <s v="D"/>
    <n v="0"/>
    <m/>
    <m/>
    <m/>
    <m/>
    <x v="12"/>
    <x v="4"/>
    <x v="5"/>
    <x v="15"/>
    <m/>
    <m/>
    <s v="National"/>
    <x v="0"/>
  </r>
  <r>
    <s v="DEPT (Department)"/>
    <s v="2026"/>
    <s v="004"/>
    <s v="100000 (Director General and)"/>
    <s v="1011915 (DG Expenses)"/>
    <s v="DG Expenses"/>
    <s v="62102 (Travel-Domestic Expenses)"/>
    <s v="Trvl-Domestic Exp"/>
    <n v="11.2"/>
    <m/>
    <s v="100093816"/>
    <s v="SA ()"/>
    <d v="2025-10-31T00:00:00"/>
    <s v="40"/>
    <m/>
    <m/>
    <s v="P0"/>
    <m/>
    <m/>
    <s v="00L-RBG-5CM Orbit Fee Penelope Nelson 2025/10/21"/>
    <s v="1"/>
    <s v="FM001001"/>
    <m/>
    <s v="P"/>
    <m/>
    <m/>
    <m/>
    <m/>
    <s v="D"/>
    <n v="0"/>
    <m/>
    <m/>
    <m/>
    <m/>
    <x v="13"/>
    <x v="2"/>
    <x v="6"/>
    <x v="16"/>
    <m/>
    <m/>
    <s v="National"/>
    <x v="0"/>
  </r>
  <r>
    <s v="DEPT (Department)"/>
    <s v="2026"/>
    <s v="004"/>
    <s v="100000 (Director General and)"/>
    <s v="1011915 (DG Expenses)"/>
    <s v="DG Expenses"/>
    <s v="62102 (Travel-Domestic Expenses)"/>
    <s v="Trvl-Domestic Exp"/>
    <n v="75.150000000000006"/>
    <m/>
    <s v="100093816"/>
    <s v="SA ()"/>
    <d v="2025-10-31T00:00:00"/>
    <s v="40"/>
    <m/>
    <m/>
    <s v="P0"/>
    <m/>
    <m/>
    <s v="00L-RBG-LRJ Car Hire Penelope Nelson 2025/09/27"/>
    <s v="1"/>
    <s v="FM001001"/>
    <m/>
    <s v="P"/>
    <m/>
    <m/>
    <m/>
    <m/>
    <s v="D"/>
    <n v="0"/>
    <m/>
    <m/>
    <m/>
    <m/>
    <x v="12"/>
    <x v="7"/>
    <x v="5"/>
    <x v="15"/>
    <m/>
    <m/>
    <s v="National"/>
    <x v="0"/>
  </r>
  <r>
    <s v="DEPT (Department)"/>
    <s v="2026"/>
    <s v="004"/>
    <s v="100000 (Director General and)"/>
    <s v="1011915 (DG Expenses)"/>
    <s v="DG Expenses"/>
    <s v="62102 (Travel-Domestic Expenses)"/>
    <s v="Trvl-Domestic Exp"/>
    <n v="11.2"/>
    <m/>
    <s v="100093816"/>
    <s v="SA ()"/>
    <d v="2025-10-31T00:00:00"/>
    <s v="40"/>
    <m/>
    <m/>
    <s v="P0"/>
    <m/>
    <m/>
    <s v="00L-RBG-48R Orbit Fee Penelope Nelson 2025/10/17"/>
    <s v="1"/>
    <s v="FM001001"/>
    <m/>
    <s v="P"/>
    <m/>
    <m/>
    <m/>
    <m/>
    <s v="D"/>
    <n v="0"/>
    <m/>
    <m/>
    <m/>
    <m/>
    <x v="14"/>
    <x v="2"/>
    <x v="0"/>
    <x v="17"/>
    <m/>
    <m/>
    <s v="National"/>
    <x v="0"/>
  </r>
  <r>
    <s v="DEPT (Department)"/>
    <s v="2026"/>
    <s v="004"/>
    <s v="100000 (Director General and)"/>
    <s v="1011915 (DG Expenses)"/>
    <s v="DG Expenses"/>
    <s v="62102 (Travel-Domestic Expenses)"/>
    <s v="Trvl-Domestic Exp"/>
    <n v="11.2"/>
    <m/>
    <s v="100093816"/>
    <s v="SA ()"/>
    <d v="2025-10-31T00:00:00"/>
    <s v="40"/>
    <m/>
    <m/>
    <s v="P0"/>
    <m/>
    <m/>
    <s v="00L-RBG-R3H Orbit Fee Penelope Nelson 2025/10/03"/>
    <s v="1"/>
    <s v="FM001001"/>
    <m/>
    <s v="P"/>
    <m/>
    <m/>
    <m/>
    <m/>
    <s v="D"/>
    <n v="0"/>
    <m/>
    <m/>
    <m/>
    <m/>
    <x v="11"/>
    <x v="2"/>
    <x v="3"/>
    <x v="13"/>
    <m/>
    <m/>
    <s v="National"/>
    <x v="0"/>
  </r>
  <r>
    <s v="DEPT (Department)"/>
    <s v="2026"/>
    <s v="004"/>
    <s v="100000 (Director General and)"/>
    <s v="1011915 (DG Expenses)"/>
    <s v="DG Expenses"/>
    <s v="62102 (Travel-Domestic Expenses)"/>
    <s v="Trvl-Domestic Exp"/>
    <n v="11.2"/>
    <m/>
    <s v="100093816"/>
    <s v="SA ()"/>
    <d v="2025-10-31T00:00:00"/>
    <s v="40"/>
    <m/>
    <m/>
    <s v="P0"/>
    <m/>
    <m/>
    <s v="00L-RBF-5VW Orbit Fee Penelope Nelson 2025/09/30"/>
    <s v="1"/>
    <s v="FM001001"/>
    <m/>
    <s v="P"/>
    <m/>
    <m/>
    <m/>
    <m/>
    <s v="D"/>
    <n v="0"/>
    <m/>
    <m/>
    <m/>
    <m/>
    <x v="11"/>
    <x v="2"/>
    <x v="3"/>
    <x v="13"/>
    <m/>
    <m/>
    <s v="National"/>
    <x v="0"/>
  </r>
  <r>
    <s v="DEPT (Department)"/>
    <s v="2026"/>
    <s v="004"/>
    <s v="100000 (Director General and)"/>
    <s v="1011915 (DG Expenses)"/>
    <s v="DG Expenses"/>
    <s v="62102 (Travel-Domestic Expenses)"/>
    <s v="Trvl-Domestic Exp"/>
    <n v="18.850000000000001"/>
    <m/>
    <s v="100093816"/>
    <s v="SA ()"/>
    <d v="2025-10-31T00:00:00"/>
    <s v="40"/>
    <m/>
    <m/>
    <s v="P0"/>
    <m/>
    <m/>
    <s v="00L-RBG-TLL Orbit Fee Penelope Nelson 2025/10/03"/>
    <s v="1"/>
    <s v="FM001001"/>
    <m/>
    <s v="P"/>
    <m/>
    <m/>
    <m/>
    <m/>
    <s v="D"/>
    <n v="0"/>
    <m/>
    <m/>
    <m/>
    <m/>
    <x v="15"/>
    <x v="2"/>
    <x v="3"/>
    <x v="18"/>
    <m/>
    <m/>
    <s v="National"/>
    <x v="0"/>
  </r>
  <r>
    <s v="DEPT (Department)"/>
    <s v="2026"/>
    <s v="004"/>
    <s v="100000 (Director General and)"/>
    <s v="1011915 (DG Expenses)"/>
    <s v="DG Expenses"/>
    <s v="62102 (Travel-Domestic Expenses)"/>
    <s v="Trvl-Domestic Exp"/>
    <n v="0.56000000000000005"/>
    <m/>
    <s v="100093816"/>
    <s v="SA ()"/>
    <d v="2025-10-31T00:00:00"/>
    <s v="40"/>
    <m/>
    <m/>
    <s v="P0"/>
    <m/>
    <m/>
    <s v="00L-RBG-LRJ Orbit Fee Penelope Nelson 2025/09/27"/>
    <s v="1"/>
    <s v="FM001001"/>
    <m/>
    <s v="P"/>
    <m/>
    <m/>
    <m/>
    <m/>
    <s v="D"/>
    <n v="0"/>
    <m/>
    <m/>
    <m/>
    <m/>
    <x v="12"/>
    <x v="2"/>
    <x v="5"/>
    <x v="15"/>
    <m/>
    <m/>
    <s v="National"/>
    <x v="0"/>
  </r>
  <r>
    <s v="DEPT (Department)"/>
    <s v="2026"/>
    <s v="004"/>
    <s v="100000 (Director General and)"/>
    <s v="1011915 (DG Expenses)"/>
    <s v="DG Expenses"/>
    <s v="62102 (Travel-Domestic Expenses)"/>
    <s v="Trvl-Domestic Exp"/>
    <n v="11.2"/>
    <m/>
    <s v="100093817"/>
    <s v="SA ()"/>
    <d v="2025-10-31T00:00:00"/>
    <s v="40"/>
    <m/>
    <m/>
    <s v="P0"/>
    <m/>
    <m/>
    <s v="00L-RBG-LRJ Orbit Fee Penelope Nelson 2025/09/27"/>
    <s v="1"/>
    <s v="FM001001"/>
    <m/>
    <s v="P"/>
    <m/>
    <m/>
    <m/>
    <m/>
    <s v="D"/>
    <n v="0"/>
    <m/>
    <m/>
    <m/>
    <m/>
    <x v="12"/>
    <x v="2"/>
    <x v="5"/>
    <x v="15"/>
    <m/>
    <m/>
    <s v="National"/>
    <x v="0"/>
  </r>
  <r>
    <s v="DEPT (Department)"/>
    <s v="2026"/>
    <s v="004"/>
    <s v="100000 (Director General and)"/>
    <s v="1011915 (DG Expenses)"/>
    <s v="DG Expenses"/>
    <s v="62102 (Travel-Domestic Expenses)"/>
    <s v="Trvl-Domestic Exp"/>
    <n v="18.850000000000001"/>
    <m/>
    <s v="100093817"/>
    <s v="SA ()"/>
    <d v="2025-10-31T00:00:00"/>
    <s v="40"/>
    <m/>
    <m/>
    <s v="P0"/>
    <m/>
    <m/>
    <s v="00L-RBG-5CJ Orbit Fee Leigh Anne Wiig 2025/10/16"/>
    <s v="1"/>
    <s v="FM001001"/>
    <m/>
    <s v="P"/>
    <m/>
    <m/>
    <m/>
    <m/>
    <s v="D"/>
    <n v="0"/>
    <m/>
    <m/>
    <m/>
    <m/>
    <x v="16"/>
    <x v="8"/>
    <x v="7"/>
    <x v="19"/>
    <m/>
    <m/>
    <m/>
    <x v="2"/>
  </r>
  <r>
    <s v="DEPT (Department)"/>
    <s v="2026"/>
    <s v="004"/>
    <s v="100000 (Director General and)"/>
    <s v="1011915 (DG Expenses)"/>
    <s v="DG Expenses"/>
    <s v="62102 (Travel-Domestic Expenses)"/>
    <s v="Trvl-Domestic Exp"/>
    <n v="18.850000000000001"/>
    <m/>
    <s v="100093817"/>
    <s v="SA ()"/>
    <d v="2025-10-31T00:00:00"/>
    <s v="40"/>
    <m/>
    <m/>
    <s v="P0"/>
    <m/>
    <m/>
    <s v="00L-RBG-LRJ Orbit Fee Penelope Nelson 2025/09/26"/>
    <s v="1"/>
    <s v="FM001001"/>
    <m/>
    <s v="P"/>
    <m/>
    <m/>
    <m/>
    <m/>
    <s v="D"/>
    <n v="0"/>
    <m/>
    <m/>
    <m/>
    <m/>
    <x v="12"/>
    <x v="2"/>
    <x v="5"/>
    <x v="15"/>
    <m/>
    <m/>
    <s v="National"/>
    <x v="0"/>
  </r>
  <r>
    <s v="DEPT (Department)"/>
    <s v="2026"/>
    <s v="004"/>
    <s v="100000 (Director General and)"/>
    <s v="1011915 (DG Expenses)"/>
    <s v="DG Expenses"/>
    <s v="62102 (Travel-Domestic Expenses)"/>
    <s v="Trvl-Domestic Exp"/>
    <n v="18.850000000000001"/>
    <m/>
    <s v="100093817"/>
    <s v="SA ()"/>
    <d v="2025-10-31T00:00:00"/>
    <s v="40"/>
    <m/>
    <m/>
    <s v="P0"/>
    <m/>
    <m/>
    <s v="00L-RBG-R3H Orbit Fee Penelope Nelson 2025/10/02"/>
    <s v="1"/>
    <s v="FM001001"/>
    <m/>
    <s v="P"/>
    <m/>
    <m/>
    <m/>
    <m/>
    <s v="D"/>
    <n v="0"/>
    <m/>
    <m/>
    <m/>
    <m/>
    <x v="11"/>
    <x v="2"/>
    <x v="3"/>
    <x v="13"/>
    <m/>
    <m/>
    <s v="National"/>
    <x v="0"/>
  </r>
  <r>
    <s v="DEPT (Department)"/>
    <s v="2026"/>
    <s v="004"/>
    <s v="100000 (Director General and)"/>
    <s v="1011915 (DG Expenses)"/>
    <s v="DG Expenses"/>
    <s v="62102 (Travel-Domestic Expenses)"/>
    <s v="Trvl-Domestic Exp"/>
    <n v="18.850000000000001"/>
    <m/>
    <s v="100093817"/>
    <s v="SA ()"/>
    <d v="2025-10-31T00:00:00"/>
    <s v="40"/>
    <m/>
    <m/>
    <s v="P0"/>
    <m/>
    <m/>
    <s v="00L-RBG-3G2 Orbit Fee Penelope Nelson 2025/10/14"/>
    <s v="1"/>
    <s v="FM001001"/>
    <m/>
    <s v="P"/>
    <m/>
    <m/>
    <m/>
    <m/>
    <s v="D"/>
    <n v="0"/>
    <m/>
    <m/>
    <m/>
    <m/>
    <x v="14"/>
    <x v="2"/>
    <x v="1"/>
    <x v="17"/>
    <m/>
    <m/>
    <s v="National"/>
    <x v="0"/>
  </r>
  <r>
    <s v="DEPT (Department)"/>
    <s v="2026"/>
    <s v="004"/>
    <s v="100000 (Director General and)"/>
    <s v="1011915 (DG Expenses)"/>
    <s v="DG Expenses"/>
    <s v="62102 (Travel-Domestic Expenses)"/>
    <s v="Trvl-Domestic Exp"/>
    <n v="84.35"/>
    <m/>
    <s v="100093817"/>
    <s v="SA ()"/>
    <d v="2025-10-31T00:00:00"/>
    <s v="40"/>
    <m/>
    <m/>
    <s v="P0"/>
    <m/>
    <m/>
    <s v="11706973 Other Penelope Nelson 2025/09/03"/>
    <s v="1"/>
    <s v="FM001001"/>
    <m/>
    <s v="P"/>
    <m/>
    <m/>
    <m/>
    <m/>
    <s v="D"/>
    <n v="0"/>
    <m/>
    <m/>
    <m/>
    <m/>
    <x v="8"/>
    <x v="4"/>
    <x v="2"/>
    <x v="10"/>
    <m/>
    <m/>
    <s v="National"/>
    <x v="0"/>
  </r>
  <r>
    <s v="DEPT (Department)"/>
    <s v="2026"/>
    <s v="004"/>
    <s v="100000 (Director General and)"/>
    <s v="1011915 (DG Expenses)"/>
    <s v="DG Expenses"/>
    <s v="62102 (Travel-Domestic Expenses)"/>
    <s v="Trvl-Domestic Exp"/>
    <n v="8.4"/>
    <m/>
    <s v="100093817"/>
    <s v="SA ()"/>
    <d v="2025-10-31T00:00:00"/>
    <s v="40"/>
    <m/>
    <m/>
    <s v="P0"/>
    <m/>
    <m/>
    <s v="00L-RBG-LRJ Orbit Fee Penelope Nelson 2025/09/27"/>
    <s v="1"/>
    <s v="FM001001"/>
    <m/>
    <s v="P"/>
    <m/>
    <m/>
    <m/>
    <m/>
    <s v="D"/>
    <n v="0"/>
    <m/>
    <m/>
    <m/>
    <m/>
    <x v="12"/>
    <x v="2"/>
    <x v="5"/>
    <x v="15"/>
    <m/>
    <m/>
    <s v="National"/>
    <x v="0"/>
  </r>
  <r>
    <s v="DEPT (Department)"/>
    <s v="2026"/>
    <s v="004"/>
    <s v="100000 (Director General and)"/>
    <s v="1011915 (DG Expenses)"/>
    <s v="DG Expenses"/>
    <s v="62101 (Travel- Domestic Flights)"/>
    <s v="Trvl- Domestic Flght"/>
    <n v="565.12"/>
    <m/>
    <s v="100093817"/>
    <s v="SA ()"/>
    <d v="2025-10-31T00:00:00"/>
    <s v="40"/>
    <m/>
    <m/>
    <s v="P0"/>
    <m/>
    <m/>
    <s v="00L-RBG-R4F Air Penelope Nelson 2026/02/04"/>
    <s v="1"/>
    <s v="FM001001"/>
    <m/>
    <s v="P"/>
    <m/>
    <m/>
    <m/>
    <m/>
    <s v="D"/>
    <n v="0"/>
    <m/>
    <m/>
    <m/>
    <m/>
    <x v="17"/>
    <x v="1"/>
    <x v="8"/>
    <x v="20"/>
    <m/>
    <m/>
    <s v="National"/>
    <x v="1"/>
  </r>
  <r>
    <s v="DEPT (Department)"/>
    <s v="2026"/>
    <s v="004"/>
    <s v="100000 (Director General and)"/>
    <s v="1011915 (DG Expenses)"/>
    <s v="DG Expenses"/>
    <s v="62101 (Travel- Domestic Flights)"/>
    <s v="Trvl- Domestic Flght"/>
    <n v="1178.47"/>
    <m/>
    <s v="100093817"/>
    <s v="SA ()"/>
    <d v="2025-10-31T00:00:00"/>
    <s v="40"/>
    <m/>
    <m/>
    <s v="P0"/>
    <m/>
    <m/>
    <s v="00L-RBG-5CM Air Penelope Nelson 2025/10/21"/>
    <s v="1"/>
    <s v="FM001001"/>
    <m/>
    <s v="P"/>
    <m/>
    <m/>
    <m/>
    <m/>
    <s v="D"/>
    <n v="0"/>
    <m/>
    <m/>
    <m/>
    <m/>
    <x v="13"/>
    <x v="1"/>
    <x v="6"/>
    <x v="16"/>
    <m/>
    <m/>
    <s v="National"/>
    <x v="0"/>
  </r>
  <r>
    <s v="DEPT (Department)"/>
    <s v="2026"/>
    <s v="004"/>
    <s v="100000 (Director General and)"/>
    <s v="1011915 (DG Expenses)"/>
    <s v="DG Expenses"/>
    <s v="62101 (Travel- Domestic Flights)"/>
    <s v="Trvl- Domestic Flght"/>
    <n v="578.49"/>
    <m/>
    <s v="100093817"/>
    <s v="SA ()"/>
    <d v="2025-10-31T00:00:00"/>
    <s v="40"/>
    <m/>
    <m/>
    <s v="P0"/>
    <m/>
    <m/>
    <s v="00L-RBG-3G2 Air Penelope Nelson 2025/10/30"/>
    <s v="1"/>
    <s v="FM001001"/>
    <m/>
    <s v="P"/>
    <m/>
    <m/>
    <m/>
    <m/>
    <s v="D"/>
    <n v="0"/>
    <m/>
    <m/>
    <m/>
    <m/>
    <x v="14"/>
    <x v="1"/>
    <x v="1"/>
    <x v="17"/>
    <m/>
    <m/>
    <s v="National"/>
    <x v="0"/>
  </r>
  <r>
    <s v="DEPT (Department)"/>
    <s v="2026"/>
    <s v="004"/>
    <s v="100000 (Director General and)"/>
    <s v="1011915 (DG Expenses)"/>
    <s v="DG Expenses"/>
    <s v="62102 (Travel-Domestic Expenses)"/>
    <s v="Trvl-Domestic Exp"/>
    <n v="0.56000000000000005"/>
    <m/>
    <s v="100093817"/>
    <s v="SA ()"/>
    <d v="2025-10-31T00:00:00"/>
    <s v="40"/>
    <m/>
    <m/>
    <s v="P0"/>
    <m/>
    <m/>
    <s v="00L-RBG-LRJ Orbit Fee Penelope Nelson 2025/09/27"/>
    <s v="1"/>
    <s v="FM001001"/>
    <m/>
    <s v="P"/>
    <m/>
    <m/>
    <m/>
    <m/>
    <s v="D"/>
    <n v="0"/>
    <m/>
    <m/>
    <m/>
    <m/>
    <x v="12"/>
    <x v="2"/>
    <x v="5"/>
    <x v="15"/>
    <m/>
    <m/>
    <s v="National"/>
    <x v="0"/>
  </r>
  <r>
    <s v="DEPT (Department)"/>
    <s v="2026"/>
    <s v="004"/>
    <s v="100000 (Director General and)"/>
    <s v="1011915 (DG Expenses)"/>
    <s v="DG Expenses"/>
    <s v="62102 (Travel-Domestic Expenses)"/>
    <s v="Trvl-Domestic Exp"/>
    <n v="78.260000000000005"/>
    <m/>
    <s v="100093818"/>
    <s v="SA ()"/>
    <d v="2025-10-31T00:00:00"/>
    <s v="40"/>
    <m/>
    <m/>
    <s v="P0"/>
    <m/>
    <m/>
    <s v="00L-RBG-LRJ Car Hire Penelope Nelson 2025/09/27"/>
    <s v="1"/>
    <s v="FM001001"/>
    <m/>
    <s v="P"/>
    <m/>
    <m/>
    <m/>
    <m/>
    <s v="D"/>
    <n v="0"/>
    <m/>
    <m/>
    <m/>
    <m/>
    <x v="12"/>
    <x v="7"/>
    <x v="5"/>
    <x v="15"/>
    <m/>
    <m/>
    <s v="National"/>
    <x v="0"/>
  </r>
  <r>
    <s v="DEPT (Department)"/>
    <s v="2026"/>
    <s v="004"/>
    <s v="100000 (Director General and)"/>
    <s v="1011915 (DG Expenses)"/>
    <s v="DG Expenses"/>
    <s v="62101 (Travel- Domestic Flights)"/>
    <s v="Trvl- Domestic Flght"/>
    <n v="760.79"/>
    <m/>
    <s v="100093818"/>
    <s v="SA ()"/>
    <d v="2025-10-31T00:00:00"/>
    <s v="40"/>
    <m/>
    <m/>
    <s v="P0"/>
    <m/>
    <m/>
    <s v="00L-RBG-7H2 Air Penelope Nelson 2025/11/12"/>
    <s v="1"/>
    <s v="FM001001"/>
    <m/>
    <s v="P"/>
    <m/>
    <m/>
    <m/>
    <m/>
    <s v="D"/>
    <n v="0"/>
    <m/>
    <m/>
    <m/>
    <m/>
    <x v="18"/>
    <x v="1"/>
    <x v="9"/>
    <x v="21"/>
    <m/>
    <m/>
    <s v="National"/>
    <x v="0"/>
  </r>
  <r>
    <s v="DEPT (Department)"/>
    <s v="2026"/>
    <s v="004"/>
    <s v="100000 (Director General and)"/>
    <s v="1011915 (DG Expenses)"/>
    <s v="DG Expenses"/>
    <s v="62102 (Travel-Domestic Expenses)"/>
    <s v="Trvl-Domestic Exp"/>
    <n v="8.4"/>
    <m/>
    <s v="100093818"/>
    <s v="SA ()"/>
    <d v="2025-10-31T00:00:00"/>
    <s v="40"/>
    <m/>
    <m/>
    <s v="P0"/>
    <m/>
    <m/>
    <s v="00L-RBG-LRJ Orbit Fee Penelope Nelson 2025/09/27"/>
    <s v="1"/>
    <s v="FM001001"/>
    <m/>
    <s v="P"/>
    <m/>
    <m/>
    <m/>
    <m/>
    <s v="D"/>
    <n v="0"/>
    <m/>
    <m/>
    <m/>
    <m/>
    <x v="12"/>
    <x v="2"/>
    <x v="5"/>
    <x v="15"/>
    <m/>
    <m/>
    <s v="National"/>
    <x v="0"/>
  </r>
  <r>
    <s v="DEPT (Department)"/>
    <s v="2026"/>
    <s v="004"/>
    <s v="100000 (Director General and)"/>
    <s v="1011915 (DG Expenses)"/>
    <s v="DG Expenses"/>
    <s v="62102 (Travel-Domestic Expenses)"/>
    <s v="Trvl-Domestic Exp"/>
    <n v="18.850000000000001"/>
    <m/>
    <s v="100093818"/>
    <s v="SA ()"/>
    <d v="2025-10-31T00:00:00"/>
    <s v="40"/>
    <m/>
    <m/>
    <s v="P0"/>
    <m/>
    <m/>
    <s v="00L-RBG-48R Orbit Fee Penelope Nelson 2025/10/16"/>
    <s v="1"/>
    <s v="FM001001"/>
    <m/>
    <s v="P"/>
    <m/>
    <m/>
    <m/>
    <m/>
    <s v="D"/>
    <n v="0"/>
    <m/>
    <m/>
    <m/>
    <m/>
    <x v="14"/>
    <x v="2"/>
    <x v="0"/>
    <x v="17"/>
    <m/>
    <m/>
    <s v="National"/>
    <x v="0"/>
  </r>
  <r>
    <s v="DEPT (Department)"/>
    <s v="2026"/>
    <s v="004"/>
    <s v="100000 (Director General and)"/>
    <s v="1011915 (DG Expenses)"/>
    <s v="DG Expenses"/>
    <s v="62102 (Travel-Domestic Expenses)"/>
    <s v="Trvl-Domestic Exp"/>
    <n v="18.850000000000001"/>
    <m/>
    <s v="100093818"/>
    <s v="SA ()"/>
    <d v="2025-10-31T00:00:00"/>
    <s v="40"/>
    <m/>
    <m/>
    <s v="P0"/>
    <m/>
    <m/>
    <s v="00L-RBG-48Q Orbit Fee Leigh Anne Wiig 2025/10/16"/>
    <s v="1"/>
    <s v="FM001001"/>
    <m/>
    <s v="P"/>
    <m/>
    <m/>
    <m/>
    <m/>
    <s v="D"/>
    <n v="0"/>
    <m/>
    <m/>
    <m/>
    <m/>
    <x v="16"/>
    <x v="8"/>
    <x v="7"/>
    <x v="19"/>
    <m/>
    <m/>
    <m/>
    <x v="2"/>
  </r>
  <r>
    <s v="DEPT (Department)"/>
    <s v="2026"/>
    <s v="004"/>
    <s v="100000 (Director General and)"/>
    <s v="1011915 (DG Expenses)"/>
    <s v="DG Expenses"/>
    <s v="62101 (Travel- Domestic Flights)"/>
    <s v="Trvl- Domestic Flght"/>
    <n v="388.16"/>
    <m/>
    <s v="100093818"/>
    <s v="SA ()"/>
    <d v="2025-10-31T00:00:00"/>
    <s v="40"/>
    <m/>
    <m/>
    <s v="P0"/>
    <m/>
    <m/>
    <s v="00L-RBF-5VW Air Penelope Nelson 2025/10/02"/>
    <s v="1"/>
    <s v="FM001001"/>
    <m/>
    <s v="P"/>
    <m/>
    <m/>
    <m/>
    <m/>
    <s v="D"/>
    <n v="0"/>
    <m/>
    <m/>
    <m/>
    <m/>
    <x v="11"/>
    <x v="1"/>
    <x v="3"/>
    <x v="13"/>
    <m/>
    <m/>
    <s v="National"/>
    <x v="0"/>
  </r>
  <r>
    <s v="DEPT (Department)"/>
    <s v="2026"/>
    <s v="004"/>
    <s v="100000 (Director General and)"/>
    <s v="1011915 (DG Expenses)"/>
    <s v="DG Expenses"/>
    <s v="62102 (Travel-Domestic Expenses)"/>
    <s v="Trvl-Domestic Exp"/>
    <n v="0.56000000000000005"/>
    <m/>
    <s v="100093818"/>
    <s v="SA ()"/>
    <d v="2025-10-31T00:00:00"/>
    <s v="40"/>
    <m/>
    <m/>
    <s v="P0"/>
    <m/>
    <m/>
    <s v="00L-RBG-LRJ Orbit Fee Penelope Nelson 2025/09/27"/>
    <s v="1"/>
    <s v="FM001001"/>
    <m/>
    <s v="P"/>
    <m/>
    <m/>
    <m/>
    <m/>
    <s v="D"/>
    <n v="0"/>
    <m/>
    <m/>
    <m/>
    <m/>
    <x v="12"/>
    <x v="2"/>
    <x v="5"/>
    <x v="15"/>
    <m/>
    <m/>
    <s v="National"/>
    <x v="0"/>
  </r>
  <r>
    <s v="DEPT (Department)"/>
    <s v="2026"/>
    <s v="004"/>
    <s v="100000 (Director General and)"/>
    <s v="1011915 (DG Expenses)"/>
    <s v="DG Expenses"/>
    <s v="62102 (Travel-Domestic Expenses)"/>
    <s v="Trvl-Domestic Exp"/>
    <n v="18.850000000000001"/>
    <m/>
    <s v="100093818"/>
    <s v="SA ()"/>
    <d v="2025-10-31T00:00:00"/>
    <s v="40"/>
    <m/>
    <m/>
    <s v="P0"/>
    <m/>
    <m/>
    <s v="00L-RBG-7H2 Orbit Fee Penelope Nelson 2025/10/21"/>
    <s v="1"/>
    <s v="FM001001"/>
    <m/>
    <s v="P"/>
    <m/>
    <m/>
    <m/>
    <m/>
    <s v="D"/>
    <n v="0"/>
    <m/>
    <m/>
    <m/>
    <m/>
    <x v="18"/>
    <x v="2"/>
    <x v="9"/>
    <x v="21"/>
    <m/>
    <m/>
    <s v="National"/>
    <x v="0"/>
  </r>
  <r>
    <s v="DEPT (Department)"/>
    <s v="2026"/>
    <s v="004"/>
    <s v="100000 (Director General and)"/>
    <s v="1011915 (DG Expenses)"/>
    <s v="DG Expenses"/>
    <s v="62101 (Travel- Domestic Flights)"/>
    <s v="Trvl- Domestic Flght"/>
    <n v="476.52"/>
    <s v="Reid Walters"/>
    <s v="100093821"/>
    <s v="S1 ()"/>
    <d v="2025-10-31T00:00:00"/>
    <s v="40"/>
    <m/>
    <m/>
    <s v="P0"/>
    <m/>
    <m/>
    <s v="Stewart Island  Flights for Leigh-Anne and Penny t"/>
    <s v="1"/>
    <s v="FM001001"/>
    <m/>
    <s v="P"/>
    <m/>
    <m/>
    <m/>
    <m/>
    <s v="D"/>
    <n v="0"/>
    <m/>
    <m/>
    <m/>
    <m/>
    <x v="16"/>
    <x v="1"/>
    <x v="7"/>
    <x v="14"/>
    <m/>
    <m/>
    <m/>
    <x v="2"/>
  </r>
  <r>
    <s v="DEPT (Department)"/>
    <s v="2026"/>
    <s v="004"/>
    <s v="100000 (Director General and)"/>
    <s v="1011915 (DG Expenses)"/>
    <s v="DG Expenses"/>
    <s v="62104 (Taxi / Cab Services incl Ride-Hailing S)"/>
    <s v="Taxi / Cab Services"/>
    <n v="85.57"/>
    <s v="Penelope Nelson"/>
    <s v="100093821"/>
    <s v="S1 ()"/>
    <d v="2025-10-31T00:00:00"/>
    <s v="40"/>
    <m/>
    <m/>
    <s v="P0"/>
    <m/>
    <m/>
    <s v="Akld Co-Op Taxi Travel hotel while in Auckland for"/>
    <s v="1"/>
    <s v="FM001001"/>
    <m/>
    <s v="P"/>
    <m/>
    <m/>
    <m/>
    <m/>
    <s v="D"/>
    <n v="0"/>
    <m/>
    <m/>
    <m/>
    <m/>
    <x v="19"/>
    <x v="3"/>
    <x v="4"/>
    <x v="22"/>
    <m/>
    <m/>
    <s v="National"/>
    <x v="0"/>
  </r>
  <r>
    <s v="DEPT (Department)"/>
    <s v="2026"/>
    <s v="004"/>
    <s v="100000 (Director General and)"/>
    <s v="1011915 (DG Expenses)"/>
    <s v="DG Expenses"/>
    <s v="62104 (Taxi / Cab Services incl Ride-Hailing S)"/>
    <s v="Taxi / Cab Services"/>
    <n v="30.09"/>
    <s v="Penelope Nelson"/>
    <s v="100093821"/>
    <s v="S1 ()"/>
    <d v="2025-10-31T00:00:00"/>
    <s v="40"/>
    <m/>
    <m/>
    <s v="P0"/>
    <m/>
    <m/>
    <s v="Akld Co-Op Taxi Travel to meeting with EDS while i"/>
    <s v="1"/>
    <s v="FM001001"/>
    <m/>
    <s v="P"/>
    <m/>
    <m/>
    <m/>
    <m/>
    <s v="D"/>
    <n v="0"/>
    <m/>
    <m/>
    <m/>
    <m/>
    <x v="19"/>
    <x v="3"/>
    <x v="4"/>
    <x v="22"/>
    <m/>
    <m/>
    <s v="National"/>
    <x v="0"/>
  </r>
  <r>
    <s v="DEPT (Department)"/>
    <s v="2026"/>
    <s v="004"/>
    <s v="100000 (Director General and)"/>
    <s v="1011915 (DG Expenses)"/>
    <s v="DG Expenses"/>
    <s v="62102 (Travel-Domestic Expenses)"/>
    <s v="Trvl-Domestic Exp"/>
    <n v="18.850000000000001"/>
    <m/>
    <s v="100093827"/>
    <s v="SA ()"/>
    <d v="2025-10-31T00:00:00"/>
    <s v="40"/>
    <m/>
    <m/>
    <s v="P0"/>
    <m/>
    <m/>
    <s v="00L-RBG-R4F Orbit Fee Penelope Nelson 2025/10/02"/>
    <s v="1"/>
    <s v="FM001001"/>
    <m/>
    <s v="P"/>
    <m/>
    <m/>
    <m/>
    <m/>
    <s v="D"/>
    <n v="0"/>
    <m/>
    <m/>
    <m/>
    <m/>
    <x v="17"/>
    <x v="2"/>
    <x v="8"/>
    <x v="20"/>
    <m/>
    <m/>
    <s v="National"/>
    <x v="1"/>
  </r>
  <r>
    <s v="DEPT (Department)"/>
    <s v="2026"/>
    <s v="004"/>
    <s v="100000 (Director General and)"/>
    <s v="1011915 (DG Expenses)"/>
    <s v="DG Expenses"/>
    <s v="62102 (Travel-Domestic Expenses)"/>
    <s v="Trvl-Domestic Exp"/>
    <n v="110.87"/>
    <m/>
    <s v="100093827"/>
    <s v="SA ()"/>
    <d v="2025-10-31T00:00:00"/>
    <s v="40"/>
    <m/>
    <m/>
    <s v="P0"/>
    <m/>
    <m/>
    <s v="00L-RBF-5VW Other Penelope Nelson 2025/09/30"/>
    <s v="1"/>
    <s v="FM001001"/>
    <m/>
    <s v="P"/>
    <m/>
    <m/>
    <m/>
    <m/>
    <s v="D"/>
    <n v="0"/>
    <m/>
    <m/>
    <m/>
    <m/>
    <x v="11"/>
    <x v="4"/>
    <x v="3"/>
    <x v="13"/>
    <m/>
    <m/>
    <s v="National"/>
    <x v="0"/>
  </r>
  <r>
    <s v="DEPT (Department)"/>
    <s v="2026"/>
    <s v="004"/>
    <s v="100000 (Director General and)"/>
    <s v="1011915 (DG Expenses)"/>
    <s v="DG Expenses"/>
    <s v="62101 (Travel- Domestic Flights)"/>
    <s v="Trvl- Domestic Flght"/>
    <n v="38.799999999999997"/>
    <m/>
    <s v="100093827"/>
    <s v="SA ()"/>
    <d v="2025-10-31T00:00:00"/>
    <s v="40"/>
    <m/>
    <m/>
    <s v="P0"/>
    <m/>
    <m/>
    <s v="00L-RBG-7H2 Air Penelope Nelson 2025/11/12"/>
    <s v="1"/>
    <s v="FM001001"/>
    <m/>
    <s v="P"/>
    <m/>
    <m/>
    <m/>
    <m/>
    <s v="D"/>
    <n v="0"/>
    <m/>
    <m/>
    <m/>
    <m/>
    <x v="18"/>
    <x v="1"/>
    <x v="9"/>
    <x v="21"/>
    <m/>
    <m/>
    <s v="National"/>
    <x v="0"/>
  </r>
  <r>
    <s v="DEPT (Department)"/>
    <s v="2026"/>
    <s v="004"/>
    <s v="100000 (Director General and)"/>
    <s v="1011915 (DG Expenses)"/>
    <s v="DG Expenses"/>
    <s v="62102 (Travel-Domestic Expenses)"/>
    <s v="Trvl-Domestic Exp"/>
    <n v="11.2"/>
    <m/>
    <s v="100093827"/>
    <s v="SA ()"/>
    <d v="2025-10-31T00:00:00"/>
    <s v="40"/>
    <m/>
    <m/>
    <s v="P0"/>
    <m/>
    <m/>
    <s v="00L-RBG-48Q Orbit Fee Leigh Anne Wiig 2025/10/17"/>
    <s v="1"/>
    <s v="FM001001"/>
    <m/>
    <s v="P"/>
    <m/>
    <m/>
    <m/>
    <m/>
    <s v="D"/>
    <n v="0"/>
    <m/>
    <m/>
    <m/>
    <m/>
    <x v="16"/>
    <x v="8"/>
    <x v="7"/>
    <x v="23"/>
    <m/>
    <m/>
    <m/>
    <x v="2"/>
  </r>
  <r>
    <s v="DEPT (Department)"/>
    <s v="2026"/>
    <s v="004"/>
    <s v="100000 (Director General and)"/>
    <s v="1011915 (DG Expenses)"/>
    <s v="DG Expenses"/>
    <s v="62101 (Travel- Domestic Flights)"/>
    <s v="Trvl- Domestic Flght"/>
    <n v="1178.47"/>
    <m/>
    <s v="100093828"/>
    <s v="SA ()"/>
    <d v="2025-10-31T00:00:00"/>
    <s v="40"/>
    <m/>
    <m/>
    <s v="P0"/>
    <m/>
    <m/>
    <s v="00L-RBG-5CJ Air Leigh Anne Wiig 2025/10/21"/>
    <s v="1"/>
    <s v="FM001001"/>
    <m/>
    <s v="P"/>
    <m/>
    <m/>
    <m/>
    <m/>
    <s v="D"/>
    <n v="0"/>
    <m/>
    <m/>
    <m/>
    <m/>
    <x v="16"/>
    <x v="1"/>
    <x v="7"/>
    <x v="16"/>
    <m/>
    <m/>
    <m/>
    <x v="2"/>
  </r>
  <r>
    <s v="DEPT (Department)"/>
    <s v="2026"/>
    <s v="004"/>
    <s v="100000 (Director General and)"/>
    <s v="1011915 (DG Expenses)"/>
    <s v="DG Expenses"/>
    <s v="62101 (Travel- Domestic Flights)"/>
    <s v="Trvl- Domestic Flght"/>
    <n v="765.01"/>
    <m/>
    <s v="100093828"/>
    <s v="SA ()"/>
    <d v="2025-10-31T00:00:00"/>
    <s v="40"/>
    <m/>
    <m/>
    <s v="P0"/>
    <m/>
    <m/>
    <s v="00L-RBG-LRJ Air Penelope Nelson 2025/09/27"/>
    <s v="1"/>
    <s v="FM001001"/>
    <m/>
    <s v="P"/>
    <m/>
    <m/>
    <m/>
    <m/>
    <s v="D"/>
    <n v="0"/>
    <m/>
    <m/>
    <m/>
    <m/>
    <x v="12"/>
    <x v="1"/>
    <x v="5"/>
    <x v="15"/>
    <m/>
    <m/>
    <s v="National"/>
    <x v="0"/>
  </r>
  <r>
    <s v="DEPT (Department)"/>
    <s v="2026"/>
    <s v="004"/>
    <s v="100000 (Director General and)"/>
    <s v="1011915 (DG Expenses)"/>
    <s v="DG Expenses"/>
    <s v="62102 (Travel-Domestic Expenses)"/>
    <s v="Trvl-Domestic Exp"/>
    <n v="11.2"/>
    <m/>
    <s v="100093828"/>
    <s v="SA ()"/>
    <d v="2025-10-31T00:00:00"/>
    <s v="40"/>
    <m/>
    <m/>
    <s v="P0"/>
    <m/>
    <m/>
    <s v="00L-RBG-R4F Orbit Fee Penelope Nelson 2025/10/04"/>
    <s v="1"/>
    <s v="FM001001"/>
    <m/>
    <s v="P"/>
    <m/>
    <m/>
    <m/>
    <m/>
    <s v="D"/>
    <n v="0"/>
    <m/>
    <m/>
    <m/>
    <m/>
    <x v="17"/>
    <x v="2"/>
    <x v="8"/>
    <x v="20"/>
    <m/>
    <m/>
    <s v="National"/>
    <x v="1"/>
  </r>
  <r>
    <s v="DEPT (Department)"/>
    <s v="2026"/>
    <s v="004"/>
    <s v="100000 (Director General and)"/>
    <s v="1011915 (DG Expenses)"/>
    <s v="DG Expenses"/>
    <s v="62102 (Travel-Domestic Expenses)"/>
    <s v="Trvl-Domestic Exp"/>
    <n v="11.2"/>
    <m/>
    <s v="100093828"/>
    <s v="SA ()"/>
    <d v="2025-10-31T00:00:00"/>
    <s v="40"/>
    <m/>
    <m/>
    <s v="P0"/>
    <m/>
    <m/>
    <s v="00L-RBG-5CJ Orbit Fee Leigh Anne Wiig 2025/10/21"/>
    <s v="1"/>
    <s v="FM001001"/>
    <m/>
    <s v="P"/>
    <m/>
    <m/>
    <m/>
    <m/>
    <s v="D"/>
    <n v="0"/>
    <m/>
    <m/>
    <m/>
    <m/>
    <x v="16"/>
    <x v="8"/>
    <x v="7"/>
    <x v="16"/>
    <m/>
    <m/>
    <m/>
    <x v="2"/>
  </r>
  <r>
    <s v="DEPT (Department)"/>
    <s v="2026"/>
    <s v="004"/>
    <s v="100000 (Director General and)"/>
    <s v="1011915 (DG Expenses)"/>
    <s v="DG Expenses"/>
    <s v="62102 (Travel-Domestic Expenses)"/>
    <s v="Trvl-Domestic Exp"/>
    <n v="11.2"/>
    <m/>
    <s v="100093828"/>
    <s v="SA ()"/>
    <d v="2025-10-31T00:00:00"/>
    <s v="40"/>
    <m/>
    <m/>
    <s v="P0"/>
    <m/>
    <m/>
    <s v="00L-RBG-TLL Orbit Fee Penelope Nelson 2025/10/04"/>
    <s v="1"/>
    <s v="FM001001"/>
    <m/>
    <s v="P"/>
    <m/>
    <m/>
    <m/>
    <m/>
    <s v="D"/>
    <n v="0"/>
    <m/>
    <m/>
    <m/>
    <m/>
    <x v="15"/>
    <x v="2"/>
    <x v="3"/>
    <x v="18"/>
    <m/>
    <m/>
    <s v="National"/>
    <x v="0"/>
  </r>
  <r>
    <s v="DEPT (Department)"/>
    <s v="2026"/>
    <s v="004"/>
    <s v="100000 (Director General and)"/>
    <s v="1011915 (DG Expenses)"/>
    <s v="DG Expenses"/>
    <s v="62101 (Travel- Domestic Flights)"/>
    <s v="Trvl- Domestic Flght"/>
    <n v="546.76"/>
    <m/>
    <s v="100093828"/>
    <s v="SA ()"/>
    <d v="2025-10-31T00:00:00"/>
    <s v="40"/>
    <m/>
    <m/>
    <s v="P0"/>
    <m/>
    <m/>
    <s v="00L-RBG-TLL Air Penelope Nelson 2025/11/19"/>
    <s v="1"/>
    <s v="FM001001"/>
    <m/>
    <s v="P"/>
    <m/>
    <m/>
    <m/>
    <m/>
    <s v="D"/>
    <n v="0"/>
    <m/>
    <m/>
    <m/>
    <m/>
    <x v="15"/>
    <x v="1"/>
    <x v="3"/>
    <x v="18"/>
    <m/>
    <m/>
    <s v="National"/>
    <x v="0"/>
  </r>
  <r>
    <s v="DEPT (Department)"/>
    <s v="2026"/>
    <s v="004"/>
    <s v="100000 (Director General and)"/>
    <s v="1011915 (DG Expenses)"/>
    <s v="DG Expenses"/>
    <s v="62102 (Travel-Domestic Expenses)"/>
    <s v="Trvl-Domestic Exp"/>
    <n v="11.2"/>
    <m/>
    <s v="100093828"/>
    <s v="SA ()"/>
    <d v="2025-10-31T00:00:00"/>
    <s v="40"/>
    <m/>
    <m/>
    <s v="P0"/>
    <m/>
    <m/>
    <s v="00L-RBG-3G2 Orbit Fee Penelope Nelson 2025/10/15"/>
    <s v="1"/>
    <s v="FM001001"/>
    <m/>
    <s v="P"/>
    <m/>
    <m/>
    <m/>
    <m/>
    <s v="D"/>
    <n v="0"/>
    <m/>
    <m/>
    <m/>
    <m/>
    <x v="14"/>
    <x v="2"/>
    <x v="1"/>
    <x v="17"/>
    <m/>
    <m/>
    <s v="National"/>
    <x v="0"/>
  </r>
  <r>
    <s v="DEPT (Department)"/>
    <s v="2026"/>
    <s v="004"/>
    <s v="100000 (Director General and)"/>
    <s v="1011915 (DG Expenses)"/>
    <s v="DG Expenses"/>
    <s v="62102 (Travel-Domestic Expenses)"/>
    <s v="Trvl-Domestic Exp"/>
    <n v="0.56000000000000005"/>
    <m/>
    <s v="100093829"/>
    <s v="SA ()"/>
    <d v="2025-10-31T00:00:00"/>
    <s v="40"/>
    <m/>
    <m/>
    <s v="P0"/>
    <m/>
    <m/>
    <s v="00L-RBG-LRJ Orbit Fee Penelope Nelson 2025/09/27"/>
    <s v="1"/>
    <s v="FM001001"/>
    <m/>
    <s v="P"/>
    <m/>
    <m/>
    <m/>
    <m/>
    <s v="D"/>
    <n v="0"/>
    <m/>
    <m/>
    <m/>
    <m/>
    <x v="12"/>
    <x v="2"/>
    <x v="5"/>
    <x v="15"/>
    <m/>
    <m/>
    <s v="National"/>
    <x v="0"/>
  </r>
  <r>
    <s v="DEPT (Department)"/>
    <s v="2026"/>
    <s v="004"/>
    <s v="100000 (Director General and)"/>
    <s v="1011915 (DG Expenses)"/>
    <s v="DG Expenses"/>
    <s v="62102 (Travel-Domestic Expenses)"/>
    <s v="Trvl-Domestic Exp"/>
    <n v="18.850000000000001"/>
    <m/>
    <s v="100093829"/>
    <s v="SA ()"/>
    <d v="2025-10-31T00:00:00"/>
    <s v="40"/>
    <m/>
    <m/>
    <s v="P0"/>
    <m/>
    <m/>
    <s v="00L-RBG-5CM Orbit Fee Penelope Nelson 2025/10/16"/>
    <s v="1"/>
    <s v="FM001001"/>
    <m/>
    <s v="P"/>
    <m/>
    <m/>
    <m/>
    <m/>
    <s v="D"/>
    <n v="0"/>
    <m/>
    <m/>
    <m/>
    <m/>
    <x v="13"/>
    <x v="2"/>
    <x v="6"/>
    <x v="16"/>
    <m/>
    <m/>
    <s v="National"/>
    <x v="0"/>
  </r>
  <r>
    <s v="DEPT (Department)"/>
    <s v="2026"/>
    <s v="004"/>
    <s v="100000 (Director General and)"/>
    <s v="1011915 (DG Expenses)"/>
    <s v="DG Expenses"/>
    <s v="62102 (Travel-Domestic Expenses)"/>
    <s v="Trvl-Domestic Exp"/>
    <n v="1.1299999999999999"/>
    <m/>
    <s v="100093829"/>
    <s v="SA ()"/>
    <d v="2025-10-31T00:00:00"/>
    <s v="40"/>
    <m/>
    <m/>
    <s v="P0"/>
    <m/>
    <m/>
    <s v="00L-RBG-LRJ Car Hire Penelope Nelson 2025/09/27"/>
    <s v="1"/>
    <s v="FM001001"/>
    <m/>
    <s v="P"/>
    <m/>
    <m/>
    <m/>
    <m/>
    <s v="D"/>
    <n v="0"/>
    <m/>
    <m/>
    <m/>
    <m/>
    <x v="12"/>
    <x v="7"/>
    <x v="5"/>
    <x v="15"/>
    <m/>
    <m/>
    <s v="National"/>
    <x v="0"/>
  </r>
  <r>
    <s v="DEPT (Department)"/>
    <s v="2026"/>
    <s v="004"/>
    <s v="100000 (Director General and)"/>
    <s v="1011915 (DG Expenses)"/>
    <s v="DG Expenses"/>
    <s v="62102 (Travel-Domestic Expenses)"/>
    <s v="Trvl-Domestic Exp"/>
    <n v="228.7"/>
    <m/>
    <s v="100093829"/>
    <s v="SA ()"/>
    <d v="2025-10-31T00:00:00"/>
    <s v="40"/>
    <m/>
    <m/>
    <s v="P0"/>
    <m/>
    <m/>
    <s v="00L-RBG-LRJ Hotel Penelope Nelson 2025/09/27"/>
    <s v="1"/>
    <s v="FM001001"/>
    <m/>
    <s v="P"/>
    <m/>
    <m/>
    <m/>
    <m/>
    <s v="D"/>
    <n v="0"/>
    <m/>
    <m/>
    <m/>
    <m/>
    <x v="12"/>
    <x v="6"/>
    <x v="5"/>
    <x v="15"/>
    <m/>
    <m/>
    <s v="National"/>
    <x v="0"/>
  </r>
  <r>
    <s v="DEPT (Department)"/>
    <s v="2026"/>
    <s v="005"/>
    <s v="100000 (Director General and)"/>
    <s v="1011915 (DG Expenses)"/>
    <s v="DG Expenses"/>
    <s v="62101 (Travel- Domestic Flights)"/>
    <s v="Trvl- Domestic Flght"/>
    <n v="-578.49"/>
    <s v="JOURNAL REF"/>
    <s v="100139062"/>
    <s v="SA ()"/>
    <d v="2025-11-28T00:00:00"/>
    <s v="50"/>
    <m/>
    <m/>
    <s v="P0"/>
    <m/>
    <m/>
    <s v="00L-RBG-3G2 Air Penelope Nelson 2025/10/30"/>
    <s v="1"/>
    <s v="FM001001"/>
    <m/>
    <s v="P"/>
    <m/>
    <m/>
    <m/>
    <m/>
    <s v="D"/>
    <n v="0"/>
    <m/>
    <m/>
    <m/>
    <m/>
    <x v="14"/>
    <x v="1"/>
    <x v="1"/>
    <x v="17"/>
    <m/>
    <s v="Cancelled"/>
    <s v="National"/>
    <x v="0"/>
  </r>
  <r>
    <s v="DEPT (Department)"/>
    <s v="2026"/>
    <s v="005"/>
    <s v="100000 (Director General and)"/>
    <s v="1011915 (DG Expenses)"/>
    <s v="DG Expenses"/>
    <s v="62102 (Travel-Domestic Expenses)"/>
    <s v="Trvl-Domestic Exp"/>
    <n v="18.850000000000001"/>
    <s v="JOURNAL REF"/>
    <s v="100139062"/>
    <s v="SA ()"/>
    <d v="2025-11-28T00:00:00"/>
    <s v="40"/>
    <m/>
    <m/>
    <s v="P0"/>
    <m/>
    <m/>
    <s v="00L-RBG-9T7 Orbit Fee Penelope Nelson 2025/10/24"/>
    <s v="1"/>
    <s v="FM001001"/>
    <m/>
    <s v="P"/>
    <m/>
    <m/>
    <m/>
    <m/>
    <s v="D"/>
    <n v="0"/>
    <m/>
    <m/>
    <m/>
    <m/>
    <x v="20"/>
    <x v="2"/>
    <x v="4"/>
    <x v="24"/>
    <m/>
    <m/>
    <s v="National"/>
    <x v="0"/>
  </r>
  <r>
    <s v="DEPT (Department)"/>
    <s v="2026"/>
    <s v="005"/>
    <s v="100000 (Director General and)"/>
    <s v="1011915 (DG Expenses)"/>
    <s v="DG Expenses"/>
    <s v="62101 (Travel- Domestic Flights)"/>
    <s v="Trvl- Domestic Flght"/>
    <n v="403.17"/>
    <s v="JOURNAL REF"/>
    <s v="100139062"/>
    <s v="SA ()"/>
    <d v="2025-11-28T00:00:00"/>
    <s v="40"/>
    <m/>
    <m/>
    <s v="P0"/>
    <m/>
    <m/>
    <s v="00L-RBH-PN3 Air Penelope Nelson 2025/11/17"/>
    <s v="1"/>
    <s v="FM001001"/>
    <m/>
    <s v="P"/>
    <m/>
    <m/>
    <m/>
    <m/>
    <s v="D"/>
    <n v="0"/>
    <m/>
    <m/>
    <m/>
    <m/>
    <x v="21"/>
    <x v="1"/>
    <x v="5"/>
    <x v="25"/>
    <m/>
    <m/>
    <s v="National"/>
    <x v="0"/>
  </r>
  <r>
    <s v="DEPT (Department)"/>
    <s v="2026"/>
    <s v="005"/>
    <s v="100000 (Director General and)"/>
    <s v="1011915 (DG Expenses)"/>
    <s v="DG Expenses"/>
    <s v="62102 (Travel-Domestic Expenses)"/>
    <s v="Trvl-Domestic Exp"/>
    <n v="11.2"/>
    <s v="JOURNAL REF"/>
    <s v="100139062"/>
    <s v="SA ()"/>
    <d v="2025-11-28T00:00:00"/>
    <s v="40"/>
    <m/>
    <m/>
    <s v="P0"/>
    <m/>
    <m/>
    <s v="00L-RBG-TLL Orbit Fee Penelope Nelson 2025/11/19"/>
    <s v="1"/>
    <s v="FM001001"/>
    <m/>
    <s v="P"/>
    <m/>
    <m/>
    <m/>
    <m/>
    <s v="D"/>
    <n v="0"/>
    <m/>
    <m/>
    <m/>
    <m/>
    <x v="15"/>
    <x v="2"/>
    <x v="3"/>
    <x v="18"/>
    <m/>
    <m/>
    <s v="National"/>
    <x v="0"/>
  </r>
  <r>
    <s v="DEPT (Department)"/>
    <s v="2026"/>
    <s v="005"/>
    <s v="100000 (Director General and)"/>
    <s v="1011915 (DG Expenses)"/>
    <s v="DG Expenses"/>
    <s v="62102 (Travel-Domestic Expenses)"/>
    <s v="Trvl-Domestic Exp"/>
    <n v="191.81"/>
    <s v="JOURNAL REF"/>
    <s v="100139062"/>
    <s v="SA ()"/>
    <d v="2025-11-28T00:00:00"/>
    <s v="40"/>
    <m/>
    <m/>
    <s v="P0"/>
    <m/>
    <m/>
    <s v="00L-RBH-PN3 Hotel Penelope Nelson 2025/11/16"/>
    <s v="1"/>
    <s v="FM001001"/>
    <m/>
    <s v="P"/>
    <m/>
    <m/>
    <m/>
    <m/>
    <s v="D"/>
    <n v="0"/>
    <m/>
    <m/>
    <m/>
    <m/>
    <x v="21"/>
    <x v="6"/>
    <x v="5"/>
    <x v="25"/>
    <m/>
    <m/>
    <s v="National"/>
    <x v="0"/>
  </r>
  <r>
    <s v="DEPT (Department)"/>
    <s v="2026"/>
    <s v="005"/>
    <s v="100000 (Director General and)"/>
    <s v="1011915 (DG Expenses)"/>
    <s v="DG Expenses"/>
    <s v="62102 (Travel-Domestic Expenses)"/>
    <s v="Trvl-Domestic Exp"/>
    <n v="11.2"/>
    <s v="JOURNAL REF"/>
    <s v="100139062"/>
    <s v="SA ()"/>
    <d v="2025-11-28T00:00:00"/>
    <s v="40"/>
    <m/>
    <m/>
    <s v="P0"/>
    <m/>
    <m/>
    <s v="00L-RBH-PN3 Orbit Fee Penelope Nelson 2025/11/15"/>
    <s v="1"/>
    <s v="FM001001"/>
    <m/>
    <s v="P"/>
    <m/>
    <m/>
    <m/>
    <m/>
    <s v="D"/>
    <n v="0"/>
    <m/>
    <m/>
    <m/>
    <m/>
    <x v="21"/>
    <x v="2"/>
    <x v="5"/>
    <x v="25"/>
    <m/>
    <m/>
    <s v="National"/>
    <x v="0"/>
  </r>
  <r>
    <s v="DEPT (Department)"/>
    <s v="2026"/>
    <s v="005"/>
    <s v="100000 (Director General and)"/>
    <s v="1011915 (DG Expenses)"/>
    <s v="DG Expenses"/>
    <s v="62102 (Travel-Domestic Expenses)"/>
    <s v="Trvl-Domestic Exp"/>
    <n v="0.56000000000000005"/>
    <s v="JOURNAL REF"/>
    <s v="100139063"/>
    <s v="SA ()"/>
    <d v="2025-11-28T00:00:00"/>
    <s v="40"/>
    <m/>
    <m/>
    <s v="P0"/>
    <m/>
    <m/>
    <s v="00L-RBH-GW9 Orbit Fee Penelope Nelson 2025/11/05"/>
    <s v="1"/>
    <s v="FM001001"/>
    <m/>
    <s v="P"/>
    <m/>
    <m/>
    <m/>
    <m/>
    <s v="D"/>
    <n v="0"/>
    <m/>
    <m/>
    <m/>
    <m/>
    <x v="22"/>
    <x v="2"/>
    <x v="10"/>
    <x v="26"/>
    <m/>
    <m/>
    <s v="National"/>
    <x v="0"/>
  </r>
  <r>
    <s v="DEPT (Department)"/>
    <s v="2026"/>
    <s v="005"/>
    <s v="100000 (Director General and)"/>
    <s v="1011915 (DG Expenses)"/>
    <s v="DG Expenses"/>
    <s v="62101 (Travel- Domestic Flights)"/>
    <s v="Trvl- Domestic Flght"/>
    <n v="788.86"/>
    <s v="JOURNAL REF"/>
    <s v="100139063"/>
    <s v="SA ()"/>
    <d v="2025-11-28T00:00:00"/>
    <s v="40"/>
    <m/>
    <m/>
    <s v="P0"/>
    <m/>
    <m/>
    <s v="00L-RBG-9T7 Air Penelope Nelson 2025/10/27"/>
    <s v="1"/>
    <s v="FM001001"/>
    <m/>
    <s v="P"/>
    <m/>
    <m/>
    <m/>
    <m/>
    <s v="D"/>
    <n v="0"/>
    <m/>
    <m/>
    <m/>
    <m/>
    <x v="20"/>
    <x v="1"/>
    <x v="4"/>
    <x v="24"/>
    <m/>
    <m/>
    <s v="National"/>
    <x v="0"/>
  </r>
  <r>
    <s v="DEPT (Department)"/>
    <s v="2026"/>
    <s v="005"/>
    <s v="100000 (Director General and)"/>
    <s v="1011915 (DG Expenses)"/>
    <s v="DG Expenses"/>
    <s v="62101 (Travel- Domestic Flights)"/>
    <s v="Trvl- Domestic Flght"/>
    <n v="533.07000000000005"/>
    <s v="JOURNAL REF"/>
    <s v="100139063"/>
    <s v="SA ()"/>
    <d v="2025-11-28T00:00:00"/>
    <s v="40"/>
    <m/>
    <m/>
    <s v="P0"/>
    <m/>
    <m/>
    <s v="00L-RBH-PN3 Air Penelope Nelson 2025/11/16"/>
    <s v="1"/>
    <s v="FM001001"/>
    <m/>
    <s v="P"/>
    <m/>
    <m/>
    <m/>
    <m/>
    <s v="D"/>
    <n v="0"/>
    <m/>
    <m/>
    <m/>
    <m/>
    <x v="21"/>
    <x v="1"/>
    <x v="5"/>
    <x v="25"/>
    <m/>
    <m/>
    <s v="National"/>
    <x v="0"/>
  </r>
  <r>
    <s v="DEPT (Department)"/>
    <s v="2026"/>
    <s v="005"/>
    <s v="100000 (Director General and)"/>
    <s v="1011915 (DG Expenses)"/>
    <s v="DG Expenses"/>
    <s v="62102 (Travel-Domestic Expenses)"/>
    <s v="Trvl-Domestic Exp"/>
    <n v="0.56000000000000005"/>
    <s v="JOURNAL REF"/>
    <s v="100139063"/>
    <s v="SA ()"/>
    <d v="2025-11-28T00:00:00"/>
    <s v="40"/>
    <m/>
    <m/>
    <s v="P0"/>
    <m/>
    <m/>
    <s v="00L-RBH-PN3 Orbit Fee Penelope Nelson 2025/11/16"/>
    <s v="1"/>
    <s v="FM001001"/>
    <m/>
    <s v="P"/>
    <m/>
    <m/>
    <m/>
    <m/>
    <s v="D"/>
    <n v="0"/>
    <m/>
    <m/>
    <m/>
    <m/>
    <x v="21"/>
    <x v="2"/>
    <x v="5"/>
    <x v="25"/>
    <m/>
    <m/>
    <s v="National"/>
    <x v="0"/>
  </r>
  <r>
    <s v="DEPT (Department)"/>
    <s v="2026"/>
    <s v="005"/>
    <s v="100000 (Director General and)"/>
    <s v="1011915 (DG Expenses)"/>
    <s v="DG Expenses"/>
    <s v="62102 (Travel-Domestic Expenses)"/>
    <s v="Trvl-Domestic Exp"/>
    <n v="18.850000000000001"/>
    <s v="JOURNAL REF"/>
    <s v="100139063"/>
    <s v="SA ()"/>
    <d v="2025-11-28T00:00:00"/>
    <s v="40"/>
    <m/>
    <m/>
    <s v="P0"/>
    <m/>
    <m/>
    <s v="00L-RBH-GW9 Orbit Fee Penelope Nelson 2025/11/05"/>
    <s v="1"/>
    <s v="FM001001"/>
    <m/>
    <s v="P"/>
    <m/>
    <m/>
    <m/>
    <m/>
    <s v="D"/>
    <n v="0"/>
    <m/>
    <m/>
    <m/>
    <m/>
    <x v="22"/>
    <x v="2"/>
    <x v="10"/>
    <x v="26"/>
    <m/>
    <m/>
    <s v="National"/>
    <x v="0"/>
  </r>
  <r>
    <s v="DEPT (Department)"/>
    <s v="2026"/>
    <s v="005"/>
    <s v="100000 (Director General and)"/>
    <s v="1011915 (DG Expenses)"/>
    <s v="DG Expenses"/>
    <s v="62101 (Travel- Domestic Flights)"/>
    <s v="Trvl- Domestic Flght"/>
    <n v="781.89"/>
    <s v="JOURNAL REF"/>
    <s v="100139063"/>
    <s v="SA ()"/>
    <d v="2025-11-28T00:00:00"/>
    <s v="40"/>
    <m/>
    <m/>
    <s v="P0"/>
    <m/>
    <m/>
    <s v="00L-RBH-HNM Air Leigh Anne Wiig 2025/11/14"/>
    <s v="1"/>
    <s v="FM001001"/>
    <m/>
    <s v="P"/>
    <m/>
    <m/>
    <m/>
    <m/>
    <s v="D"/>
    <n v="0"/>
    <m/>
    <m/>
    <m/>
    <m/>
    <x v="16"/>
    <x v="1"/>
    <x v="7"/>
    <x v="27"/>
    <m/>
    <m/>
    <m/>
    <x v="2"/>
  </r>
  <r>
    <s v="DEPT (Department)"/>
    <s v="2026"/>
    <s v="005"/>
    <s v="100000 (Director General and)"/>
    <s v="1011915 (DG Expenses)"/>
    <s v="DG Expenses"/>
    <s v="62101 (Travel- Domestic Flights)"/>
    <s v="Trvl- Domestic Flght"/>
    <n v="-487.49"/>
    <s v="JOURNAL REF"/>
    <s v="100139063"/>
    <s v="SA ()"/>
    <d v="2025-11-28T00:00:00"/>
    <s v="50"/>
    <m/>
    <m/>
    <s v="P0"/>
    <m/>
    <m/>
    <s v="00L-RBF-5VW Air Penelope Nelson 2025/09/30"/>
    <s v="1"/>
    <s v="FM001001"/>
    <m/>
    <s v="P"/>
    <m/>
    <m/>
    <m/>
    <m/>
    <s v="D"/>
    <n v="0"/>
    <m/>
    <m/>
    <m/>
    <m/>
    <x v="11"/>
    <x v="1"/>
    <x v="3"/>
    <x v="13"/>
    <m/>
    <s v="Cancelled"/>
    <s v="National"/>
    <x v="0"/>
  </r>
  <r>
    <s v="DEPT (Department)"/>
    <s v="2026"/>
    <s v="005"/>
    <s v="100000 (Director General and)"/>
    <s v="1011915 (DG Expenses)"/>
    <s v="DG Expenses"/>
    <s v="62102 (Travel-Domestic Expenses)"/>
    <s v="Trvl-Domestic Exp"/>
    <n v="18.850000000000001"/>
    <s v="JOURNAL REF"/>
    <s v="100139063"/>
    <s v="SA ()"/>
    <d v="2025-11-28T00:00:00"/>
    <s v="40"/>
    <m/>
    <m/>
    <s v="P0"/>
    <m/>
    <m/>
    <s v="00L-RBH-BNB Orbit Fee Penelope Nelson 2025/10/25"/>
    <s v="1"/>
    <s v="FM001001"/>
    <m/>
    <s v="P"/>
    <m/>
    <m/>
    <m/>
    <m/>
    <s v="D"/>
    <n v="0"/>
    <m/>
    <m/>
    <m/>
    <m/>
    <x v="23"/>
    <x v="2"/>
    <x v="11"/>
    <x v="28"/>
    <m/>
    <m/>
    <s v="National"/>
    <x v="0"/>
  </r>
  <r>
    <s v="DEPT (Department)"/>
    <s v="2026"/>
    <s v="005"/>
    <s v="100000 (Director General and)"/>
    <s v="1011915 (DG Expenses)"/>
    <s v="DG Expenses"/>
    <s v="62101 (Travel- Domestic Flights)"/>
    <s v="Trvl- Domestic Flght"/>
    <n v="781.89"/>
    <s v="JOURNAL REF"/>
    <s v="100139064"/>
    <s v="SA ()"/>
    <d v="2025-11-28T00:00:00"/>
    <s v="40"/>
    <m/>
    <m/>
    <s v="P0"/>
    <m/>
    <m/>
    <s v="00L-RBH-HNN Air Penelope Nelson 2025/11/14"/>
    <s v="1"/>
    <s v="FM001001"/>
    <m/>
    <s v="P"/>
    <m/>
    <m/>
    <m/>
    <m/>
    <s v="D"/>
    <n v="0"/>
    <m/>
    <m/>
    <m/>
    <m/>
    <x v="24"/>
    <x v="1"/>
    <x v="12"/>
    <x v="27"/>
    <m/>
    <m/>
    <s v="National"/>
    <x v="0"/>
  </r>
  <r>
    <s v="DEPT (Department)"/>
    <s v="2026"/>
    <s v="005"/>
    <s v="100000 (Director General and)"/>
    <s v="1011915 (DG Expenses)"/>
    <s v="DG Expenses"/>
    <s v="62102 (Travel-Domestic Expenses)"/>
    <s v="Trvl-Domestic Exp"/>
    <n v="0.56000000000000005"/>
    <s v="JOURNAL REF"/>
    <s v="100139064"/>
    <s v="SA ()"/>
    <d v="2025-11-28T00:00:00"/>
    <s v="40"/>
    <m/>
    <m/>
    <s v="P0"/>
    <m/>
    <m/>
    <s v="00L-RBG-5CM Orbit Fee Penelope Nelson 2025/10/22"/>
    <s v="1"/>
    <s v="FM001001"/>
    <m/>
    <s v="P"/>
    <m/>
    <m/>
    <m/>
    <m/>
    <s v="D"/>
    <n v="0"/>
    <m/>
    <m/>
    <m/>
    <m/>
    <x v="13"/>
    <x v="2"/>
    <x v="6"/>
    <x v="16"/>
    <m/>
    <m/>
    <s v="National"/>
    <x v="0"/>
  </r>
  <r>
    <s v="DEPT (Department)"/>
    <s v="2026"/>
    <s v="005"/>
    <s v="100000 (Director General and)"/>
    <s v="1011915 (DG Expenses)"/>
    <s v="DG Expenses"/>
    <s v="62101 (Travel- Domestic Flights)"/>
    <s v="Trvl- Domestic Flght"/>
    <n v="619.1"/>
    <s v="JOURNAL REF"/>
    <s v="100139064"/>
    <s v="SA ()"/>
    <d v="2025-11-28T00:00:00"/>
    <s v="40"/>
    <m/>
    <m/>
    <s v="P0"/>
    <m/>
    <m/>
    <s v="00L-RBH-BNB Air Penelope Nelson 2025/11/24"/>
    <s v="1"/>
    <s v="FM001001"/>
    <m/>
    <s v="P"/>
    <m/>
    <m/>
    <m/>
    <m/>
    <s v="D"/>
    <n v="0"/>
    <m/>
    <m/>
    <m/>
    <m/>
    <x v="23"/>
    <x v="1"/>
    <x v="11"/>
    <x v="28"/>
    <m/>
    <m/>
    <s v="National"/>
    <x v="0"/>
  </r>
  <r>
    <s v="DEPT (Department)"/>
    <s v="2026"/>
    <s v="005"/>
    <s v="100000 (Director General and)"/>
    <s v="1011915 (DG Expenses)"/>
    <s v="DG Expenses"/>
    <s v="62102 (Travel-Domestic Expenses)"/>
    <s v="Trvl-Domestic Exp"/>
    <n v="0.56000000000000005"/>
    <s v="JOURNAL REF"/>
    <s v="100139064"/>
    <s v="SA ()"/>
    <d v="2025-11-28T00:00:00"/>
    <s v="40"/>
    <m/>
    <m/>
    <s v="P0"/>
    <m/>
    <m/>
    <s v="00L-RBH-GW9 Orbit Fee Penelope Nelson 2025/11/05"/>
    <s v="1"/>
    <s v="FM001001"/>
    <m/>
    <s v="P"/>
    <m/>
    <m/>
    <m/>
    <m/>
    <s v="D"/>
    <n v="0"/>
    <m/>
    <m/>
    <m/>
    <m/>
    <x v="22"/>
    <x v="2"/>
    <x v="10"/>
    <x v="26"/>
    <m/>
    <m/>
    <s v="National"/>
    <x v="0"/>
  </r>
  <r>
    <s v="DEPT (Department)"/>
    <s v="2026"/>
    <s v="005"/>
    <s v="100000 (Director General and)"/>
    <s v="1011915 (DG Expenses)"/>
    <s v="DG Expenses"/>
    <s v="62102 (Travel-Domestic Expenses)"/>
    <s v="Trvl-Domestic Exp"/>
    <n v="15.19"/>
    <s v="JOURNAL REF"/>
    <s v="100139064"/>
    <s v="SA ()"/>
    <d v="2025-11-28T00:00:00"/>
    <s v="40"/>
    <m/>
    <m/>
    <s v="P0"/>
    <m/>
    <m/>
    <s v="00L-RBH-GW9 Car Hire Penelope Nelson 2025/11/05"/>
    <s v="1"/>
    <s v="FM001001"/>
    <m/>
    <s v="P"/>
    <m/>
    <m/>
    <m/>
    <m/>
    <s v="D"/>
    <n v="0"/>
    <m/>
    <m/>
    <m/>
    <m/>
    <x v="22"/>
    <x v="7"/>
    <x v="10"/>
    <x v="26"/>
    <m/>
    <m/>
    <s v="National"/>
    <x v="0"/>
  </r>
  <r>
    <s v="DEPT (Department)"/>
    <s v="2026"/>
    <s v="005"/>
    <s v="100000 (Director General and)"/>
    <s v="1011915 (DG Expenses)"/>
    <s v="DG Expenses"/>
    <s v="62101 (Travel- Domestic Flights)"/>
    <s v="Trvl- Domestic Flght"/>
    <n v="501.69"/>
    <s v="JOURNAL REF"/>
    <s v="100139064"/>
    <s v="SA ()"/>
    <d v="2025-11-28T00:00:00"/>
    <s v="40"/>
    <m/>
    <m/>
    <s v="P0"/>
    <m/>
    <m/>
    <s v="00L-RBH-GW9 Air Penelope Nelson 2025/11/05"/>
    <s v="1"/>
    <s v="FM001001"/>
    <m/>
    <s v="P"/>
    <m/>
    <m/>
    <m/>
    <m/>
    <s v="D"/>
    <n v="0"/>
    <m/>
    <m/>
    <m/>
    <m/>
    <x v="22"/>
    <x v="1"/>
    <x v="10"/>
    <x v="26"/>
    <m/>
    <m/>
    <s v="National"/>
    <x v="0"/>
  </r>
  <r>
    <s v="DEPT (Department)"/>
    <s v="2026"/>
    <s v="005"/>
    <s v="100000 (Director General and)"/>
    <s v="1011915 (DG Expenses)"/>
    <s v="DG Expenses"/>
    <s v="62102 (Travel-Domestic Expenses)"/>
    <s v="Trvl-Domestic Exp"/>
    <n v="8.4"/>
    <s v="JOURNAL REF"/>
    <s v="100139064"/>
    <s v="SA ()"/>
    <d v="2025-11-28T00:00:00"/>
    <s v="40"/>
    <m/>
    <m/>
    <s v="P0"/>
    <m/>
    <m/>
    <s v="00L-RBH-GW9 Orbit Fee Penelope Nelson 2025/11/05"/>
    <s v="1"/>
    <s v="FM001001"/>
    <m/>
    <s v="P"/>
    <m/>
    <m/>
    <m/>
    <m/>
    <s v="D"/>
    <n v="0"/>
    <m/>
    <m/>
    <m/>
    <m/>
    <x v="22"/>
    <x v="2"/>
    <x v="10"/>
    <x v="26"/>
    <m/>
    <m/>
    <s v="National"/>
    <x v="0"/>
  </r>
  <r>
    <s v="DEPT (Department)"/>
    <s v="2026"/>
    <s v="005"/>
    <s v="100000 (Director General and)"/>
    <s v="1011915 (DG Expenses)"/>
    <s v="DG Expenses"/>
    <s v="62102 (Travel-Domestic Expenses)"/>
    <s v="Trvl-Domestic Exp"/>
    <n v="33.04"/>
    <s v="JOURNAL REF"/>
    <s v="100139064"/>
    <s v="SA ()"/>
    <d v="2025-11-28T00:00:00"/>
    <s v="40"/>
    <m/>
    <m/>
    <s v="P0"/>
    <m/>
    <m/>
    <s v="00L-RBG-9T7 Hotel Penelope Nelson 2025/10/27"/>
    <s v="1"/>
    <s v="FM001001"/>
    <m/>
    <s v="P"/>
    <m/>
    <m/>
    <m/>
    <m/>
    <s v="D"/>
    <n v="0"/>
    <m/>
    <m/>
    <m/>
    <m/>
    <x v="20"/>
    <x v="3"/>
    <x v="4"/>
    <x v="24"/>
    <m/>
    <m/>
    <s v="National"/>
    <x v="0"/>
  </r>
  <r>
    <s v="DEPT (Department)"/>
    <s v="2026"/>
    <s v="005"/>
    <s v="100000 (Director General and)"/>
    <s v="1011915 (DG Expenses)"/>
    <s v="DG Expenses"/>
    <s v="62102 (Travel-Domestic Expenses)"/>
    <s v="Trvl-Domestic Exp"/>
    <n v="0.56000000000000005"/>
    <s v="JOURNAL REF"/>
    <s v="100139064"/>
    <s v="SA ()"/>
    <d v="2025-11-28T00:00:00"/>
    <s v="40"/>
    <m/>
    <m/>
    <s v="P0"/>
    <m/>
    <m/>
    <s v="00L-RBG-9T7 Orbit Fee Penelope Nelson 2025/10/27"/>
    <s v="1"/>
    <s v="FM001001"/>
    <m/>
    <s v="P"/>
    <m/>
    <m/>
    <m/>
    <m/>
    <s v="D"/>
    <n v="0"/>
    <m/>
    <m/>
    <m/>
    <m/>
    <x v="20"/>
    <x v="2"/>
    <x v="4"/>
    <x v="24"/>
    <m/>
    <m/>
    <s v="National"/>
    <x v="0"/>
  </r>
  <r>
    <s v="DEPT (Department)"/>
    <s v="2026"/>
    <s v="005"/>
    <s v="100000 (Director General and)"/>
    <s v="1011915 (DG Expenses)"/>
    <s v="DG Expenses"/>
    <s v="62102 (Travel-Domestic Expenses)"/>
    <s v="Trvl-Domestic Exp"/>
    <n v="601.74"/>
    <s v="JOURNAL REF"/>
    <s v="100139066"/>
    <s v="SA ()"/>
    <d v="2025-11-28T00:00:00"/>
    <s v="40"/>
    <m/>
    <m/>
    <s v="P0"/>
    <m/>
    <m/>
    <s v="00L-RBG-5CM Hotel Penelope Nelson 2025/10/22"/>
    <s v="1"/>
    <s v="FM001001"/>
    <m/>
    <s v="P"/>
    <m/>
    <m/>
    <m/>
    <m/>
    <s v="D"/>
    <n v="0"/>
    <m/>
    <m/>
    <m/>
    <m/>
    <x v="13"/>
    <x v="6"/>
    <x v="6"/>
    <x v="16"/>
    <m/>
    <m/>
    <s v="National"/>
    <x v="0"/>
  </r>
  <r>
    <s v="DEPT (Department)"/>
    <s v="2026"/>
    <s v="005"/>
    <s v="100000 (Director General and)"/>
    <s v="1011915 (DG Expenses)"/>
    <s v="DG Expenses"/>
    <s v="62102 (Travel-Domestic Expenses)"/>
    <s v="Trvl-Domestic Exp"/>
    <n v="8.4"/>
    <s v="JOURNAL REF"/>
    <s v="100139066"/>
    <s v="SA ()"/>
    <d v="2025-11-28T00:00:00"/>
    <s v="40"/>
    <m/>
    <m/>
    <s v="P0"/>
    <m/>
    <m/>
    <s v="00L-RBG-5CM Orbit Fee Penelope Nelson 2025/10/22"/>
    <s v="1"/>
    <s v="FM001001"/>
    <m/>
    <s v="P"/>
    <m/>
    <m/>
    <m/>
    <m/>
    <s v="D"/>
    <n v="0"/>
    <m/>
    <m/>
    <m/>
    <m/>
    <x v="13"/>
    <x v="2"/>
    <x v="6"/>
    <x v="16"/>
    <m/>
    <m/>
    <s v="National"/>
    <x v="0"/>
  </r>
  <r>
    <s v="DEPT (Department)"/>
    <s v="2026"/>
    <s v="005"/>
    <s v="100000 (Director General and)"/>
    <s v="1011915 (DG Expenses)"/>
    <s v="DG Expenses"/>
    <s v="62102 (Travel-Domestic Expenses)"/>
    <s v="Trvl-Domestic Exp"/>
    <n v="18.850000000000001"/>
    <s v="JOURNAL REF"/>
    <s v="100139066"/>
    <s v="SA ()"/>
    <d v="2025-11-28T00:00:00"/>
    <s v="40"/>
    <m/>
    <m/>
    <s v="P0"/>
    <m/>
    <m/>
    <s v="00L-RBH-PDM Orbit Fee Penelope Nelson 2025/11/14"/>
    <s v="1"/>
    <s v="FM001001"/>
    <m/>
    <s v="P"/>
    <m/>
    <m/>
    <m/>
    <m/>
    <s v="D"/>
    <n v="0"/>
    <m/>
    <m/>
    <m/>
    <m/>
    <x v="25"/>
    <x v="2"/>
    <x v="0"/>
    <x v="29"/>
    <m/>
    <m/>
    <s v="National"/>
    <x v="1"/>
  </r>
  <r>
    <s v="DEPT (Department)"/>
    <s v="2026"/>
    <s v="005"/>
    <s v="100000 (Director General and)"/>
    <s v="1011915 (DG Expenses)"/>
    <s v="DG Expenses"/>
    <s v="62102 (Travel-Domestic Expenses)"/>
    <s v="Trvl-Domestic Exp"/>
    <n v="44.25"/>
    <s v="JOURNAL REF"/>
    <s v="100139067"/>
    <s v="SA ()"/>
    <d v="2025-11-28T00:00:00"/>
    <s v="40"/>
    <m/>
    <m/>
    <s v="P0"/>
    <m/>
    <m/>
    <s v="00L-RBH-GW9 Car Hire Penelope Nelson 2025/11/05"/>
    <s v="1"/>
    <s v="FM001001"/>
    <m/>
    <s v="P"/>
    <m/>
    <m/>
    <m/>
    <m/>
    <s v="D"/>
    <n v="0"/>
    <m/>
    <m/>
    <m/>
    <m/>
    <x v="22"/>
    <x v="7"/>
    <x v="10"/>
    <x v="26"/>
    <m/>
    <m/>
    <s v="National"/>
    <x v="0"/>
  </r>
  <r>
    <s v="DEPT (Department)"/>
    <s v="2026"/>
    <s v="005"/>
    <s v="100000 (Director General and)"/>
    <s v="1011915 (DG Expenses)"/>
    <s v="DG Expenses"/>
    <s v="62102 (Travel-Domestic Expenses)"/>
    <s v="Trvl-Domestic Exp"/>
    <n v="8.4"/>
    <s v="JOURNAL REF"/>
    <s v="100139067"/>
    <s v="SA ()"/>
    <d v="2025-11-28T00:00:00"/>
    <s v="40"/>
    <m/>
    <m/>
    <s v="P0"/>
    <m/>
    <m/>
    <s v="00L-RBG-9T7 Orbit Fee Penelope Nelson 2025/10/27"/>
    <s v="1"/>
    <s v="FM001001"/>
    <m/>
    <s v="P"/>
    <m/>
    <m/>
    <m/>
    <m/>
    <s v="D"/>
    <n v="0"/>
    <m/>
    <m/>
    <m/>
    <m/>
    <x v="20"/>
    <x v="2"/>
    <x v="4"/>
    <x v="24"/>
    <m/>
    <m/>
    <s v="National"/>
    <x v="0"/>
  </r>
  <r>
    <s v="DEPT (Department)"/>
    <s v="2026"/>
    <s v="005"/>
    <s v="100000 (Director General and)"/>
    <s v="1011915 (DG Expenses)"/>
    <s v="DG Expenses"/>
    <s v="62102 (Travel-Domestic Expenses)"/>
    <s v="Trvl-Domestic Exp"/>
    <n v="11.2"/>
    <s v="JOURNAL REF"/>
    <s v="100139067"/>
    <s v="SA ()"/>
    <d v="2025-11-28T00:00:00"/>
    <s v="40"/>
    <m/>
    <m/>
    <s v="P0"/>
    <m/>
    <m/>
    <s v="00L-RBG-9T7 Orbit Fee Penelope Nelson 2025/10/25"/>
    <s v="1"/>
    <s v="FM001001"/>
    <m/>
    <s v="P"/>
    <m/>
    <m/>
    <m/>
    <m/>
    <s v="D"/>
    <n v="0"/>
    <m/>
    <m/>
    <m/>
    <m/>
    <x v="20"/>
    <x v="2"/>
    <x v="4"/>
    <x v="24"/>
    <m/>
    <m/>
    <s v="National"/>
    <x v="0"/>
  </r>
  <r>
    <s v="DEPT (Department)"/>
    <s v="2026"/>
    <s v="005"/>
    <s v="100000 (Director General and)"/>
    <s v="1011915 (DG Expenses)"/>
    <s v="DG Expenses"/>
    <s v="62102 (Travel-Domestic Expenses)"/>
    <s v="Trvl-Domestic Exp"/>
    <n v="8.4"/>
    <s v="JOURNAL REF"/>
    <s v="100139067"/>
    <s v="SA ()"/>
    <d v="2025-11-28T00:00:00"/>
    <s v="40"/>
    <m/>
    <m/>
    <s v="P0"/>
    <m/>
    <m/>
    <s v="00L-RBH-PN3 Orbit Fee Penelope Nelson 2025/11/16"/>
    <s v="1"/>
    <s v="FM001001"/>
    <m/>
    <s v="P"/>
    <m/>
    <m/>
    <m/>
    <m/>
    <s v="D"/>
    <n v="0"/>
    <m/>
    <m/>
    <m/>
    <m/>
    <x v="21"/>
    <x v="2"/>
    <x v="5"/>
    <x v="25"/>
    <m/>
    <m/>
    <s v="National"/>
    <x v="0"/>
  </r>
  <r>
    <s v="DEPT (Department)"/>
    <s v="2026"/>
    <s v="005"/>
    <s v="100000 (Director General and)"/>
    <s v="1011915 (DG Expenses)"/>
    <s v="DG Expenses"/>
    <s v="62101 (Travel- Domestic Flights)"/>
    <s v="Trvl- Domestic Flght"/>
    <n v="689.52"/>
    <s v="JOURNAL REF"/>
    <s v="100139067"/>
    <s v="SA ()"/>
    <d v="2025-11-28T00:00:00"/>
    <s v="40"/>
    <m/>
    <m/>
    <s v="P0"/>
    <m/>
    <m/>
    <s v="00L-RBH-R38 Air Penelope Nelson 2025/11/27"/>
    <s v="1"/>
    <s v="FM001001"/>
    <m/>
    <s v="P"/>
    <m/>
    <m/>
    <m/>
    <m/>
    <s v="D"/>
    <n v="0"/>
    <m/>
    <m/>
    <m/>
    <m/>
    <x v="26"/>
    <x v="1"/>
    <x v="0"/>
    <x v="30"/>
    <m/>
    <m/>
    <s v="National"/>
    <x v="1"/>
  </r>
  <r>
    <s v="DEPT (Department)"/>
    <s v="2026"/>
    <s v="005"/>
    <s v="100000 (Director General and)"/>
    <s v="1011915 (DG Expenses)"/>
    <s v="DG Expenses"/>
    <s v="62102 (Travel-Domestic Expenses)"/>
    <s v="Trvl-Domestic Exp"/>
    <n v="0.56000000000000005"/>
    <s v="JOURNAL REF"/>
    <s v="100139067"/>
    <s v="SA ()"/>
    <d v="2025-11-28T00:00:00"/>
    <s v="40"/>
    <m/>
    <m/>
    <s v="P0"/>
    <m/>
    <m/>
    <s v="00L-RBH-GW9 Orbit Fee Penelope Nelson 2025/11/05"/>
    <s v="1"/>
    <s v="FM001001"/>
    <m/>
    <s v="P"/>
    <m/>
    <m/>
    <m/>
    <m/>
    <s v="D"/>
    <n v="0"/>
    <m/>
    <m/>
    <m/>
    <m/>
    <x v="22"/>
    <x v="2"/>
    <x v="10"/>
    <x v="26"/>
    <m/>
    <m/>
    <s v="National"/>
    <x v="0"/>
  </r>
  <r>
    <s v="DEPT (Department)"/>
    <s v="2026"/>
    <s v="005"/>
    <s v="100000 (Director General and)"/>
    <s v="1011915 (DG Expenses)"/>
    <s v="DG Expenses"/>
    <s v="62102 (Travel-Domestic Expenses)"/>
    <s v="Trvl-Domestic Exp"/>
    <n v="0.56000000000000005"/>
    <s v="JOURNAL REF"/>
    <s v="100139068"/>
    <s v="SA ()"/>
    <d v="2025-11-28T00:00:00"/>
    <s v="40"/>
    <m/>
    <m/>
    <s v="P0"/>
    <m/>
    <m/>
    <s v="00L-RBG-9T7 Orbit Fee Penelope Nelson 2025/10/27"/>
    <s v="1"/>
    <s v="FM001001"/>
    <m/>
    <s v="P"/>
    <m/>
    <m/>
    <m/>
    <m/>
    <s v="D"/>
    <n v="0"/>
    <m/>
    <m/>
    <m/>
    <m/>
    <x v="20"/>
    <x v="2"/>
    <x v="4"/>
    <x v="24"/>
    <m/>
    <m/>
    <s v="National"/>
    <x v="0"/>
  </r>
  <r>
    <s v="DEPT (Department)"/>
    <s v="2026"/>
    <s v="005"/>
    <s v="100000 (Director General and)"/>
    <s v="1011915 (DG Expenses)"/>
    <s v="DG Expenses"/>
    <s v="62102 (Travel-Domestic Expenses)"/>
    <s v="Trvl-Domestic Exp"/>
    <n v="11.2"/>
    <s v="JOURNAL REF"/>
    <s v="100139068"/>
    <s v="SA ()"/>
    <d v="2025-11-28T00:00:00"/>
    <s v="40"/>
    <m/>
    <m/>
    <s v="P0"/>
    <m/>
    <m/>
    <s v="00L-RBH-HNM Orbit Fee Leigh Anne Wiig 2025/11/12"/>
    <s v="1"/>
    <s v="FM001001"/>
    <m/>
    <s v="P"/>
    <m/>
    <m/>
    <m/>
    <m/>
    <s v="D"/>
    <n v="0"/>
    <m/>
    <m/>
    <m/>
    <m/>
    <x v="16"/>
    <x v="8"/>
    <x v="7"/>
    <x v="21"/>
    <m/>
    <m/>
    <m/>
    <x v="2"/>
  </r>
  <r>
    <s v="DEPT (Department)"/>
    <s v="2026"/>
    <s v="005"/>
    <s v="100000 (Director General and)"/>
    <s v="1011915 (DG Expenses)"/>
    <s v="DG Expenses"/>
    <s v="62102 (Travel-Domestic Expenses)"/>
    <s v="Trvl-Domestic Exp"/>
    <n v="84.35"/>
    <s v="JOURNAL REF"/>
    <s v="100139068"/>
    <s v="SA ()"/>
    <d v="2025-11-28T00:00:00"/>
    <s v="40"/>
    <m/>
    <m/>
    <s v="P0"/>
    <m/>
    <m/>
    <s v="00L-RBH-PN3 Hotel Penelope Nelson 2025/11/16"/>
    <s v="1"/>
    <s v="FM001001"/>
    <m/>
    <s v="P"/>
    <m/>
    <m/>
    <m/>
    <m/>
    <s v="D"/>
    <n v="0"/>
    <m/>
    <m/>
    <m/>
    <m/>
    <x v="21"/>
    <x v="4"/>
    <x v="5"/>
    <x v="25"/>
    <m/>
    <m/>
    <s v="National"/>
    <x v="0"/>
  </r>
  <r>
    <s v="DEPT (Department)"/>
    <s v="2026"/>
    <s v="005"/>
    <s v="100000 (Director General and)"/>
    <s v="1011915 (DG Expenses)"/>
    <s v="DG Expenses"/>
    <s v="62102 (Travel-Domestic Expenses)"/>
    <s v="Trvl-Domestic Exp"/>
    <n v="190.43"/>
    <s v="JOURNAL REF"/>
    <s v="100139068"/>
    <s v="SA ()"/>
    <d v="2025-11-28T00:00:00"/>
    <s v="40"/>
    <m/>
    <m/>
    <s v="P0"/>
    <m/>
    <m/>
    <s v="00L-RBG-9T7 Hotel Penelope Nelson 2025/10/27"/>
    <s v="1"/>
    <s v="FM001001"/>
    <m/>
    <s v="P"/>
    <m/>
    <m/>
    <m/>
    <m/>
    <s v="D"/>
    <n v="0"/>
    <m/>
    <m/>
    <m/>
    <m/>
    <x v="20"/>
    <x v="6"/>
    <x v="4"/>
    <x v="24"/>
    <m/>
    <m/>
    <s v="National"/>
    <x v="0"/>
  </r>
  <r>
    <s v="DEPT (Department)"/>
    <s v="2026"/>
    <s v="005"/>
    <s v="100000 (Director General and)"/>
    <s v="1011915 (DG Expenses)"/>
    <s v="DG Expenses"/>
    <s v="62102 (Travel-Domestic Expenses)"/>
    <s v="Trvl-Domestic Exp"/>
    <n v="0.56000000000000005"/>
    <s v="JOURNAL REF"/>
    <s v="100139068"/>
    <s v="SA ()"/>
    <d v="2025-11-28T00:00:00"/>
    <s v="40"/>
    <m/>
    <m/>
    <s v="P0"/>
    <m/>
    <m/>
    <s v="00L-RBH-PN3 Orbit Fee Penelope Nelson 2025/11/16"/>
    <s v="1"/>
    <s v="FM001001"/>
    <m/>
    <s v="P"/>
    <m/>
    <m/>
    <m/>
    <m/>
    <s v="D"/>
    <n v="0"/>
    <m/>
    <m/>
    <m/>
    <m/>
    <x v="21"/>
    <x v="2"/>
    <x v="5"/>
    <x v="25"/>
    <m/>
    <m/>
    <s v="National"/>
    <x v="0"/>
  </r>
  <r>
    <s v="DEPT (Department)"/>
    <s v="2026"/>
    <s v="005"/>
    <s v="100000 (Director General and)"/>
    <s v="1011915 (DG Expenses)"/>
    <s v="DG Expenses"/>
    <s v="62102 (Travel-Domestic Expenses)"/>
    <s v="Trvl-Domestic Exp"/>
    <n v="18.850000000000001"/>
    <s v="JOURNAL REF"/>
    <s v="100139068"/>
    <s v="SA ()"/>
    <d v="2025-11-28T00:00:00"/>
    <s v="40"/>
    <m/>
    <m/>
    <s v="P0"/>
    <m/>
    <m/>
    <s v="00L-RBH-HNN Orbit Fee Penelope Nelson 2025/11/06"/>
    <s v="1"/>
    <s v="FM001001"/>
    <m/>
    <s v="P"/>
    <m/>
    <m/>
    <m/>
    <m/>
    <s v="D"/>
    <n v="0"/>
    <m/>
    <m/>
    <m/>
    <m/>
    <x v="24"/>
    <x v="2"/>
    <x v="12"/>
    <x v="27"/>
    <m/>
    <m/>
    <s v="National"/>
    <x v="0"/>
  </r>
  <r>
    <s v="DEPT (Department)"/>
    <s v="2026"/>
    <s v="005"/>
    <s v="100000 (Director General and)"/>
    <s v="1011915 (DG Expenses)"/>
    <s v="DG Expenses"/>
    <s v="62102 (Travel-Domestic Expenses)"/>
    <s v="Trvl-Domestic Exp"/>
    <n v="0.66"/>
    <s v="JOURNAL REF"/>
    <s v="100139068"/>
    <s v="SA ()"/>
    <d v="2025-11-28T00:00:00"/>
    <s v="40"/>
    <m/>
    <m/>
    <s v="P0"/>
    <m/>
    <m/>
    <s v="00L-RBH-GW9 Car Hire Penelope Nelson 2025/11/05"/>
    <s v="1"/>
    <s v="FM001001"/>
    <m/>
    <s v="P"/>
    <m/>
    <m/>
    <m/>
    <m/>
    <s v="D"/>
    <n v="0"/>
    <m/>
    <m/>
    <m/>
    <m/>
    <x v="22"/>
    <x v="7"/>
    <x v="10"/>
    <x v="26"/>
    <m/>
    <m/>
    <s v="National"/>
    <x v="0"/>
  </r>
  <r>
    <s v="DEPT (Department)"/>
    <s v="2026"/>
    <s v="005"/>
    <s v="100000 (Director General and)"/>
    <s v="1011915 (DG Expenses)"/>
    <s v="DG Expenses"/>
    <s v="62102 (Travel-Domestic Expenses)"/>
    <s v="Trvl-Domestic Exp"/>
    <n v="8.4"/>
    <s v="JOURNAL REF"/>
    <s v="100139069"/>
    <s v="SA ()"/>
    <d v="2025-11-28T00:00:00"/>
    <s v="40"/>
    <m/>
    <m/>
    <s v="P0"/>
    <m/>
    <m/>
    <s v="00L-RBG-9T7 Orbit Fee Penelope Nelson 2025/10/27"/>
    <s v="1"/>
    <s v="FM001001"/>
    <m/>
    <s v="P"/>
    <m/>
    <m/>
    <m/>
    <m/>
    <s v="D"/>
    <n v="0"/>
    <m/>
    <m/>
    <m/>
    <m/>
    <x v="20"/>
    <x v="2"/>
    <x v="4"/>
    <x v="24"/>
    <m/>
    <m/>
    <s v="National"/>
    <x v="0"/>
  </r>
  <r>
    <s v="DEPT (Department)"/>
    <s v="2026"/>
    <s v="005"/>
    <s v="100000 (Director General and)"/>
    <s v="1011915 (DG Expenses)"/>
    <s v="DG Expenses"/>
    <s v="62102 (Travel-Domestic Expenses)"/>
    <s v="Trvl-Domestic Exp"/>
    <n v="18.850000000000001"/>
    <s v="JOURNAL REF"/>
    <s v="100139069"/>
    <s v="SA ()"/>
    <d v="2025-11-28T00:00:00"/>
    <s v="40"/>
    <m/>
    <m/>
    <s v="P0"/>
    <m/>
    <m/>
    <s v="00L-RBH-PN3 Orbit Fee Penelope Nelson 2025/11/14"/>
    <s v="1"/>
    <s v="FM001001"/>
    <m/>
    <s v="P"/>
    <m/>
    <m/>
    <m/>
    <m/>
    <s v="D"/>
    <n v="0"/>
    <m/>
    <m/>
    <m/>
    <m/>
    <x v="21"/>
    <x v="2"/>
    <x v="5"/>
    <x v="25"/>
    <m/>
    <m/>
    <s v="National"/>
    <x v="0"/>
  </r>
  <r>
    <s v="DEPT (Department)"/>
    <s v="2026"/>
    <s v="005"/>
    <s v="100000 (Director General and)"/>
    <s v="1011915 (DG Expenses)"/>
    <s v="DG Expenses"/>
    <s v="62102 (Travel-Domestic Expenses)"/>
    <s v="Trvl-Domestic Exp"/>
    <n v="18.850000000000001"/>
    <s v="JOURNAL REF"/>
    <s v="100139069"/>
    <s v="SA ()"/>
    <d v="2025-11-28T00:00:00"/>
    <s v="40"/>
    <m/>
    <m/>
    <s v="P0"/>
    <m/>
    <m/>
    <s v="00L-RBH-HNM Orbit Fee Leigh Anne Wiig 2025/11/06"/>
    <s v="1"/>
    <s v="FM001001"/>
    <m/>
    <s v="P"/>
    <m/>
    <m/>
    <m/>
    <m/>
    <s v="D"/>
    <n v="0"/>
    <m/>
    <m/>
    <m/>
    <m/>
    <x v="16"/>
    <x v="8"/>
    <x v="7"/>
    <x v="31"/>
    <m/>
    <m/>
    <m/>
    <x v="2"/>
  </r>
  <r>
    <s v="DEPT (Department)"/>
    <s v="2026"/>
    <s v="005"/>
    <s v="100000 (Director General and)"/>
    <s v="1011915 (DG Expenses)"/>
    <s v="DG Expenses"/>
    <s v="62101 (Travel- Domestic Flights)"/>
    <s v="Trvl- Domestic Flght"/>
    <n v="447.02"/>
    <s v="JOURNAL REF"/>
    <s v="100139069"/>
    <s v="SA ()"/>
    <d v="2025-11-28T00:00:00"/>
    <s v="40"/>
    <m/>
    <m/>
    <s v="P0"/>
    <m/>
    <m/>
    <s v="00L-RBH-PDM Air Penelope Nelson 2025/12/05"/>
    <s v="1"/>
    <s v="FM001001"/>
    <m/>
    <s v="P"/>
    <m/>
    <m/>
    <m/>
    <m/>
    <s v="D"/>
    <n v="0"/>
    <m/>
    <m/>
    <m/>
    <m/>
    <x v="25"/>
    <x v="1"/>
    <x v="0"/>
    <x v="29"/>
    <m/>
    <m/>
    <s v="National"/>
    <x v="1"/>
  </r>
  <r>
    <s v="DEPT (Department)"/>
    <s v="2026"/>
    <s v="005"/>
    <s v="100000 (Director General and)"/>
    <s v="1011915 (DG Expenses)"/>
    <s v="DG Expenses"/>
    <s v="62102 (Travel-Domestic Expenses)"/>
    <s v="Trvl-Domestic Exp"/>
    <n v="18.850000000000001"/>
    <s v="JOURNAL REF"/>
    <s v="100139069"/>
    <s v="SA ()"/>
    <d v="2025-11-28T00:00:00"/>
    <s v="40"/>
    <m/>
    <m/>
    <s v="P0"/>
    <m/>
    <m/>
    <s v="00L-RBH-R38 Orbit Fee Penelope Nelson 2025/11/20"/>
    <s v="1"/>
    <s v="FM001001"/>
    <m/>
    <s v="P"/>
    <m/>
    <m/>
    <m/>
    <m/>
    <s v="D"/>
    <n v="0"/>
    <m/>
    <m/>
    <m/>
    <m/>
    <x v="26"/>
    <x v="2"/>
    <x v="0"/>
    <x v="30"/>
    <m/>
    <m/>
    <s v="National"/>
    <x v="1"/>
  </r>
  <r>
    <s v="DEPT (Department)"/>
    <s v="2026"/>
    <s v="005"/>
    <s v="100000 (Director General and)"/>
    <s v="1011915 (DG Expenses)"/>
    <s v="DG Expenses"/>
    <s v="62102 (Travel-Domestic Expenses)"/>
    <s v="Trvl-Domestic Exp"/>
    <n v="340"/>
    <s v="RECODE-NMA-YZ-05"/>
    <s v="100188372"/>
    <s v="SA ()"/>
    <d v="2025-11-28T00:00:00"/>
    <s v="40"/>
    <m/>
    <m/>
    <s v="P0"/>
    <m/>
    <m/>
    <s v="Recode: 00L-RBC-3G3 Hotel Penelope Nelson"/>
    <s v="1"/>
    <s v="FM001001"/>
    <m/>
    <s v="P"/>
    <m/>
    <m/>
    <m/>
    <m/>
    <s v="D"/>
    <n v="0"/>
    <m/>
    <m/>
    <m/>
    <m/>
    <x v="4"/>
    <x v="6"/>
    <x v="3"/>
    <x v="4"/>
    <m/>
    <m/>
    <s v="National"/>
    <x v="1"/>
  </r>
  <r>
    <s v="DEPT (Department)"/>
    <s v="2026"/>
    <s v="005"/>
    <s v="100000 (Director General and)"/>
    <s v="1011915 (DG Expenses)"/>
    <s v="DG Expenses"/>
    <s v="62102 (Travel-Domestic Expenses)"/>
    <s v="Trvl-Domestic Exp"/>
    <n v="0.56000000000000005"/>
    <s v="RECODE-NMA-YZ-05"/>
    <s v="100188372"/>
    <s v="SA ()"/>
    <d v="2025-11-28T00:00:00"/>
    <s v="40"/>
    <m/>
    <m/>
    <s v="P0"/>
    <m/>
    <m/>
    <s v="Recode: 00L-RBC-3G3 Orbit Fee Penelope Nelson"/>
    <s v="1"/>
    <s v="FM001001"/>
    <m/>
    <s v="P"/>
    <m/>
    <m/>
    <m/>
    <m/>
    <s v="D"/>
    <n v="0"/>
    <m/>
    <m/>
    <m/>
    <m/>
    <x v="4"/>
    <x v="2"/>
    <x v="0"/>
    <x v="4"/>
    <m/>
    <m/>
    <s v="National"/>
    <x v="1"/>
  </r>
  <r>
    <s v="DEPT (Department)"/>
    <s v="2026"/>
    <s v="005"/>
    <s v="100000 (Director General and)"/>
    <s v="1011915 (DG Expenses)"/>
    <s v="DG Expenses"/>
    <s v="62102 (Travel-Domestic Expenses)"/>
    <s v="Trvl-Domestic Exp"/>
    <n v="48.7"/>
    <s v="RECODE-NMA-YZ-05"/>
    <s v="100188372"/>
    <s v="SA ()"/>
    <d v="2025-11-28T00:00:00"/>
    <s v="40"/>
    <m/>
    <m/>
    <s v="P0"/>
    <m/>
    <m/>
    <s v="Recode: 00L-RBC-3G3 Hotel Penelope Nelson"/>
    <s v="1"/>
    <s v="FM001001"/>
    <m/>
    <s v="P"/>
    <m/>
    <m/>
    <m/>
    <m/>
    <s v="D"/>
    <n v="0"/>
    <m/>
    <m/>
    <m/>
    <m/>
    <x v="4"/>
    <x v="3"/>
    <x v="3"/>
    <x v="4"/>
    <m/>
    <m/>
    <s v="National"/>
    <x v="1"/>
  </r>
  <r>
    <s v="DEPT (Department)"/>
    <s v="2026"/>
    <s v="005"/>
    <s v="100000 (Director General and)"/>
    <s v="1011915 (DG Expenses)"/>
    <s v="DG Expenses"/>
    <s v="62102 (Travel-Domestic Expenses)"/>
    <s v="Trvl-Domestic Exp"/>
    <n v="8.6999999999999993"/>
    <s v="RECODE-NMA-YZ-05"/>
    <s v="100188372"/>
    <s v="SA ()"/>
    <d v="2025-11-28T00:00:00"/>
    <s v="40"/>
    <m/>
    <m/>
    <s v="P0"/>
    <m/>
    <m/>
    <s v="Recode: 00L-RBC-3G3 Hotel Penelope Nelson"/>
    <s v="1"/>
    <s v="FM001001"/>
    <m/>
    <s v="P"/>
    <m/>
    <m/>
    <m/>
    <m/>
    <s v="D"/>
    <n v="0"/>
    <m/>
    <m/>
    <m/>
    <m/>
    <x v="4"/>
    <x v="5"/>
    <x v="3"/>
    <x v="4"/>
    <m/>
    <m/>
    <s v="National"/>
    <x v="1"/>
  </r>
  <r>
    <s v="DEPT (Department)"/>
    <s v="2026"/>
    <s v="005"/>
    <s v="100000 (Director General and)"/>
    <s v="1011915 (DG Expenses)"/>
    <s v="DG Expenses"/>
    <s v="62102 (Travel-Domestic Expenses)"/>
    <s v="Trvl-Domestic Exp"/>
    <n v="0.56000000000000005"/>
    <s v="RECODE-NMA-YZ-05"/>
    <s v="100188372"/>
    <s v="SA ()"/>
    <d v="2025-11-28T00:00:00"/>
    <s v="40"/>
    <m/>
    <m/>
    <s v="P0"/>
    <m/>
    <m/>
    <s v="Recode: 00L-RBC-3G3 Orbit Fee Penelope Nelson"/>
    <s v="1"/>
    <s v="FM001001"/>
    <m/>
    <s v="P"/>
    <m/>
    <m/>
    <m/>
    <m/>
    <s v="D"/>
    <n v="0"/>
    <m/>
    <m/>
    <m/>
    <m/>
    <x v="4"/>
    <x v="2"/>
    <x v="0"/>
    <x v="4"/>
    <m/>
    <m/>
    <s v="National"/>
    <x v="1"/>
  </r>
  <r>
    <s v="DEPT (Department)"/>
    <s v="2026"/>
    <s v="005"/>
    <s v="100000 (Director General and)"/>
    <s v="1011915 (DG Expenses)"/>
    <s v="DG Expenses"/>
    <s v="62102 (Travel-Domestic Expenses)"/>
    <s v="Trvl-Domestic Exp"/>
    <n v="8.4"/>
    <s v="RECODE-NMA-YZ-05"/>
    <s v="100188372"/>
    <s v="SA ()"/>
    <d v="2025-11-28T00:00:00"/>
    <s v="40"/>
    <m/>
    <m/>
    <s v="P0"/>
    <m/>
    <m/>
    <s v="Recode: 00L-RBC-3G3 Orbit Fee Penelope Nelson"/>
    <s v="1"/>
    <s v="FM001001"/>
    <m/>
    <s v="P"/>
    <m/>
    <m/>
    <m/>
    <m/>
    <s v="D"/>
    <n v="0"/>
    <m/>
    <m/>
    <m/>
    <m/>
    <x v="4"/>
    <x v="2"/>
    <x v="0"/>
    <x v="4"/>
    <m/>
    <m/>
    <s v="National"/>
    <x v="1"/>
  </r>
  <r>
    <s v="DEPT (Department)"/>
    <s v="2026"/>
    <s v="004"/>
    <s v="100000 (Director General and)"/>
    <s v="1011915 (DG Expenses)"/>
    <s v="DG Expenses"/>
    <s v="62521 (Education Costs)"/>
    <s v="Education Costs"/>
    <n v="900"/>
    <m/>
    <s v="5000011084"/>
    <s v="WE ()"/>
    <d v="2025-10-08T00:00:00"/>
    <s v="81"/>
    <s v="112361 (JENERO ENTERPRISES LTD)"/>
    <s v="JENERO ENTERPRISES LTD"/>
    <m/>
    <m/>
    <m/>
    <s v="Coaching Services - DG 2025 july -dec"/>
    <s v="1"/>
    <s v="FM001001"/>
    <m/>
    <s v="P"/>
    <m/>
    <s v="KBS"/>
    <m/>
    <m/>
    <s v="D"/>
    <n v="20"/>
    <s v="4500067579"/>
    <m/>
    <m/>
    <m/>
    <x v="0"/>
    <x v="0"/>
    <x v="0"/>
    <x v="32"/>
    <m/>
    <m/>
    <s v="National"/>
    <x v="0"/>
  </r>
  <r>
    <s v="DEPT (Department)"/>
    <s v="2026"/>
    <s v="005"/>
    <s v="100000 (Director General and)"/>
    <s v="1011915 (DG Expenses)"/>
    <s v="DG Expenses"/>
    <s v="62521 (Education Costs)"/>
    <s v="Education Costs"/>
    <n v="900"/>
    <m/>
    <s v="5000014052"/>
    <s v="WE ()"/>
    <d v="2025-11-05T00:00:00"/>
    <s v="81"/>
    <s v="112361 (JENERO ENTERPRISES LTD)"/>
    <s v="JENERO ENTERPRISES LTD"/>
    <m/>
    <m/>
    <m/>
    <s v="Coaching Services - DG 2025 july -dec"/>
    <s v="1"/>
    <s v="FM001001"/>
    <m/>
    <s v="P"/>
    <m/>
    <s v="KBS"/>
    <m/>
    <m/>
    <s v="D"/>
    <n v="20"/>
    <s v="4500067579"/>
    <m/>
    <m/>
    <m/>
    <x v="0"/>
    <x v="0"/>
    <x v="0"/>
    <x v="33"/>
    <m/>
    <m/>
    <s v="National"/>
    <x v="0"/>
  </r>
  <r>
    <s v="DEPT (Department)"/>
    <s v="2026"/>
    <s v="006"/>
    <s v="100000 (Director General and)"/>
    <s v="1011915 (DG Expenses)"/>
    <s v="DG Expenses"/>
    <s v="62102 (Travel-Domestic Expenses)"/>
    <s v="Trvl-Domestic Exp"/>
    <n v="0.56000000000000005"/>
    <m/>
    <s v="100197800"/>
    <s v="SA ()"/>
    <d v="2025-12-19T00:00:00"/>
    <s v="40"/>
    <m/>
    <m/>
    <s v="P0"/>
    <m/>
    <m/>
    <s v="00L-RBG-TLL Orbit Fee Penelope Nelson 2025/11/19"/>
    <s v="1"/>
    <s v="FM001001"/>
    <m/>
    <s v="P"/>
    <m/>
    <m/>
    <m/>
    <m/>
    <s v="D"/>
    <n v="0"/>
    <m/>
    <m/>
    <m/>
    <m/>
    <x v="15"/>
    <x v="2"/>
    <x v="3"/>
    <x v="18"/>
    <m/>
    <m/>
    <s v="National"/>
    <x v="0"/>
  </r>
  <r>
    <s v="DEPT (Department)"/>
    <s v="2026"/>
    <s v="006"/>
    <s v="100000 (Director General and)"/>
    <s v="1011915 (DG Expenses)"/>
    <s v="DG Expenses"/>
    <s v="62102 (Travel-Domestic Expenses)"/>
    <s v="Trvl-Domestic Exp"/>
    <n v="0.56000000000000005"/>
    <m/>
    <s v="100197800"/>
    <s v="SA ()"/>
    <d v="2025-12-19T00:00:00"/>
    <s v="40"/>
    <m/>
    <m/>
    <s v="P0"/>
    <m/>
    <m/>
    <s v="00L-RBG-7H2 Orbit Fee Penelope Nelson 2025/11/12"/>
    <s v="1"/>
    <s v="FM001001"/>
    <m/>
    <s v="P"/>
    <m/>
    <m/>
    <m/>
    <m/>
    <s v="D"/>
    <n v="0"/>
    <m/>
    <m/>
    <m/>
    <m/>
    <x v="18"/>
    <x v="2"/>
    <x v="9"/>
    <x v="21"/>
    <m/>
    <m/>
    <s v="National"/>
    <x v="0"/>
  </r>
  <r>
    <s v="DEPT (Department)"/>
    <s v="2026"/>
    <s v="006"/>
    <s v="100000 (Director General and)"/>
    <s v="1011915 (DG Expenses)"/>
    <s v="DG Expenses"/>
    <s v="62101 (Travel- Domestic Flights)"/>
    <s v="Trvl- Domestic Flght"/>
    <n v="420.87"/>
    <m/>
    <s v="100197800"/>
    <s v="SA ()"/>
    <d v="2025-12-19T00:00:00"/>
    <s v="40"/>
    <m/>
    <m/>
    <s v="P0"/>
    <m/>
    <m/>
    <s v="00L-RBH-4WH Air Penelope Nelson 2026/05/05"/>
    <s v="1"/>
    <s v="FM001001"/>
    <m/>
    <s v="P"/>
    <m/>
    <m/>
    <m/>
    <m/>
    <s v="D"/>
    <n v="0"/>
    <m/>
    <m/>
    <m/>
    <m/>
    <x v="27"/>
    <x v="1"/>
    <x v="13"/>
    <x v="34"/>
    <m/>
    <m/>
    <s v="National"/>
    <x v="0"/>
  </r>
  <r>
    <s v="DEPT (Department)"/>
    <s v="2026"/>
    <s v="006"/>
    <s v="100000 (Director General and)"/>
    <s v="1011915 (DG Expenses)"/>
    <s v="DG Expenses"/>
    <s v="62101 (Travel- Domestic Flights)"/>
    <s v="Trvl- Domestic Flght"/>
    <n v="-781.89"/>
    <m/>
    <s v="100197800"/>
    <s v="SA ()"/>
    <d v="2025-12-19T00:00:00"/>
    <s v="50"/>
    <m/>
    <m/>
    <s v="P0"/>
    <m/>
    <m/>
    <s v="00L-RBH-HNM Air Leigh-Anne Wiig 2025/11/14"/>
    <s v="1"/>
    <s v="FM001001"/>
    <m/>
    <s v="P"/>
    <m/>
    <m/>
    <m/>
    <m/>
    <s v="D"/>
    <n v="0"/>
    <m/>
    <m/>
    <m/>
    <m/>
    <x v="16"/>
    <x v="1"/>
    <x v="7"/>
    <x v="27"/>
    <m/>
    <m/>
    <m/>
    <x v="2"/>
  </r>
  <r>
    <s v="DEPT (Department)"/>
    <s v="2026"/>
    <s v="006"/>
    <s v="100000 (Director General and)"/>
    <s v="1011915 (DG Expenses)"/>
    <s v="DG Expenses"/>
    <s v="62101 (Travel- Domestic Flights)"/>
    <s v="Trvl- Domestic Flght"/>
    <n v="-1178.47"/>
    <m/>
    <s v="100197800"/>
    <s v="SA ()"/>
    <d v="2025-12-19T00:00:00"/>
    <s v="50"/>
    <m/>
    <m/>
    <s v="P0"/>
    <m/>
    <m/>
    <s v="00L-RBG-5CJ Air Leigh-Anne Wiig 2025/10/21"/>
    <s v="1"/>
    <s v="FM001001"/>
    <m/>
    <s v="P"/>
    <m/>
    <m/>
    <m/>
    <m/>
    <s v="D"/>
    <n v="0"/>
    <m/>
    <m/>
    <m/>
    <m/>
    <x v="16"/>
    <x v="1"/>
    <x v="7"/>
    <x v="16"/>
    <m/>
    <m/>
    <m/>
    <x v="2"/>
  </r>
  <r>
    <s v="DEPT (Department)"/>
    <s v="2026"/>
    <s v="006"/>
    <s v="100000 (Director General and)"/>
    <s v="1011915 (DG Expenses)"/>
    <s v="DG Expenses"/>
    <s v="62102 (Travel-Domestic Expenses)"/>
    <s v="Trvl-Domestic Exp"/>
    <n v="44.91"/>
    <m/>
    <s v="100197800"/>
    <s v="SA ()"/>
    <d v="2025-12-19T00:00:00"/>
    <s v="40"/>
    <m/>
    <m/>
    <s v="P0"/>
    <m/>
    <m/>
    <s v="00L-RBG-TLL Car Hire Penelope Nelson 2025/11/19"/>
    <s v="1"/>
    <s v="FM001001"/>
    <m/>
    <s v="P"/>
    <m/>
    <m/>
    <m/>
    <m/>
    <s v="D"/>
    <n v="0"/>
    <m/>
    <m/>
    <m/>
    <m/>
    <x v="15"/>
    <x v="7"/>
    <x v="3"/>
    <x v="18"/>
    <m/>
    <m/>
    <s v="National"/>
    <x v="0"/>
  </r>
  <r>
    <s v="DEPT (Department)"/>
    <s v="2026"/>
    <s v="006"/>
    <s v="100000 (Director General and)"/>
    <s v="1011915 (DG Expenses)"/>
    <s v="DG Expenses"/>
    <s v="62102 (Travel-Domestic Expenses)"/>
    <s v="Trvl-Domestic Exp"/>
    <n v="0.56000000000000005"/>
    <m/>
    <s v="100197800"/>
    <s v="SA ()"/>
    <d v="2025-12-19T00:00:00"/>
    <s v="40"/>
    <m/>
    <m/>
    <s v="P0"/>
    <m/>
    <m/>
    <s v="00L-RBG-TLL Orbit Fee Penelope Nelson 2025/11/19"/>
    <s v="1"/>
    <s v="FM001001"/>
    <m/>
    <s v="P"/>
    <m/>
    <m/>
    <m/>
    <m/>
    <s v="D"/>
    <n v="0"/>
    <m/>
    <m/>
    <m/>
    <m/>
    <x v="15"/>
    <x v="2"/>
    <x v="3"/>
    <x v="18"/>
    <m/>
    <m/>
    <s v="National"/>
    <x v="0"/>
  </r>
  <r>
    <s v="DEPT (Department)"/>
    <s v="2026"/>
    <s v="006"/>
    <s v="100000 (Director General and)"/>
    <s v="1011915 (DG Expenses)"/>
    <s v="DG Expenses"/>
    <s v="62102 (Travel-Domestic Expenses)"/>
    <s v="Trvl-Domestic Exp"/>
    <n v="8.4"/>
    <m/>
    <s v="100197800"/>
    <s v="SA ()"/>
    <d v="2025-12-19T00:00:00"/>
    <s v="40"/>
    <m/>
    <m/>
    <s v="P0"/>
    <m/>
    <m/>
    <s v="00L-RBG-TLL Orbit Fee Penelope Nelson 2025/11/19"/>
    <s v="1"/>
    <s v="FM001001"/>
    <m/>
    <s v="P"/>
    <m/>
    <m/>
    <m/>
    <m/>
    <s v="D"/>
    <n v="0"/>
    <m/>
    <m/>
    <m/>
    <m/>
    <x v="15"/>
    <x v="2"/>
    <x v="3"/>
    <x v="18"/>
    <m/>
    <m/>
    <s v="National"/>
    <x v="0"/>
  </r>
  <r>
    <s v="DEPT (Department)"/>
    <s v="2026"/>
    <s v="006"/>
    <s v="100000 (Director General and)"/>
    <s v="1011915 (DG Expenses)"/>
    <s v="DG Expenses"/>
    <s v="62102 (Travel-Domestic Expenses)"/>
    <s v="Trvl-Domestic Exp"/>
    <n v="0.78"/>
    <m/>
    <s v="100197800"/>
    <s v="SA ()"/>
    <d v="2025-12-19T00:00:00"/>
    <s v="40"/>
    <m/>
    <m/>
    <s v="P0"/>
    <m/>
    <m/>
    <s v="00L-RBH-PN3 Car Hire Penelope Nelson 2025/11/16"/>
    <s v="1"/>
    <s v="FM001001"/>
    <m/>
    <s v="P"/>
    <m/>
    <m/>
    <m/>
    <m/>
    <s v="D"/>
    <n v="0"/>
    <m/>
    <m/>
    <m/>
    <m/>
    <x v="21"/>
    <x v="7"/>
    <x v="5"/>
    <x v="25"/>
    <m/>
    <m/>
    <s v="National"/>
    <x v="0"/>
  </r>
  <r>
    <s v="DEPT (Department)"/>
    <s v="2026"/>
    <s v="006"/>
    <s v="100000 (Director General and)"/>
    <s v="1011915 (DG Expenses)"/>
    <s v="DG Expenses"/>
    <s v="62102 (Travel-Domestic Expenses)"/>
    <s v="Trvl-Domestic Exp"/>
    <n v="0.56000000000000005"/>
    <m/>
    <s v="100197801"/>
    <s v="SA ()"/>
    <d v="2025-12-19T00:00:00"/>
    <s v="40"/>
    <m/>
    <m/>
    <s v="P0"/>
    <m/>
    <m/>
    <s v="00L-RBG-TLL Orbit Fee Penelope Nelson 2025/11/20"/>
    <s v="1"/>
    <s v="FM001001"/>
    <m/>
    <s v="P"/>
    <m/>
    <m/>
    <m/>
    <m/>
    <s v="D"/>
    <n v="0"/>
    <m/>
    <m/>
    <m/>
    <m/>
    <x v="15"/>
    <x v="2"/>
    <x v="3"/>
    <x v="18"/>
    <m/>
    <m/>
    <s v="National"/>
    <x v="0"/>
  </r>
  <r>
    <s v="DEPT (Department)"/>
    <s v="2026"/>
    <s v="006"/>
    <s v="100000 (Director General and)"/>
    <s v="1011915 (DG Expenses)"/>
    <s v="DG Expenses"/>
    <s v="62102 (Travel-Domestic Expenses)"/>
    <s v="Trvl-Domestic Exp"/>
    <n v="11.2"/>
    <m/>
    <s v="100197801"/>
    <s v="SA ()"/>
    <d v="2025-12-19T00:00:00"/>
    <s v="40"/>
    <m/>
    <m/>
    <s v="P0"/>
    <m/>
    <m/>
    <s v="00L-RBH-396 Orbit Fee Penelope Nelson 2025/12/10"/>
    <s v="1"/>
    <s v="FM001001"/>
    <m/>
    <s v="P"/>
    <m/>
    <m/>
    <m/>
    <m/>
    <s v="D"/>
    <n v="0"/>
    <m/>
    <m/>
    <m/>
    <m/>
    <x v="28"/>
    <x v="2"/>
    <x v="11"/>
    <x v="35"/>
    <m/>
    <m/>
    <s v="National"/>
    <x v="0"/>
  </r>
  <r>
    <s v="DEPT (Department)"/>
    <s v="2026"/>
    <s v="006"/>
    <s v="100000 (Director General and)"/>
    <s v="1011915 (DG Expenses)"/>
    <s v="DG Expenses"/>
    <s v="62102 (Travel-Domestic Expenses)"/>
    <s v="Trvl-Domestic Exp"/>
    <n v="137.38999999999999"/>
    <m/>
    <s v="100197801"/>
    <s v="SA ()"/>
    <d v="2025-12-19T00:00:00"/>
    <s v="40"/>
    <m/>
    <m/>
    <s v="P0"/>
    <m/>
    <m/>
    <s v="00L-RBG-7H2 Hotel Penelope Nelson 2025/11/12"/>
    <s v="1"/>
    <s v="FM001001"/>
    <m/>
    <s v="P"/>
    <m/>
    <m/>
    <m/>
    <m/>
    <s v="D"/>
    <n v="0"/>
    <m/>
    <m/>
    <m/>
    <m/>
    <x v="18"/>
    <x v="6"/>
    <x v="9"/>
    <x v="21"/>
    <m/>
    <m/>
    <s v="National"/>
    <x v="0"/>
  </r>
  <r>
    <s v="DEPT (Department)"/>
    <s v="2026"/>
    <s v="006"/>
    <s v="100000 (Director General and)"/>
    <s v="1011915 (DG Expenses)"/>
    <s v="DG Expenses"/>
    <s v="62101 (Travel- Domestic Flights)"/>
    <s v="Trvl- Domestic Flght"/>
    <n v="84.06"/>
    <m/>
    <s v="100197801"/>
    <s v="SA ()"/>
    <d v="2025-12-19T00:00:00"/>
    <s v="40"/>
    <m/>
    <m/>
    <s v="P0"/>
    <m/>
    <m/>
    <s v="00L-RBH-396 Air Penelope Nelson 2026/02/11"/>
    <s v="1"/>
    <s v="FM001001"/>
    <m/>
    <s v="P"/>
    <m/>
    <m/>
    <m/>
    <m/>
    <s v="D"/>
    <n v="0"/>
    <m/>
    <m/>
    <m/>
    <m/>
    <x v="28"/>
    <x v="1"/>
    <x v="11"/>
    <x v="35"/>
    <m/>
    <m/>
    <s v="National"/>
    <x v="0"/>
  </r>
  <r>
    <s v="DEPT (Department)"/>
    <s v="2026"/>
    <s v="006"/>
    <s v="100000 (Director General and)"/>
    <s v="1011915 (DG Expenses)"/>
    <s v="DG Expenses"/>
    <s v="62101 (Travel- Domestic Flights)"/>
    <s v="Trvl- Domestic Flght"/>
    <n v="-689.52"/>
    <m/>
    <s v="100197801"/>
    <s v="SA ()"/>
    <d v="2025-12-19T00:00:00"/>
    <s v="50"/>
    <m/>
    <m/>
    <s v="P0"/>
    <m/>
    <m/>
    <s v="00L-RBH-R38 Air Penelope Nelson 2025/11/27"/>
    <s v="1"/>
    <s v="FM001001"/>
    <m/>
    <s v="P"/>
    <m/>
    <m/>
    <m/>
    <m/>
    <s v="D"/>
    <n v="0"/>
    <m/>
    <m/>
    <m/>
    <m/>
    <x v="26"/>
    <x v="1"/>
    <x v="0"/>
    <x v="30"/>
    <m/>
    <s v="Cancelled"/>
    <s v="National"/>
    <x v="1"/>
  </r>
  <r>
    <s v="DEPT (Department)"/>
    <s v="2026"/>
    <s v="006"/>
    <s v="100000 (Director General and)"/>
    <s v="1011915 (DG Expenses)"/>
    <s v="DG Expenses"/>
    <s v="62102 (Travel-Domestic Expenses)"/>
    <s v="Trvl-Domestic Exp"/>
    <n v="0.56000000000000005"/>
    <m/>
    <s v="100197801"/>
    <s v="SA ()"/>
    <d v="2025-12-19T00:00:00"/>
    <s v="40"/>
    <m/>
    <m/>
    <s v="P0"/>
    <m/>
    <m/>
    <s v="00L-RBH-PN3 Orbit Fee Penelope Nelson 2025/11/16"/>
    <s v="1"/>
    <s v="FM001001"/>
    <m/>
    <s v="P"/>
    <m/>
    <m/>
    <m/>
    <m/>
    <s v="D"/>
    <n v="0"/>
    <m/>
    <m/>
    <m/>
    <m/>
    <x v="21"/>
    <x v="2"/>
    <x v="5"/>
    <x v="25"/>
    <m/>
    <m/>
    <s v="National"/>
    <x v="0"/>
  </r>
  <r>
    <s v="DEPT (Department)"/>
    <s v="2026"/>
    <s v="006"/>
    <s v="100000 (Director General and)"/>
    <s v="1011915 (DG Expenses)"/>
    <s v="DG Expenses"/>
    <s v="62102 (Travel-Domestic Expenses)"/>
    <s v="Trvl-Domestic Exp"/>
    <n v="0.56000000000000005"/>
    <m/>
    <s v="100197801"/>
    <s v="SA ()"/>
    <d v="2025-12-19T00:00:00"/>
    <s v="40"/>
    <m/>
    <m/>
    <s v="P0"/>
    <m/>
    <m/>
    <s v="00L-RBH-PN3 Orbit Fee Penelope Nelson 2025/11/16"/>
    <s v="1"/>
    <s v="FM001001"/>
    <m/>
    <s v="P"/>
    <m/>
    <m/>
    <m/>
    <m/>
    <s v="D"/>
    <n v="0"/>
    <m/>
    <m/>
    <m/>
    <m/>
    <x v="21"/>
    <x v="2"/>
    <x v="5"/>
    <x v="25"/>
    <m/>
    <m/>
    <s v="National"/>
    <x v="0"/>
  </r>
  <r>
    <s v="DEPT (Department)"/>
    <s v="2026"/>
    <s v="006"/>
    <s v="100000 (Director General and)"/>
    <s v="1011915 (DG Expenses)"/>
    <s v="DG Expenses"/>
    <s v="62101 (Travel- Domestic Flights)"/>
    <s v="Trvl- Domestic Flght"/>
    <n v="632.58000000000004"/>
    <m/>
    <s v="100197801"/>
    <s v="SA ()"/>
    <d v="2025-12-19T00:00:00"/>
    <s v="40"/>
    <m/>
    <m/>
    <s v="P0"/>
    <m/>
    <m/>
    <s v="00L-RBH-4NW Air Penelope Nelson 2026/03/26"/>
    <s v="1"/>
    <s v="FM001001"/>
    <m/>
    <s v="P"/>
    <m/>
    <m/>
    <m/>
    <m/>
    <s v="D"/>
    <n v="0"/>
    <m/>
    <m/>
    <m/>
    <m/>
    <x v="29"/>
    <x v="1"/>
    <x v="1"/>
    <x v="36"/>
    <m/>
    <m/>
    <s v="National"/>
    <x v="1"/>
  </r>
  <r>
    <s v="DEPT (Department)"/>
    <s v="2026"/>
    <s v="006"/>
    <s v="100000 (Director General and)"/>
    <s v="1011915 (DG Expenses)"/>
    <s v="DG Expenses"/>
    <s v="62101 (Travel- Domestic Flights)"/>
    <s v="Trvl- Domestic Flght"/>
    <n v="223.51"/>
    <m/>
    <s v="100197801"/>
    <s v="SA ()"/>
    <d v="2025-12-19T00:00:00"/>
    <s v="40"/>
    <m/>
    <m/>
    <s v="P0"/>
    <m/>
    <m/>
    <s v="00L-RBH-397 Air Penelope Nelson 2026/03/05"/>
    <s v="1"/>
    <s v="FM001001"/>
    <m/>
    <s v="P"/>
    <m/>
    <m/>
    <m/>
    <m/>
    <s v="D"/>
    <n v="0"/>
    <m/>
    <m/>
    <m/>
    <m/>
    <x v="30"/>
    <x v="1"/>
    <x v="2"/>
    <x v="37"/>
    <m/>
    <m/>
    <s v="National"/>
    <x v="0"/>
  </r>
  <r>
    <s v="DEPT (Department)"/>
    <s v="2026"/>
    <s v="006"/>
    <s v="100000 (Director General and)"/>
    <s v="1011915 (DG Expenses)"/>
    <s v="DG Expenses"/>
    <s v="62102 (Travel-Domestic Expenses)"/>
    <s v="Trvl-Domestic Exp"/>
    <n v="8.4"/>
    <m/>
    <s v="100197802"/>
    <s v="SA ()"/>
    <d v="2025-12-19T00:00:00"/>
    <s v="40"/>
    <m/>
    <m/>
    <s v="P0"/>
    <m/>
    <m/>
    <s v="00L-RBG-7H2 Orbit Fee Penelope Nelson 2025/11/12"/>
    <s v="1"/>
    <s v="FM001001"/>
    <m/>
    <s v="P"/>
    <m/>
    <m/>
    <m/>
    <m/>
    <s v="D"/>
    <n v="0"/>
    <m/>
    <m/>
    <m/>
    <m/>
    <x v="18"/>
    <x v="2"/>
    <x v="9"/>
    <x v="21"/>
    <m/>
    <m/>
    <s v="National"/>
    <x v="0"/>
  </r>
  <r>
    <s v="DEPT (Department)"/>
    <s v="2026"/>
    <s v="006"/>
    <s v="100000 (Director General and)"/>
    <s v="1011915 (DG Expenses)"/>
    <s v="DG Expenses"/>
    <s v="62102 (Travel-Domestic Expenses)"/>
    <s v="Trvl-Domestic Exp"/>
    <n v="11.2"/>
    <m/>
    <s v="100197802"/>
    <s v="SA ()"/>
    <d v="2025-12-19T00:00:00"/>
    <s v="40"/>
    <m/>
    <m/>
    <s v="P0"/>
    <m/>
    <m/>
    <s v="00L-RBH-R38 Orbit Fee Penelope Nelson 2025/11/26"/>
    <s v="1"/>
    <s v="FM001001"/>
    <m/>
    <s v="P"/>
    <m/>
    <m/>
    <m/>
    <m/>
    <s v="D"/>
    <n v="0"/>
    <m/>
    <m/>
    <m/>
    <m/>
    <x v="26"/>
    <x v="2"/>
    <x v="0"/>
    <x v="30"/>
    <m/>
    <m/>
    <s v="National"/>
    <x v="1"/>
  </r>
  <r>
    <s v="DEPT (Department)"/>
    <s v="2026"/>
    <s v="006"/>
    <s v="100000 (Director General and)"/>
    <s v="1011915 (DG Expenses)"/>
    <s v="DG Expenses"/>
    <s v="62102 (Travel-Domestic Expenses)"/>
    <s v="Trvl-Domestic Exp"/>
    <n v="11.2"/>
    <m/>
    <s v="100197802"/>
    <s v="SA ()"/>
    <d v="2025-12-19T00:00:00"/>
    <s v="40"/>
    <m/>
    <m/>
    <s v="P0"/>
    <m/>
    <m/>
    <s v="00L-RBG-7H2 Orbit Fee Penelope Nelson 2025/12/08"/>
    <s v="1"/>
    <s v="FM001001"/>
    <m/>
    <s v="P"/>
    <m/>
    <m/>
    <m/>
    <m/>
    <s v="D"/>
    <n v="0"/>
    <m/>
    <m/>
    <m/>
    <m/>
    <x v="18"/>
    <x v="2"/>
    <x v="9"/>
    <x v="21"/>
    <m/>
    <m/>
    <s v="National"/>
    <x v="0"/>
  </r>
  <r>
    <s v="DEPT (Department)"/>
    <s v="2026"/>
    <s v="006"/>
    <s v="100000 (Director General and)"/>
    <s v="1011915 (DG Expenses)"/>
    <s v="DG Expenses"/>
    <s v="62102 (Travel-Domestic Expenses)"/>
    <s v="Trvl-Domestic Exp"/>
    <n v="6.55"/>
    <m/>
    <s v="100197802"/>
    <s v="SA ()"/>
    <d v="2025-12-19T00:00:00"/>
    <s v="40"/>
    <m/>
    <m/>
    <s v="P0"/>
    <m/>
    <m/>
    <s v="00L-RBH-4V4 Orbit Fee Penelope Nelson 2025/12/10"/>
    <s v="1"/>
    <s v="FM001001"/>
    <m/>
    <s v="P"/>
    <m/>
    <m/>
    <m/>
    <m/>
    <s v="D"/>
    <n v="0"/>
    <m/>
    <m/>
    <m/>
    <m/>
    <x v="31"/>
    <x v="2"/>
    <x v="3"/>
    <x v="38"/>
    <m/>
    <m/>
    <s v="National"/>
    <x v="0"/>
  </r>
  <r>
    <s v="DEPT (Department)"/>
    <s v="2026"/>
    <s v="006"/>
    <s v="100000 (Director General and)"/>
    <s v="1011915 (DG Expenses)"/>
    <s v="DG Expenses"/>
    <s v="62102 (Travel-Domestic Expenses)"/>
    <s v="Trvl-Domestic Exp"/>
    <n v="6.55"/>
    <m/>
    <s v="100197802"/>
    <s v="SA ()"/>
    <d v="2025-12-19T00:00:00"/>
    <s v="40"/>
    <m/>
    <m/>
    <s v="P0"/>
    <m/>
    <m/>
    <s v="00L-RBH-4WW Orbit Fee Penelope Nelson 2025/12/10"/>
    <s v="1"/>
    <s v="FM001001"/>
    <m/>
    <s v="P"/>
    <m/>
    <m/>
    <m/>
    <m/>
    <s v="D"/>
    <n v="0"/>
    <m/>
    <m/>
    <m/>
    <m/>
    <x v="32"/>
    <x v="2"/>
    <x v="14"/>
    <x v="39"/>
    <m/>
    <m/>
    <s v="National"/>
    <x v="0"/>
  </r>
  <r>
    <s v="DEPT (Department)"/>
    <s v="2026"/>
    <s v="006"/>
    <s v="100000 (Director General and)"/>
    <s v="1011915 (DG Expenses)"/>
    <s v="DG Expenses"/>
    <s v="62102 (Travel-Domestic Expenses)"/>
    <s v="Trvl-Domestic Exp"/>
    <n v="81.66"/>
    <m/>
    <s v="100197802"/>
    <s v="SA ()"/>
    <d v="2025-12-19T00:00:00"/>
    <s v="40"/>
    <m/>
    <m/>
    <s v="P0"/>
    <m/>
    <m/>
    <s v="00L-RBH-PN3 Car Hire Penelope Nelson 2025/11/16"/>
    <s v="1"/>
    <s v="FM001001"/>
    <m/>
    <s v="P"/>
    <m/>
    <m/>
    <m/>
    <m/>
    <s v="D"/>
    <n v="0"/>
    <m/>
    <m/>
    <m/>
    <m/>
    <x v="21"/>
    <x v="7"/>
    <x v="5"/>
    <x v="25"/>
    <m/>
    <m/>
    <s v="National"/>
    <x v="0"/>
  </r>
  <r>
    <s v="DEPT (Department)"/>
    <s v="2026"/>
    <s v="006"/>
    <s v="100000 (Director General and)"/>
    <s v="1011915 (DG Expenses)"/>
    <s v="DG Expenses"/>
    <s v="62102 (Travel-Domestic Expenses)"/>
    <s v="Trvl-Domestic Exp"/>
    <n v="8.4"/>
    <m/>
    <s v="100197802"/>
    <s v="SA ()"/>
    <d v="2025-12-19T00:00:00"/>
    <s v="40"/>
    <m/>
    <m/>
    <s v="P0"/>
    <m/>
    <m/>
    <s v="00L-RBH-PN3 Orbit Fee Penelope Nelson 2025/11/16"/>
    <s v="1"/>
    <s v="FM001001"/>
    <m/>
    <s v="P"/>
    <m/>
    <m/>
    <m/>
    <m/>
    <s v="D"/>
    <n v="0"/>
    <m/>
    <m/>
    <m/>
    <m/>
    <x v="21"/>
    <x v="2"/>
    <x v="5"/>
    <x v="25"/>
    <m/>
    <m/>
    <s v="National"/>
    <x v="0"/>
  </r>
  <r>
    <s v="DEPT (Department)"/>
    <s v="2026"/>
    <s v="006"/>
    <s v="100000 (Director General and)"/>
    <s v="1011915 (DG Expenses)"/>
    <s v="DG Expenses"/>
    <s v="62102 (Travel-Domestic Expenses)"/>
    <s v="Trvl-Domestic Exp"/>
    <n v="6.55"/>
    <m/>
    <s v="100197802"/>
    <s v="SA ()"/>
    <d v="2025-12-19T00:00:00"/>
    <s v="40"/>
    <m/>
    <m/>
    <s v="P0"/>
    <m/>
    <m/>
    <s v="00L-RBH-4NW Orbit Fee Penelope Nelson 2025/12/09"/>
    <s v="1"/>
    <s v="FM001001"/>
    <m/>
    <s v="P"/>
    <m/>
    <m/>
    <m/>
    <m/>
    <s v="D"/>
    <n v="0"/>
    <m/>
    <m/>
    <m/>
    <m/>
    <x v="29"/>
    <x v="2"/>
    <x v="1"/>
    <x v="36"/>
    <m/>
    <m/>
    <s v="National"/>
    <x v="1"/>
  </r>
  <r>
    <s v="DEPT (Department)"/>
    <s v="2026"/>
    <s v="006"/>
    <s v="100000 (Director General and)"/>
    <s v="1011915 (DG Expenses)"/>
    <s v="DG Expenses"/>
    <s v="62101 (Travel- Domestic Flights)"/>
    <s v="Trvl- Domestic Flght"/>
    <n v="286.06"/>
    <m/>
    <s v="100197802"/>
    <s v="SA ()"/>
    <d v="2025-12-19T00:00:00"/>
    <s v="40"/>
    <m/>
    <m/>
    <s v="P0"/>
    <m/>
    <m/>
    <s v="00L-RBH-4V4 Air Penelope Nelson 2026/04/29"/>
    <s v="1"/>
    <s v="FM001001"/>
    <m/>
    <s v="P"/>
    <m/>
    <m/>
    <m/>
    <m/>
    <s v="D"/>
    <n v="0"/>
    <m/>
    <m/>
    <m/>
    <m/>
    <x v="31"/>
    <x v="1"/>
    <x v="3"/>
    <x v="38"/>
    <m/>
    <m/>
    <s v="National"/>
    <x v="0"/>
  </r>
  <r>
    <s v="DEPT (Department)"/>
    <s v="2026"/>
    <s v="006"/>
    <s v="100000 (Director General and)"/>
    <s v="1011915 (DG Expenses)"/>
    <s v="DG Expenses"/>
    <s v="62101 (Travel- Domestic Flights)"/>
    <s v="Trvl- Domestic Flght"/>
    <n v="256.39999999999998"/>
    <m/>
    <s v="100197802"/>
    <s v="SA ()"/>
    <d v="2025-12-19T00:00:00"/>
    <s v="40"/>
    <m/>
    <m/>
    <s v="P0"/>
    <m/>
    <m/>
    <s v="00L-RBH-397 Air Penelope Nelson 2026/03/06"/>
    <s v="1"/>
    <s v="FM001001"/>
    <m/>
    <s v="P"/>
    <m/>
    <m/>
    <m/>
    <m/>
    <s v="D"/>
    <n v="0"/>
    <m/>
    <m/>
    <m/>
    <m/>
    <x v="30"/>
    <x v="1"/>
    <x v="2"/>
    <x v="37"/>
    <m/>
    <m/>
    <s v="National"/>
    <x v="0"/>
  </r>
  <r>
    <s v="DEPT (Department)"/>
    <s v="2026"/>
    <s v="006"/>
    <s v="100000 (Director General and)"/>
    <s v="1011915 (DG Expenses)"/>
    <s v="DG Expenses"/>
    <s v="62102 (Travel-Domestic Expenses)"/>
    <s v="Trvl-Domestic Exp"/>
    <n v="6.55"/>
    <m/>
    <s v="100197803"/>
    <s v="SA ()"/>
    <d v="2025-12-19T00:00:00"/>
    <s v="40"/>
    <m/>
    <m/>
    <s v="P0"/>
    <m/>
    <m/>
    <s v="00L-RBH-4WH Orbit Fee Penelope Nelson 2025/12/10"/>
    <s v="1"/>
    <s v="FM001001"/>
    <m/>
    <s v="P"/>
    <m/>
    <m/>
    <m/>
    <m/>
    <s v="D"/>
    <n v="0"/>
    <m/>
    <m/>
    <m/>
    <m/>
    <x v="27"/>
    <x v="2"/>
    <x v="13"/>
    <x v="34"/>
    <m/>
    <m/>
    <s v="National"/>
    <x v="0"/>
  </r>
  <r>
    <s v="DEPT (Department)"/>
    <s v="2026"/>
    <s v="006"/>
    <s v="100000 (Director General and)"/>
    <s v="1011915 (DG Expenses)"/>
    <s v="DG Expenses"/>
    <s v="62101 (Travel- Domestic Flights)"/>
    <s v="Trvl- Domestic Flght"/>
    <n v="504.38"/>
    <m/>
    <s v="100197803"/>
    <s v="SA ()"/>
    <d v="2025-12-19T00:00:00"/>
    <s v="40"/>
    <m/>
    <m/>
    <s v="P0"/>
    <m/>
    <m/>
    <s v="00L-RBH-4WW Air Penelope Nelson 2026/05/13"/>
    <s v="1"/>
    <s v="FM001001"/>
    <m/>
    <s v="P"/>
    <m/>
    <m/>
    <m/>
    <m/>
    <s v="D"/>
    <n v="0"/>
    <m/>
    <m/>
    <m/>
    <m/>
    <x v="32"/>
    <x v="1"/>
    <x v="14"/>
    <x v="39"/>
    <m/>
    <m/>
    <s v="National"/>
    <x v="0"/>
  </r>
  <r>
    <s v="DEPT (Department)"/>
    <s v="2026"/>
    <s v="006"/>
    <s v="100000 (Director General and)"/>
    <s v="1011915 (DG Expenses)"/>
    <s v="DG Expenses"/>
    <s v="62102 (Travel-Domestic Expenses)"/>
    <s v="Trvl-Domestic Exp"/>
    <n v="11.2"/>
    <m/>
    <s v="100197803"/>
    <s v="SA ()"/>
    <d v="2025-12-19T00:00:00"/>
    <s v="40"/>
    <m/>
    <m/>
    <s v="P0"/>
    <m/>
    <m/>
    <s v="00L-RBH-PDM Orbit Fee Penelope Nelson 2025/12/03"/>
    <s v="1"/>
    <s v="FM001001"/>
    <m/>
    <s v="P"/>
    <m/>
    <m/>
    <m/>
    <m/>
    <s v="D"/>
    <n v="0"/>
    <m/>
    <m/>
    <m/>
    <m/>
    <x v="25"/>
    <x v="2"/>
    <x v="0"/>
    <x v="29"/>
    <m/>
    <m/>
    <s v="National"/>
    <x v="1"/>
  </r>
  <r>
    <s v="DEPT (Department)"/>
    <s v="2026"/>
    <s v="006"/>
    <s v="100000 (Director General and)"/>
    <s v="1011915 (DG Expenses)"/>
    <s v="DG Expenses"/>
    <s v="62102 (Travel-Domestic Expenses)"/>
    <s v="Trvl-Domestic Exp"/>
    <n v="6.55"/>
    <m/>
    <s v="100197803"/>
    <s v="SA ()"/>
    <d v="2025-12-19T00:00:00"/>
    <s v="40"/>
    <m/>
    <m/>
    <s v="P0"/>
    <m/>
    <m/>
    <s v="00L-RBH-396 Orbit Fee Penelope Nelson 2025/12/08"/>
    <s v="1"/>
    <s v="FM001001"/>
    <m/>
    <s v="P"/>
    <m/>
    <m/>
    <m/>
    <m/>
    <s v="D"/>
    <n v="0"/>
    <m/>
    <m/>
    <m/>
    <m/>
    <x v="28"/>
    <x v="2"/>
    <x v="11"/>
    <x v="35"/>
    <m/>
    <m/>
    <s v="National"/>
    <x v="0"/>
  </r>
  <r>
    <s v="DEPT (Department)"/>
    <s v="2026"/>
    <s v="006"/>
    <s v="100000 (Director General and)"/>
    <s v="1011915 (DG Expenses)"/>
    <s v="DG Expenses"/>
    <s v="62101 (Travel- Domestic Flights)"/>
    <s v="Trvl- Domestic Flght"/>
    <n v="416.65"/>
    <m/>
    <s v="100197803"/>
    <s v="SA ()"/>
    <d v="2025-12-19T00:00:00"/>
    <s v="40"/>
    <m/>
    <m/>
    <s v="P0"/>
    <m/>
    <m/>
    <s v="00L-RBH-396 Air Penelope Nelson 2026/02/12"/>
    <s v="1"/>
    <s v="FM001001"/>
    <m/>
    <s v="P"/>
    <m/>
    <m/>
    <m/>
    <m/>
    <s v="D"/>
    <n v="0"/>
    <m/>
    <m/>
    <m/>
    <m/>
    <x v="28"/>
    <x v="1"/>
    <x v="11"/>
    <x v="35"/>
    <m/>
    <m/>
    <s v="National"/>
    <x v="0"/>
  </r>
  <r>
    <s v="DEPT (Department)"/>
    <s v="2026"/>
    <s v="006"/>
    <s v="100000 (Director General and)"/>
    <s v="1011915 (DG Expenses)"/>
    <s v="DG Expenses"/>
    <s v="62101 (Travel- Domestic Flights)"/>
    <s v="Trvl- Domestic Flght"/>
    <n v="-1178.47"/>
    <m/>
    <s v="100197803"/>
    <s v="SA ()"/>
    <d v="2025-12-19T00:00:00"/>
    <s v="50"/>
    <m/>
    <m/>
    <s v="P0"/>
    <m/>
    <m/>
    <s v="00L-RBG-5CM Air Penelope Nelson 2025/10/21"/>
    <s v="1"/>
    <s v="FM001001"/>
    <m/>
    <s v="P"/>
    <m/>
    <m/>
    <m/>
    <m/>
    <s v="D"/>
    <n v="0"/>
    <m/>
    <m/>
    <m/>
    <m/>
    <x v="13"/>
    <x v="1"/>
    <x v="6"/>
    <x v="16"/>
    <m/>
    <s v="Cancelled"/>
    <s v="National"/>
    <x v="0"/>
  </r>
  <r>
    <s v="DEPT (Department)"/>
    <s v="2026"/>
    <s v="006"/>
    <s v="100000 (Director General and)"/>
    <s v="1011915 (DG Expenses)"/>
    <s v="DG Expenses"/>
    <s v="62102 (Travel-Domestic Expenses)"/>
    <s v="Trvl-Domestic Exp"/>
    <n v="51.85"/>
    <m/>
    <s v="100197803"/>
    <s v="SA ()"/>
    <d v="2025-12-19T00:00:00"/>
    <s v="40"/>
    <m/>
    <m/>
    <s v="P0"/>
    <m/>
    <m/>
    <s v="00L-RBH-PN3 Car Hire Penelope Nelson 2025/11/16"/>
    <s v="1"/>
    <s v="FM001001"/>
    <m/>
    <s v="P"/>
    <m/>
    <m/>
    <m/>
    <m/>
    <s v="D"/>
    <n v="0"/>
    <m/>
    <m/>
    <m/>
    <m/>
    <x v="21"/>
    <x v="7"/>
    <x v="5"/>
    <x v="25"/>
    <m/>
    <m/>
    <s v="National"/>
    <x v="0"/>
  </r>
  <r>
    <s v="DEPT (Department)"/>
    <s v="2026"/>
    <s v="006"/>
    <s v="100000 (Director General and)"/>
    <s v="1011915 (DG Expenses)"/>
    <s v="DG Expenses"/>
    <s v="62102 (Travel-Domestic Expenses)"/>
    <s v="Trvl-Domestic Exp"/>
    <n v="0.56000000000000005"/>
    <m/>
    <s v="100197803"/>
    <s v="SA ()"/>
    <d v="2025-12-19T00:00:00"/>
    <s v="40"/>
    <m/>
    <m/>
    <s v="P0"/>
    <m/>
    <m/>
    <s v="00L-RBH-PN3 Orbit Fee Penelope Nelson 2025/11/16"/>
    <s v="1"/>
    <s v="FM001001"/>
    <m/>
    <s v="P"/>
    <m/>
    <m/>
    <m/>
    <m/>
    <s v="D"/>
    <n v="0"/>
    <m/>
    <m/>
    <m/>
    <m/>
    <x v="21"/>
    <x v="2"/>
    <x v="5"/>
    <x v="25"/>
    <m/>
    <m/>
    <s v="National"/>
    <x v="0"/>
  </r>
  <r>
    <s v="DEPT (Department)"/>
    <s v="2026"/>
    <s v="006"/>
    <s v="100000 (Director General and)"/>
    <s v="1011915 (DG Expenses)"/>
    <s v="DG Expenses"/>
    <s v="62102 (Travel-Domestic Expenses)"/>
    <s v="Trvl-Domestic Exp"/>
    <n v="173.04"/>
    <m/>
    <s v="100197803"/>
    <s v="SA ()"/>
    <d v="2025-12-19T00:00:00"/>
    <s v="40"/>
    <m/>
    <m/>
    <s v="P0"/>
    <m/>
    <m/>
    <s v="00L-RBG-TLL Hotel Penelope Nelson 2025/11/19"/>
    <s v="1"/>
    <s v="FM001001"/>
    <m/>
    <s v="P"/>
    <m/>
    <m/>
    <m/>
    <m/>
    <s v="D"/>
    <n v="0"/>
    <m/>
    <m/>
    <m/>
    <m/>
    <x v="15"/>
    <x v="6"/>
    <x v="3"/>
    <x v="18"/>
    <m/>
    <m/>
    <s v="National"/>
    <x v="0"/>
  </r>
  <r>
    <s v="DEPT (Department)"/>
    <s v="2026"/>
    <s v="006"/>
    <s v="100000 (Director General and)"/>
    <s v="1011915 (DG Expenses)"/>
    <s v="DG Expenses"/>
    <s v="62102 (Travel-Domestic Expenses)"/>
    <s v="Trvl-Domestic Exp"/>
    <n v="8.4"/>
    <m/>
    <s v="100197803"/>
    <s v="SA ()"/>
    <d v="2025-12-19T00:00:00"/>
    <s v="40"/>
    <m/>
    <m/>
    <s v="P0"/>
    <m/>
    <m/>
    <s v="00L-RBG-TLL Orbit Fee Penelope Nelson 2025/11/20"/>
    <s v="1"/>
    <s v="FM001001"/>
    <m/>
    <s v="P"/>
    <m/>
    <m/>
    <m/>
    <m/>
    <s v="D"/>
    <n v="0"/>
    <m/>
    <m/>
    <m/>
    <m/>
    <x v="15"/>
    <x v="5"/>
    <x v="3"/>
    <x v="18"/>
    <m/>
    <m/>
    <s v="National"/>
    <x v="0"/>
  </r>
  <r>
    <s v="DEPT (Department)"/>
    <s v="2026"/>
    <s v="006"/>
    <s v="100000 (Director General and)"/>
    <s v="1011915 (DG Expenses)"/>
    <s v="DG Expenses"/>
    <s v="62102 (Travel-Domestic Expenses)"/>
    <s v="Trvl-Domestic Exp"/>
    <n v="6.55"/>
    <m/>
    <s v="100197803"/>
    <s v="SA ()"/>
    <d v="2025-12-19T00:00:00"/>
    <s v="40"/>
    <m/>
    <m/>
    <s v="P0"/>
    <m/>
    <m/>
    <s v="00L-RBH-4NV Orbit Fee Penelope Nelson 2025/12/09"/>
    <s v="1"/>
    <s v="FM001001"/>
    <m/>
    <s v="P"/>
    <m/>
    <m/>
    <m/>
    <m/>
    <s v="D"/>
    <n v="0"/>
    <m/>
    <m/>
    <m/>
    <m/>
    <x v="33"/>
    <x v="2"/>
    <x v="4"/>
    <x v="40"/>
    <m/>
    <m/>
    <s v="National"/>
    <x v="1"/>
  </r>
  <r>
    <s v="DEPT (Department)"/>
    <s v="2026"/>
    <s v="006"/>
    <s v="100000 (Director General and)"/>
    <s v="1011915 (DG Expenses)"/>
    <s v="DG Expenses"/>
    <s v="62102 (Travel-Domestic Expenses)"/>
    <s v="Trvl-Domestic Exp"/>
    <n v="6.55"/>
    <m/>
    <s v="100197803"/>
    <s v="SA ()"/>
    <d v="2025-12-19T00:00:00"/>
    <s v="40"/>
    <m/>
    <m/>
    <s v="P0"/>
    <m/>
    <m/>
    <s v="00L-RBH-397 Orbit Fee Penelope Nelson 2025/12/08"/>
    <s v="1"/>
    <s v="FM001001"/>
    <m/>
    <s v="P"/>
    <m/>
    <m/>
    <m/>
    <m/>
    <s v="D"/>
    <n v="0"/>
    <m/>
    <m/>
    <m/>
    <m/>
    <x v="30"/>
    <x v="2"/>
    <x v="2"/>
    <x v="37"/>
    <m/>
    <m/>
    <s v="National"/>
    <x v="0"/>
  </r>
  <r>
    <s v="DEPT (Department)"/>
    <s v="2026"/>
    <s v="006"/>
    <s v="100000 (Director General and)"/>
    <s v="1011915 (DG Expenses)"/>
    <s v="DG Expenses"/>
    <s v="62102 (Travel-Domestic Expenses)"/>
    <s v="Trvl-Domestic Exp"/>
    <n v="30.43"/>
    <m/>
    <s v="100197803"/>
    <s v="SA ()"/>
    <d v="2025-12-19T00:00:00"/>
    <s v="40"/>
    <m/>
    <m/>
    <s v="P0"/>
    <m/>
    <m/>
    <s v="00L-RBG-TLL Hotel Penelope Nelson 2025/11/20"/>
    <s v="1"/>
    <s v="FM001001"/>
    <m/>
    <s v="P"/>
    <m/>
    <m/>
    <m/>
    <m/>
    <s v="D"/>
    <n v="0"/>
    <m/>
    <m/>
    <m/>
    <m/>
    <x v="15"/>
    <x v="4"/>
    <x v="3"/>
    <x v="18"/>
    <m/>
    <m/>
    <s v="National"/>
    <x v="0"/>
  </r>
  <r>
    <s v="DEPT (Department)"/>
    <s v="2026"/>
    <s v="006"/>
    <s v="100000 (Director General and)"/>
    <s v="1011915 (DG Expenses)"/>
    <s v="DG Expenses"/>
    <s v="62102 (Travel-Domestic Expenses)"/>
    <s v="Trvl-Domestic Exp"/>
    <n v="0.56000000000000005"/>
    <m/>
    <s v="100197804"/>
    <s v="SA ()"/>
    <d v="2025-12-19T00:00:00"/>
    <s v="40"/>
    <m/>
    <m/>
    <s v="P0"/>
    <m/>
    <m/>
    <s v="00L-RBG-TLL Orbit Fee Penelope Nelson 2025/11/20"/>
    <s v="1"/>
    <s v="FM001001"/>
    <m/>
    <s v="P"/>
    <m/>
    <m/>
    <m/>
    <m/>
    <s v="D"/>
    <n v="0"/>
    <m/>
    <m/>
    <m/>
    <m/>
    <x v="15"/>
    <x v="2"/>
    <x v="3"/>
    <x v="18"/>
    <m/>
    <m/>
    <s v="National"/>
    <x v="0"/>
  </r>
  <r>
    <s v="DEPT (Department)"/>
    <s v="2026"/>
    <s v="006"/>
    <s v="100000 (Director General and)"/>
    <s v="1011915 (DG Expenses)"/>
    <s v="DG Expenses"/>
    <s v="62101 (Travel- Domestic Flights)"/>
    <s v="Trvl- Domestic Flght"/>
    <n v="394.72"/>
    <m/>
    <s v="100197804"/>
    <s v="SA ()"/>
    <d v="2025-12-19T00:00:00"/>
    <s v="40"/>
    <m/>
    <m/>
    <s v="P0"/>
    <m/>
    <m/>
    <s v="00L-RBH-4NV Air Penelope Nelson 2026/03/12"/>
    <s v="1"/>
    <s v="FM001001"/>
    <m/>
    <s v="P"/>
    <m/>
    <m/>
    <m/>
    <m/>
    <s v="D"/>
    <n v="0"/>
    <m/>
    <m/>
    <m/>
    <m/>
    <x v="33"/>
    <x v="1"/>
    <x v="4"/>
    <x v="40"/>
    <m/>
    <m/>
    <s v="National"/>
    <x v="1"/>
  </r>
  <r>
    <s v="DEPT (Department)"/>
    <s v="2026"/>
    <s v="006"/>
    <s v="100000 (Director General and)"/>
    <s v="1011915 (DG Expenses)"/>
    <s v="DG Expenses"/>
    <s v="62102 (Travel-Domestic Expenses)"/>
    <s v="Trvl-Domestic Exp"/>
    <n v="8.4"/>
    <m/>
    <s v="100197804"/>
    <s v="SA ()"/>
    <d v="2025-12-19T00:00:00"/>
    <s v="40"/>
    <m/>
    <m/>
    <s v="P0"/>
    <m/>
    <m/>
    <s v="00L-RBG-TLL Orbit Fee Penelope Nelson 2025/11/19"/>
    <s v="1"/>
    <s v="FM001001"/>
    <m/>
    <s v="P"/>
    <m/>
    <m/>
    <m/>
    <m/>
    <s v="D"/>
    <n v="0"/>
    <m/>
    <m/>
    <m/>
    <m/>
    <x v="15"/>
    <x v="2"/>
    <x v="3"/>
    <x v="18"/>
    <m/>
    <m/>
    <s v="National"/>
    <x v="0"/>
  </r>
  <r>
    <s v="DEPT (Department)"/>
    <s v="2026"/>
    <s v="006"/>
    <s v="100000 (Director General and)"/>
    <s v="1011915 (DG Expenses)"/>
    <s v="DG Expenses"/>
    <s v="62102 (Travel-Domestic Expenses)"/>
    <s v="Trvl-Domestic Exp"/>
    <n v="204.35"/>
    <m/>
    <s v="100197804"/>
    <s v="SA ()"/>
    <d v="2025-12-19T00:00:00"/>
    <s v="40"/>
    <m/>
    <m/>
    <s v="P0"/>
    <m/>
    <m/>
    <s v="00L-RBG-TLL Hotel Penelope Nelson 2025/11/20"/>
    <s v="1"/>
    <s v="FM001001"/>
    <m/>
    <s v="P"/>
    <m/>
    <m/>
    <m/>
    <m/>
    <s v="D"/>
    <n v="0"/>
    <m/>
    <m/>
    <m/>
    <m/>
    <x v="15"/>
    <x v="6"/>
    <x v="3"/>
    <x v="18"/>
    <m/>
    <m/>
    <s v="National"/>
    <x v="0"/>
  </r>
  <r>
    <s v="DEPT (Department)"/>
    <s v="2026"/>
    <s v="006"/>
    <s v="100000 (Director General and)"/>
    <s v="1011915 (DG Expenses)"/>
    <s v="DG Expenses"/>
    <s v="62102 (Travel-Domestic Expenses)"/>
    <s v="Trvl-Domestic Exp"/>
    <n v="193.34"/>
    <s v="Penny Nelson"/>
    <s v="100274774"/>
    <s v="S1 ()"/>
    <d v="2025-12-31T00:00:00"/>
    <s v="40"/>
    <m/>
    <m/>
    <s v="P0"/>
    <m/>
    <m/>
    <s v="Ascot Park Hote Accommodation at Ascot Park hotel"/>
    <s v="1"/>
    <s v="FM001001"/>
    <m/>
    <s v="P"/>
    <m/>
    <m/>
    <m/>
    <m/>
    <s v="D"/>
    <n v="0"/>
    <m/>
    <m/>
    <m/>
    <m/>
    <x v="18"/>
    <x v="6"/>
    <x v="9"/>
    <x v="21"/>
    <m/>
    <m/>
    <s v="National"/>
    <x v="0"/>
  </r>
  <r>
    <s v="DEPT (Department)"/>
    <s v="2026"/>
    <s v="006"/>
    <s v="100000 (Director General and)"/>
    <s v="1011915 (DG Expenses)"/>
    <s v="DG Expenses"/>
    <s v="62102 (Travel-Domestic Expenses)"/>
    <s v="Trvl-Domestic Exp"/>
    <n v="8.9600000000000009"/>
    <s v="Penny Nelson"/>
    <s v="100274774"/>
    <s v="S1 ()"/>
    <d v="2025-12-31T00:00:00"/>
    <s v="40"/>
    <m/>
    <m/>
    <s v="P0"/>
    <m/>
    <m/>
    <s v="176 Hereford St Parking during Pennyâ€™s travel to"/>
    <s v="1"/>
    <s v="FM001001"/>
    <m/>
    <s v="P"/>
    <m/>
    <m/>
    <m/>
    <m/>
    <s v="D"/>
    <n v="0"/>
    <m/>
    <m/>
    <m/>
    <m/>
    <x v="15"/>
    <x v="2"/>
    <x v="3"/>
    <x v="18"/>
    <m/>
    <m/>
    <s v="National"/>
    <x v="0"/>
  </r>
  <r>
    <s v="DEPT (Department)"/>
    <s v="2026"/>
    <s v="006"/>
    <s v="100000 (Director General and)"/>
    <s v="1011915 (DG Expenses)"/>
    <s v="DG Expenses"/>
    <s v="62104 (Taxi / Cab Services incl Ride-Hailing S)"/>
    <s v="Taxi / Cab Services"/>
    <n v="94.09"/>
    <s v="Penny Nelson"/>
    <s v="100274774"/>
    <s v="S1 ()"/>
    <d v="2025-12-31T00:00:00"/>
    <s v="40"/>
    <m/>
    <m/>
    <s v="P0"/>
    <m/>
    <m/>
    <s v="Nzc Taxi Taxi for trip to Auckland for Aote"/>
    <s v="1"/>
    <s v="FM001001"/>
    <m/>
    <s v="P"/>
    <m/>
    <m/>
    <m/>
    <m/>
    <s v="D"/>
    <n v="0"/>
    <m/>
    <m/>
    <m/>
    <m/>
    <x v="28"/>
    <x v="3"/>
    <x v="11"/>
    <x v="35"/>
    <m/>
    <m/>
    <s v="National"/>
    <x v="0"/>
  </r>
  <r>
    <s v="DEPT (Department)"/>
    <s v="2026"/>
    <s v="006"/>
    <s v="100000 (Director General and)"/>
    <s v="1011915 (DG Expenses)"/>
    <s v="DG Expenses"/>
    <s v="62521 (Education Costs)"/>
    <s v="Education Costs"/>
    <n v="9426.09"/>
    <s v="STD-MM043-NMA06"/>
    <s v="100275750"/>
    <s v="SA ()"/>
    <d v="2025-12-31T00:00:00"/>
    <s v="40"/>
    <m/>
    <m/>
    <s v="P0"/>
    <m/>
    <m/>
    <s v="Institute of Directors course"/>
    <s v="1"/>
    <s v="FM001001"/>
    <m/>
    <s v="P"/>
    <m/>
    <m/>
    <m/>
    <m/>
    <s v="D"/>
    <n v="0"/>
    <m/>
    <m/>
    <m/>
    <m/>
    <x v="34"/>
    <x v="0"/>
    <x v="0"/>
    <x v="41"/>
    <m/>
    <m/>
    <s v="National"/>
    <x v="0"/>
  </r>
  <r>
    <s v="DEPT (Department)"/>
    <s v="2026"/>
    <s v="006"/>
    <s v="100000 (Director General and)"/>
    <s v="1011915 (DG Expenses)"/>
    <s v="DG Expenses"/>
    <s v="62521 (Education Costs)"/>
    <s v="Education Costs"/>
    <n v="900"/>
    <m/>
    <s v="5000017936"/>
    <s v="WE ()"/>
    <d v="2025-12-04T00:00:00"/>
    <s v="81"/>
    <s v="112361 (JENERO ENTERPRISES LTD)"/>
    <s v="JENERO ENTERPRISES LTD"/>
    <m/>
    <m/>
    <m/>
    <s v="Coaching Services - DG 2025 july -dec"/>
    <s v="1"/>
    <s v="FM001001"/>
    <m/>
    <s v="P"/>
    <m/>
    <s v="KBS"/>
    <m/>
    <m/>
    <s v="D"/>
    <n v="20"/>
    <s v="4500067579"/>
    <m/>
    <m/>
    <m/>
    <x v="0"/>
    <x v="0"/>
    <x v="0"/>
    <x v="32"/>
    <m/>
    <m/>
    <s v="National"/>
    <x v="0"/>
  </r>
  <r>
    <s v="DEPT (Department)"/>
    <s v="2026"/>
    <s v="007"/>
    <s v="100000 (Director General and)"/>
    <s v="1011915 (DG Expenses)"/>
    <s v="DG Expenses"/>
    <s v="62101 (Travel- Domestic Flights)"/>
    <s v="Trvl- Domestic Flght"/>
    <n v="617.39"/>
    <m/>
    <s v="100287800"/>
    <s v="SA ()"/>
    <d v="2026-01-28T00:00:00"/>
    <s v="40"/>
    <m/>
    <m/>
    <s v="P0"/>
    <m/>
    <m/>
    <s v="00L-RBH-7QW Air Penelope Nelson 2026/02/18"/>
    <s v="1"/>
    <s v="FM001001"/>
    <m/>
    <s v="P"/>
    <m/>
    <m/>
    <m/>
    <m/>
    <s v="D"/>
    <n v="0"/>
    <m/>
    <m/>
    <m/>
    <m/>
    <x v="35"/>
    <x v="1"/>
    <x v="15"/>
    <x v="42"/>
    <m/>
    <m/>
    <m/>
    <x v="0"/>
  </r>
  <r>
    <s v="DEPT (Department)"/>
    <s v="2026"/>
    <s v="007"/>
    <s v="100000 (Director General and)"/>
    <s v="1011915 (DG Expenses)"/>
    <s v="DG Expenses"/>
    <s v="62101 (Travel- Domestic Flights)"/>
    <s v="Trvl- Domestic Flght"/>
    <n v="690.58"/>
    <m/>
    <s v="100287800"/>
    <s v="SA ()"/>
    <d v="2026-01-28T00:00:00"/>
    <s v="40"/>
    <m/>
    <m/>
    <s v="P0"/>
    <m/>
    <m/>
    <s v="00L-RBH-9T3 Air Penelope Nelson 2026/01/10"/>
    <s v="1"/>
    <s v="FM001001"/>
    <m/>
    <s v="P"/>
    <m/>
    <m/>
    <m/>
    <m/>
    <s v="D"/>
    <n v="0"/>
    <m/>
    <m/>
    <m/>
    <m/>
    <x v="36"/>
    <x v="1"/>
    <x v="16"/>
    <x v="43"/>
    <m/>
    <m/>
    <s v="National"/>
    <x v="0"/>
  </r>
  <r>
    <s v="DEPT (Department)"/>
    <s v="2026"/>
    <s v="007"/>
    <s v="100000 (Director General and)"/>
    <s v="1011915 (DG Expenses)"/>
    <s v="DG Expenses"/>
    <s v="62102 (Travel-Domestic Expenses)"/>
    <s v="Trvl-Domestic Exp"/>
    <n v="18.850000000000001"/>
    <m/>
    <s v="100287800"/>
    <s v="SA ()"/>
    <d v="2026-01-28T00:00:00"/>
    <s v="40"/>
    <m/>
    <m/>
    <s v="P0"/>
    <m/>
    <m/>
    <s v="00L-RBH-9T3 Orbit Fee Penelope Nelson 2025/12/23"/>
    <s v="1"/>
    <s v="FM001001"/>
    <m/>
    <s v="P"/>
    <m/>
    <m/>
    <m/>
    <m/>
    <s v="D"/>
    <n v="0"/>
    <m/>
    <m/>
    <m/>
    <m/>
    <x v="36"/>
    <x v="2"/>
    <x v="16"/>
    <x v="43"/>
    <m/>
    <m/>
    <s v="National"/>
    <x v="0"/>
  </r>
  <r>
    <s v="DEPT (Department)"/>
    <s v="2026"/>
    <s v="007"/>
    <s v="100000 (Director General and)"/>
    <s v="1011915 (DG Expenses)"/>
    <s v="DG Expenses"/>
    <s v="62102 (Travel-Domestic Expenses)"/>
    <s v="Trvl-Domestic Exp"/>
    <n v="6.55"/>
    <m/>
    <s v="100287800"/>
    <s v="SA ()"/>
    <d v="2026-01-28T00:00:00"/>
    <s v="40"/>
    <m/>
    <m/>
    <s v="P0"/>
    <m/>
    <m/>
    <s v="00L-RBH-7QW Orbit Fee Penelope Nelson 2025/12/18"/>
    <s v="1"/>
    <s v="FM001001"/>
    <m/>
    <s v="P"/>
    <m/>
    <m/>
    <m/>
    <m/>
    <s v="D"/>
    <n v="0"/>
    <m/>
    <m/>
    <m/>
    <m/>
    <x v="35"/>
    <x v="2"/>
    <x v="15"/>
    <x v="42"/>
    <m/>
    <m/>
    <s v="National"/>
    <x v="0"/>
  </r>
  <r>
    <s v="DEPT (Department)"/>
    <s v="2026"/>
    <s v="007"/>
    <s v="100000 (Director General and)"/>
    <s v="1011915 (DG Expenses)"/>
    <s v="DG Expenses"/>
    <s v="62101 (Travel- Domestic Flights)"/>
    <s v="Trvl- Domestic Flght"/>
    <n v="302.8"/>
    <m/>
    <s v="100289328"/>
    <s v="SA ()"/>
    <d v="2026-01-30T00:00:00"/>
    <s v="40"/>
    <m/>
    <m/>
    <s v="P0"/>
    <m/>
    <m/>
    <s v="00L-RBJ-CH7 Air Penelope Nelson 2026/03/19"/>
    <s v="1"/>
    <s v="FM001001"/>
    <m/>
    <s v="P"/>
    <m/>
    <m/>
    <m/>
    <m/>
    <s v="D"/>
    <n v="0"/>
    <m/>
    <m/>
    <m/>
    <m/>
    <x v="37"/>
    <x v="1"/>
    <x v="0"/>
    <x v="44"/>
    <m/>
    <m/>
    <s v="National"/>
    <x v="1"/>
  </r>
  <r>
    <s v="DEPT (Department)"/>
    <s v="2026"/>
    <s v="007"/>
    <s v="100000 (Director General and)"/>
    <s v="1011915 (DG Expenses)"/>
    <s v="DG Expenses"/>
    <s v="62102 (Travel-Domestic Expenses)"/>
    <s v="Trvl-Domestic Exp"/>
    <n v="6.55"/>
    <m/>
    <s v="100289328"/>
    <s v="SA ()"/>
    <d v="2026-01-30T00:00:00"/>
    <s v="40"/>
    <m/>
    <m/>
    <s v="P0"/>
    <m/>
    <m/>
    <s v="00L-RBJ-CH7 Orbit Fee Penelope Nelson 2026/01/09"/>
    <s v="1"/>
    <s v="FM001001"/>
    <m/>
    <s v="P"/>
    <m/>
    <m/>
    <m/>
    <m/>
    <s v="D"/>
    <n v="0"/>
    <m/>
    <m/>
    <m/>
    <m/>
    <x v="37"/>
    <x v="2"/>
    <x v="0"/>
    <x v="44"/>
    <m/>
    <m/>
    <s v="National"/>
    <x v="1"/>
  </r>
  <r>
    <s v="DEPT (Department)"/>
    <s v="2026"/>
    <s v="007"/>
    <s v="100000 (Director General and)"/>
    <s v="1011915 (DG Expenses)"/>
    <s v="DG Expenses"/>
    <s v="62102 (Travel-Domestic Expenses)"/>
    <s v="Trvl-Domestic Exp"/>
    <n v="0.56000000000000005"/>
    <m/>
    <s v="100289328"/>
    <s v="SA ()"/>
    <d v="2026-01-30T00:00:00"/>
    <s v="40"/>
    <m/>
    <m/>
    <s v="P0"/>
    <m/>
    <m/>
    <s v="00L-RBH-9T3 Orbit Fee Penelope Nelson 2026/01/11"/>
    <s v="1"/>
    <s v="FM001001"/>
    <m/>
    <s v="P"/>
    <m/>
    <m/>
    <m/>
    <m/>
    <s v="D"/>
    <n v="0"/>
    <m/>
    <m/>
    <m/>
    <m/>
    <x v="36"/>
    <x v="2"/>
    <x v="16"/>
    <x v="43"/>
    <m/>
    <m/>
    <s v="National"/>
    <x v="0"/>
  </r>
  <r>
    <s v="DEPT (Department)"/>
    <s v="2026"/>
    <s v="007"/>
    <s v="100000 (Director General and)"/>
    <s v="1011915 (DG Expenses)"/>
    <s v="DG Expenses"/>
    <s v="62102 (Travel-Domestic Expenses)"/>
    <s v="Trvl-Domestic Exp"/>
    <n v="20"/>
    <m/>
    <s v="100289328"/>
    <s v="SA ()"/>
    <d v="2026-01-30T00:00:00"/>
    <s v="40"/>
    <m/>
    <m/>
    <s v="P0"/>
    <m/>
    <m/>
    <s v="00L-RBH-9T3 Hotel Penelope Nelson 2026/01/11"/>
    <s v="1"/>
    <s v="FM001001"/>
    <m/>
    <s v="P"/>
    <m/>
    <m/>
    <m/>
    <m/>
    <s v="D"/>
    <n v="0"/>
    <m/>
    <m/>
    <m/>
    <m/>
    <x v="36"/>
    <x v="4"/>
    <x v="16"/>
    <x v="43"/>
    <m/>
    <m/>
    <s v="National"/>
    <x v="0"/>
  </r>
  <r>
    <s v="DEPT (Department)"/>
    <s v="2026"/>
    <s v="007"/>
    <s v="100000 (Director General and)"/>
    <s v="1011915 (DG Expenses)"/>
    <s v="DG Expenses"/>
    <s v="62102 (Travel-Domestic Expenses)"/>
    <s v="Trvl-Domestic Exp"/>
    <n v="0.56000000000000005"/>
    <m/>
    <s v="100289328"/>
    <s v="SA ()"/>
    <d v="2026-01-30T00:00:00"/>
    <s v="40"/>
    <m/>
    <m/>
    <s v="P0"/>
    <m/>
    <m/>
    <s v="00L-RBH-9T3 Orbit Fee Penelope Nelson 2026/01/10"/>
    <s v="1"/>
    <s v="FM001001"/>
    <m/>
    <s v="P"/>
    <m/>
    <m/>
    <m/>
    <m/>
    <s v="D"/>
    <n v="0"/>
    <m/>
    <m/>
    <m/>
    <m/>
    <x v="36"/>
    <x v="2"/>
    <x v="16"/>
    <x v="43"/>
    <m/>
    <m/>
    <s v="National"/>
    <x v="0"/>
  </r>
  <r>
    <s v="DEPT (Department)"/>
    <s v="2026"/>
    <s v="007"/>
    <s v="100000 (Director General and)"/>
    <s v="1011915 (DG Expenses)"/>
    <s v="DG Expenses"/>
    <s v="62102 (Travel-Domestic Expenses)"/>
    <s v="Trvl-Domestic Exp"/>
    <n v="0.56000000000000005"/>
    <m/>
    <s v="100289328"/>
    <s v="SA ()"/>
    <d v="2026-01-30T00:00:00"/>
    <s v="40"/>
    <m/>
    <m/>
    <s v="P0"/>
    <m/>
    <m/>
    <s v="00L-RBH-9T3 Orbit Fee Penelope Nelson 2026/01/10"/>
    <s v="1"/>
    <s v="FM001001"/>
    <m/>
    <s v="P"/>
    <m/>
    <m/>
    <m/>
    <m/>
    <s v="D"/>
    <n v="0"/>
    <m/>
    <m/>
    <m/>
    <m/>
    <x v="36"/>
    <x v="2"/>
    <x v="16"/>
    <x v="43"/>
    <m/>
    <m/>
    <s v="National"/>
    <x v="0"/>
  </r>
  <r>
    <s v="DEPT (Department)"/>
    <s v="2026"/>
    <s v="007"/>
    <s v="100000 (Director General and)"/>
    <s v="1011915 (DG Expenses)"/>
    <s v="DG Expenses"/>
    <s v="62102 (Travel-Domestic Expenses)"/>
    <s v="Trvl-Domestic Exp"/>
    <n v="8.4"/>
    <m/>
    <s v="100289328"/>
    <s v="SA ()"/>
    <d v="2026-01-30T00:00:00"/>
    <s v="40"/>
    <m/>
    <m/>
    <s v="P0"/>
    <m/>
    <m/>
    <s v="00L-RBH-9T3 Orbit Fee Penelope Nelson 2026/01/10"/>
    <s v="1"/>
    <s v="FM001001"/>
    <m/>
    <s v="P"/>
    <m/>
    <m/>
    <m/>
    <m/>
    <s v="D"/>
    <n v="0"/>
    <m/>
    <m/>
    <m/>
    <m/>
    <x v="36"/>
    <x v="2"/>
    <x v="16"/>
    <x v="43"/>
    <m/>
    <m/>
    <s v="National"/>
    <x v="0"/>
  </r>
  <r>
    <s v="DEPT (Department)"/>
    <s v="2026"/>
    <s v="007"/>
    <s v="100000 (Director General and)"/>
    <s v="1011915 (DG Expenses)"/>
    <s v="DG Expenses"/>
    <s v="62102 (Travel-Domestic Expenses)"/>
    <s v="Trvl-Domestic Exp"/>
    <n v="333.91"/>
    <m/>
    <s v="100289329"/>
    <s v="SA ()"/>
    <d v="2026-01-30T00:00:00"/>
    <s v="40"/>
    <m/>
    <m/>
    <s v="P0"/>
    <m/>
    <m/>
    <s v="00L-RBH-9T3 Hotel Penelope Nelson 2026/01/10"/>
    <s v="1"/>
    <s v="FM001001"/>
    <m/>
    <s v="P"/>
    <m/>
    <m/>
    <m/>
    <m/>
    <s v="D"/>
    <n v="0"/>
    <m/>
    <m/>
    <m/>
    <m/>
    <x v="36"/>
    <x v="6"/>
    <x v="16"/>
    <x v="43"/>
    <m/>
    <m/>
    <s v="National"/>
    <x v="0"/>
  </r>
  <r>
    <s v="DEPT (Department)"/>
    <s v="2026"/>
    <s v="007"/>
    <s v="100000 (Director General and)"/>
    <s v="1011915 (DG Expenses)"/>
    <s v="DG Expenses"/>
    <s v="62102 (Travel-Domestic Expenses)"/>
    <s v="Trvl-Domestic Exp"/>
    <n v="8.4"/>
    <m/>
    <s v="100289329"/>
    <s v="SA ()"/>
    <d v="2026-01-30T00:00:00"/>
    <s v="40"/>
    <m/>
    <m/>
    <s v="P0"/>
    <m/>
    <m/>
    <s v="00L-RBH-9T3 Orbit Fee Penelope Nelson 2026/01/10"/>
    <s v="1"/>
    <s v="FM001001"/>
    <m/>
    <s v="P"/>
    <m/>
    <m/>
    <m/>
    <m/>
    <s v="D"/>
    <n v="0"/>
    <m/>
    <m/>
    <m/>
    <m/>
    <x v="36"/>
    <x v="2"/>
    <x v="16"/>
    <x v="43"/>
    <m/>
    <m/>
    <s v="National"/>
    <x v="0"/>
  </r>
  <r>
    <s v="DEPT (Department)"/>
    <s v="2026"/>
    <s v="007"/>
    <s v="100000 (Director General and)"/>
    <s v="1011915 (DG Expenses)"/>
    <s v="DG Expenses"/>
    <s v="62102 (Travel-Domestic Expenses)"/>
    <s v="Trvl-Domestic Exp"/>
    <n v="30"/>
    <m/>
    <s v="100289329"/>
    <s v="SA ()"/>
    <d v="2026-01-30T00:00:00"/>
    <s v="40"/>
    <m/>
    <m/>
    <s v="P0"/>
    <m/>
    <m/>
    <s v="00L-RBH-9T3 Hotel Penelope Nelson 2026/01/10"/>
    <s v="1"/>
    <s v="FM001001"/>
    <m/>
    <s v="P"/>
    <m/>
    <m/>
    <m/>
    <m/>
    <s v="D"/>
    <n v="0"/>
    <m/>
    <m/>
    <m/>
    <m/>
    <x v="36"/>
    <x v="4"/>
    <x v="16"/>
    <x v="43"/>
    <m/>
    <m/>
    <s v="National"/>
    <x v="0"/>
  </r>
  <r>
    <s v="DEPT (Department)"/>
    <s v="2026"/>
    <s v="007"/>
    <s v="100000 (Director General and)"/>
    <s v="1011915 (DG Expenses)"/>
    <s v="DG Expenses"/>
    <s v="62102 (Travel-Domestic Expenses)"/>
    <s v="Trvl-Domestic Exp"/>
    <n v="0.56000000000000005"/>
    <m/>
    <s v="100289329"/>
    <s v="SA ()"/>
    <d v="2026-01-30T00:00:00"/>
    <s v="40"/>
    <m/>
    <m/>
    <s v="P0"/>
    <m/>
    <m/>
    <s v="00L-RBH-9T3 Orbit Fee Penelope Nelson 2026/01/10"/>
    <s v="1"/>
    <s v="FM001001"/>
    <m/>
    <s v="P"/>
    <m/>
    <m/>
    <m/>
    <m/>
    <s v="D"/>
    <n v="0"/>
    <m/>
    <m/>
    <m/>
    <m/>
    <x v="36"/>
    <x v="2"/>
    <x v="16"/>
    <x v="43"/>
    <m/>
    <m/>
    <s v="National"/>
    <x v="0"/>
  </r>
  <r>
    <s v="DEPT (Department)"/>
    <s v="2026"/>
    <s v="007"/>
    <s v="100000 (Director General and)"/>
    <s v="1011915 (DG Expenses)"/>
    <s v="DG Expenses"/>
    <s v="62102 (Travel-Domestic Expenses)"/>
    <s v="Trvl-Domestic Exp"/>
    <n v="26.09"/>
    <m/>
    <s v="100289329"/>
    <s v="SA ()"/>
    <d v="2026-01-30T00:00:00"/>
    <s v="40"/>
    <m/>
    <m/>
    <s v="P0"/>
    <m/>
    <m/>
    <s v="00L-RBH-9T3 Hotel Penelope Nelson 2026/01/10"/>
    <s v="1"/>
    <s v="FM001001"/>
    <m/>
    <s v="P"/>
    <m/>
    <m/>
    <m/>
    <m/>
    <s v="D"/>
    <n v="0"/>
    <m/>
    <m/>
    <m/>
    <m/>
    <x v="36"/>
    <x v="4"/>
    <x v="16"/>
    <x v="43"/>
    <m/>
    <m/>
    <s v="National"/>
    <x v="0"/>
  </r>
  <r>
    <s v="DEPT (Department)"/>
    <s v="2026"/>
    <s v="007"/>
    <s v="100000 (Director General and)"/>
    <s v="1011915 (DG Expenses)"/>
    <s v="DG Expenses"/>
    <s v="62102 (Travel-Domestic Expenses)"/>
    <s v="Trvl-Domestic Exp"/>
    <n v="134.82"/>
    <m/>
    <s v="100289329"/>
    <s v="SA ()"/>
    <d v="2026-01-30T00:00:00"/>
    <s v="40"/>
    <m/>
    <m/>
    <s v="P0"/>
    <m/>
    <m/>
    <s v="00L-RBH-9T3 Car Hire Penelope Nelson 2026/01/10"/>
    <s v="1"/>
    <s v="FM001001"/>
    <m/>
    <s v="P"/>
    <m/>
    <m/>
    <m/>
    <m/>
    <s v="D"/>
    <n v="0"/>
    <m/>
    <m/>
    <m/>
    <m/>
    <x v="36"/>
    <x v="7"/>
    <x v="16"/>
    <x v="43"/>
    <m/>
    <m/>
    <s v="National"/>
    <x v="0"/>
  </r>
  <r>
    <s v="DEPT (Department)"/>
    <s v="2026"/>
    <s v="007"/>
    <s v="100000 (Director General and)"/>
    <s v="1011915 (DG Expenses)"/>
    <s v="DG Expenses"/>
    <s v="62102 (Travel-Domestic Expenses)"/>
    <s v="Trvl-Domestic Exp"/>
    <n v="0.56000000000000005"/>
    <m/>
    <s v="100289329"/>
    <s v="SA ()"/>
    <d v="2026-01-30T00:00:00"/>
    <s v="40"/>
    <m/>
    <m/>
    <s v="P0"/>
    <m/>
    <m/>
    <s v="00L-RBH-9T3 Orbit Fee Penelope Nelson 2026/01/10"/>
    <s v="1"/>
    <s v="FM001001"/>
    <m/>
    <s v="P"/>
    <m/>
    <m/>
    <m/>
    <m/>
    <s v="D"/>
    <n v="0"/>
    <m/>
    <m/>
    <m/>
    <m/>
    <x v="36"/>
    <x v="2"/>
    <x v="16"/>
    <x v="43"/>
    <m/>
    <m/>
    <s v="National"/>
    <x v="0"/>
  </r>
  <r>
    <s v="DEPT (Department)"/>
    <s v="2026"/>
    <s v="007"/>
    <s v="100000 (Director General and)"/>
    <s v="1011915 (DG Expenses)"/>
    <s v="DG Expenses"/>
    <s v="62102 (Travel-Domestic Expenses)"/>
    <s v="Trvl-Domestic Exp"/>
    <n v="135.65"/>
    <m/>
    <s v="100289329"/>
    <s v="SA ()"/>
    <d v="2026-01-30T00:00:00"/>
    <s v="40"/>
    <m/>
    <m/>
    <s v="P0"/>
    <m/>
    <m/>
    <s v="00L-RBH-9T3 Hotel Penelope Nelson 2026/01/11"/>
    <s v="1"/>
    <s v="FM001001"/>
    <m/>
    <s v="P"/>
    <m/>
    <m/>
    <m/>
    <m/>
    <s v="D"/>
    <n v="0"/>
    <m/>
    <m/>
    <m/>
    <m/>
    <x v="36"/>
    <x v="6"/>
    <x v="16"/>
    <x v="43"/>
    <m/>
    <m/>
    <s v="National"/>
    <x v="0"/>
  </r>
  <r>
    <s v="DEPT (Department)"/>
    <s v="2026"/>
    <s v="007"/>
    <s v="100000 (Director General and)"/>
    <s v="1011915 (DG Expenses)"/>
    <s v="DG Expenses"/>
    <s v="62102 (Travel-Domestic Expenses)"/>
    <s v="Trvl-Domestic Exp"/>
    <n v="0.56000000000000005"/>
    <m/>
    <s v="100289329"/>
    <s v="SA ()"/>
    <d v="2026-01-30T00:00:00"/>
    <s v="40"/>
    <m/>
    <m/>
    <s v="P0"/>
    <m/>
    <m/>
    <s v="00L-RBH-9T3 Orbit Fee Penelope Nelson 2026/01/11"/>
    <s v="1"/>
    <s v="FM001001"/>
    <m/>
    <s v="P"/>
    <m/>
    <m/>
    <m/>
    <m/>
    <s v="D"/>
    <n v="0"/>
    <m/>
    <m/>
    <m/>
    <m/>
    <x v="36"/>
    <x v="2"/>
    <x v="16"/>
    <x v="43"/>
    <m/>
    <m/>
    <s v="National"/>
    <x v="0"/>
  </r>
  <r>
    <s v="DEPT (Department)"/>
    <s v="2026"/>
    <s v="007"/>
    <s v="100000 (Director General and)"/>
    <s v="1011915 (DG Expenses)"/>
    <s v="DG Expenses"/>
    <s v="62102 (Travel-Domestic Expenses)"/>
    <s v="Trvl-Domestic Exp"/>
    <n v="8.4"/>
    <m/>
    <s v="100289329"/>
    <s v="SA ()"/>
    <d v="2026-01-30T00:00:00"/>
    <s v="40"/>
    <m/>
    <m/>
    <s v="P0"/>
    <m/>
    <m/>
    <s v="00L-RBH-9T3 Orbit Fee Penelope Nelson 2026/01/11"/>
    <s v="1"/>
    <s v="FM001001"/>
    <m/>
    <s v="P"/>
    <m/>
    <m/>
    <m/>
    <m/>
    <s v="D"/>
    <n v="0"/>
    <m/>
    <m/>
    <m/>
    <m/>
    <x v="36"/>
    <x v="2"/>
    <x v="16"/>
    <x v="43"/>
    <m/>
    <m/>
    <s v="National"/>
    <x v="0"/>
  </r>
  <r>
    <s v="DEPT (Department)"/>
    <s v="2026"/>
    <s v="007"/>
    <s v="100000 (Director General and)"/>
    <s v="1011915 (DG Expenses)"/>
    <s v="DG Expenses"/>
    <s v="62101 (Travel- Domestic Flights)"/>
    <s v="Trvl- Domestic Flght"/>
    <n v="-447.02"/>
    <m/>
    <s v="100289329"/>
    <s v="SA ()"/>
    <d v="2026-01-30T00:00:00"/>
    <s v="50"/>
    <m/>
    <m/>
    <s v="P0"/>
    <m/>
    <m/>
    <s v="00L-RBH-PDM Air Penelope Nelson 2025/12/05"/>
    <s v="1"/>
    <s v="FM001001"/>
    <m/>
    <s v="P"/>
    <m/>
    <m/>
    <m/>
    <m/>
    <s v="D"/>
    <n v="0"/>
    <m/>
    <m/>
    <m/>
    <m/>
    <x v="25"/>
    <x v="1"/>
    <x v="0"/>
    <x v="29"/>
    <m/>
    <s v="Cancelled"/>
    <s v="National"/>
    <x v="1"/>
  </r>
  <r>
    <s v="DEPT (Department)"/>
    <s v="2026"/>
    <s v="007"/>
    <s v="100000 (Director General and)"/>
    <s v="1011915 (DG Expenses)"/>
    <s v="DG Expenses"/>
    <s v="62101 (Travel- Domestic Flights)"/>
    <s v="Trvl- Domestic Flght"/>
    <n v="238.26"/>
    <s v="Reid Walters"/>
    <s v="100378491"/>
    <s v="S1 ()"/>
    <d v="2026-01-29T00:00:00"/>
    <s v="40"/>
    <m/>
    <m/>
    <s v="P0"/>
    <m/>
    <m/>
    <s v="Stewart Island  Flights for Penny to go to Rakiura"/>
    <s v="1"/>
    <s v="FM001001"/>
    <m/>
    <s v="P"/>
    <m/>
    <m/>
    <m/>
    <m/>
    <s v="D"/>
    <n v="0"/>
    <m/>
    <m/>
    <m/>
    <m/>
    <x v="36"/>
    <x v="1"/>
    <x v="16"/>
    <x v="43"/>
    <m/>
    <m/>
    <s v="National"/>
    <x v="0"/>
  </r>
  <r>
    <s v="DEPT (Department)"/>
    <s v="2026"/>
    <s v="007"/>
    <s v="100000 (Director General and)"/>
    <s v="1011915 (DG Expenses)"/>
    <s v="DG Expenses"/>
    <s v="62521 (Education Costs)"/>
    <s v="Education Costs"/>
    <n v="900"/>
    <m/>
    <s v="5000021202"/>
    <s v="WE ()"/>
    <d v="2026-01-07T00:00:00"/>
    <s v="81"/>
    <s v="112361 (JENERO ENTERPRISES LTD)"/>
    <s v="JENERO ENTERPRISES LTD"/>
    <m/>
    <m/>
    <m/>
    <s v="Coaching Services - DG 2025 july -dec"/>
    <s v="1"/>
    <s v="FM001001"/>
    <m/>
    <s v="P"/>
    <m/>
    <s v="KBS"/>
    <m/>
    <m/>
    <s v="D"/>
    <n v="20"/>
    <s v="4500067579"/>
    <m/>
    <m/>
    <m/>
    <x v="0"/>
    <x v="0"/>
    <x v="0"/>
    <x v="45"/>
    <m/>
    <m/>
    <s v="National"/>
    <x v="0"/>
  </r>
  <r>
    <s v="DEPT (Department)"/>
    <s v="2026"/>
    <s v="008"/>
    <s v="100000 (Director General and)"/>
    <s v="1011915 (DG Expenses)"/>
    <s v="DG Expenses"/>
    <s v="62102 (Travel-Domestic Expenses)"/>
    <s v="Trvl-Domestic Exp"/>
    <n v="-18.850000000000001"/>
    <s v="STD-MM054-NMA08"/>
    <s v="100388112"/>
    <s v="SA ()"/>
    <d v="2026-02-23T00:00:00"/>
    <s v="50"/>
    <m/>
    <m/>
    <s v="P0"/>
    <m/>
    <m/>
    <s v="00L-RBG-5CJ Orbit Fee Leigh Anne Wiig 2025/10/16"/>
    <s v="1"/>
    <s v="FM001001"/>
    <m/>
    <s v="P"/>
    <m/>
    <m/>
    <m/>
    <m/>
    <s v="D"/>
    <n v="0"/>
    <m/>
    <m/>
    <m/>
    <m/>
    <x v="16"/>
    <x v="8"/>
    <x v="7"/>
    <x v="14"/>
    <m/>
    <m/>
    <m/>
    <x v="2"/>
  </r>
  <r>
    <s v="DEPT (Department)"/>
    <s v="2026"/>
    <s v="008"/>
    <s v="100000 (Director General and)"/>
    <s v="1011915 (DG Expenses)"/>
    <s v="DG Expenses"/>
    <s v="62102 (Travel-Domestic Expenses)"/>
    <s v="Trvl-Domestic Exp"/>
    <n v="-18.850000000000001"/>
    <s v="STD-MM054-NMA08"/>
    <s v="100388112"/>
    <s v="SA ()"/>
    <d v="2026-02-23T00:00:00"/>
    <s v="50"/>
    <m/>
    <m/>
    <s v="P0"/>
    <m/>
    <m/>
    <s v="00L-RBG-48Q Orbit Fee Leigh Anne Wiig 2025/10/16"/>
    <s v="1"/>
    <s v="FM001001"/>
    <m/>
    <s v="P"/>
    <m/>
    <m/>
    <m/>
    <m/>
    <s v="D"/>
    <n v="0"/>
    <m/>
    <m/>
    <m/>
    <m/>
    <x v="16"/>
    <x v="8"/>
    <x v="7"/>
    <x v="14"/>
    <m/>
    <m/>
    <m/>
    <x v="2"/>
  </r>
  <r>
    <s v="DEPT (Department)"/>
    <s v="2026"/>
    <s v="008"/>
    <s v="100000 (Director General and)"/>
    <s v="1011915 (DG Expenses)"/>
    <s v="DG Expenses"/>
    <s v="62101 (Travel- Domestic Flights)"/>
    <s v="Trvl- Domestic Flght"/>
    <n v="-476.52"/>
    <s v="STD-MM054-NMA08"/>
    <s v="100388112"/>
    <s v="SA ()"/>
    <d v="2026-02-23T00:00:00"/>
    <s v="50"/>
    <m/>
    <m/>
    <s v="P0"/>
    <m/>
    <m/>
    <s v="Stewart Island  Flights for Leigh-Anne and Penny t"/>
    <s v="1"/>
    <s v="FM001001"/>
    <m/>
    <s v="P"/>
    <m/>
    <m/>
    <m/>
    <m/>
    <s v="D"/>
    <n v="0"/>
    <m/>
    <m/>
    <m/>
    <m/>
    <x v="16"/>
    <x v="8"/>
    <x v="7"/>
    <x v="14"/>
    <m/>
    <m/>
    <m/>
    <x v="2"/>
  </r>
  <r>
    <s v="DEPT (Department)"/>
    <s v="2026"/>
    <s v="008"/>
    <s v="100000 (Director General and)"/>
    <s v="1011915 (DG Expenses)"/>
    <s v="DG Expenses"/>
    <s v="62102 (Travel-Domestic Expenses)"/>
    <s v="Trvl-Domestic Exp"/>
    <n v="-11.2"/>
    <s v="STD-MM054-NMA08"/>
    <s v="100388112"/>
    <s v="SA ()"/>
    <d v="2026-02-23T00:00:00"/>
    <s v="50"/>
    <m/>
    <m/>
    <s v="P0"/>
    <m/>
    <m/>
    <s v="00L-RBG-48Q Orbit Fee Leigh Anne Wiig 2025/10/17"/>
    <s v="1"/>
    <s v="FM001001"/>
    <m/>
    <s v="P"/>
    <m/>
    <m/>
    <m/>
    <m/>
    <s v="D"/>
    <n v="0"/>
    <m/>
    <m/>
    <m/>
    <m/>
    <x v="16"/>
    <x v="8"/>
    <x v="7"/>
    <x v="14"/>
    <m/>
    <m/>
    <m/>
    <x v="2"/>
  </r>
  <r>
    <s v="DEPT (Department)"/>
    <s v="2026"/>
    <s v="008"/>
    <s v="100000 (Director General and)"/>
    <s v="1011915 (DG Expenses)"/>
    <s v="DG Expenses"/>
    <s v="62101 (Travel- Domestic Flights)"/>
    <s v="Trvl- Domestic Flght"/>
    <n v="-1178.47"/>
    <s v="STD-MM054-NMA08"/>
    <s v="100388112"/>
    <s v="SA ()"/>
    <d v="2026-02-23T00:00:00"/>
    <s v="50"/>
    <m/>
    <m/>
    <s v="P0"/>
    <m/>
    <m/>
    <s v="00L-RBG-5CJ Air Leigh Anne Wiig 2025/10/21"/>
    <s v="1"/>
    <s v="FM001001"/>
    <m/>
    <s v="P"/>
    <m/>
    <m/>
    <m/>
    <m/>
    <s v="D"/>
    <n v="0"/>
    <m/>
    <m/>
    <m/>
    <m/>
    <x v="16"/>
    <x v="8"/>
    <x v="7"/>
    <x v="14"/>
    <m/>
    <m/>
    <m/>
    <x v="2"/>
  </r>
  <r>
    <s v="DEPT (Department)"/>
    <s v="2026"/>
    <s v="008"/>
    <s v="100000 (Director General and)"/>
    <s v="1011915 (DG Expenses)"/>
    <s v="DG Expenses"/>
    <s v="62102 (Travel-Domestic Expenses)"/>
    <s v="Trvl-Domestic Exp"/>
    <n v="-11.2"/>
    <s v="STD-MM054-NMA08"/>
    <s v="100388112"/>
    <s v="SA ()"/>
    <d v="2026-02-23T00:00:00"/>
    <s v="50"/>
    <m/>
    <m/>
    <s v="P0"/>
    <m/>
    <m/>
    <s v="00L-RBG-5CJ Orbit Fee Leigh Anne Wiig 2025/10/21"/>
    <s v="1"/>
    <s v="FM001001"/>
    <m/>
    <s v="P"/>
    <m/>
    <m/>
    <m/>
    <m/>
    <s v="D"/>
    <n v="0"/>
    <m/>
    <m/>
    <m/>
    <m/>
    <x v="16"/>
    <x v="8"/>
    <x v="7"/>
    <x v="14"/>
    <m/>
    <m/>
    <m/>
    <x v="2"/>
  </r>
  <r>
    <s v="DEPT (Department)"/>
    <s v="2026"/>
    <s v="008"/>
    <s v="100000 (Director General and)"/>
    <s v="1011915 (DG Expenses)"/>
    <s v="DG Expenses"/>
    <s v="62101 (Travel- Domestic Flights)"/>
    <s v="Trvl- Domestic Flght"/>
    <n v="-781.89"/>
    <s v="STD-MM054-NMA08"/>
    <s v="100388112"/>
    <s v="SA ()"/>
    <d v="2026-02-23T00:00:00"/>
    <s v="50"/>
    <m/>
    <m/>
    <s v="P0"/>
    <m/>
    <m/>
    <s v="00L-RBH-HNM Air Leigh Anne Wiig 2025/11/14"/>
    <s v="1"/>
    <s v="FM001001"/>
    <m/>
    <s v="P"/>
    <m/>
    <m/>
    <m/>
    <m/>
    <s v="D"/>
    <n v="0"/>
    <m/>
    <m/>
    <m/>
    <m/>
    <x v="16"/>
    <x v="8"/>
    <x v="7"/>
    <x v="14"/>
    <m/>
    <m/>
    <m/>
    <x v="2"/>
  </r>
  <r>
    <s v="DEPT (Department)"/>
    <s v="2026"/>
    <s v="008"/>
    <s v="100000 (Director General and)"/>
    <s v="1011915 (DG Expenses)"/>
    <s v="DG Expenses"/>
    <s v="62102 (Travel-Domestic Expenses)"/>
    <s v="Trvl-Domestic Exp"/>
    <n v="-11.2"/>
    <s v="STD-MM054-NMA08"/>
    <s v="100388112"/>
    <s v="SA ()"/>
    <d v="2026-02-23T00:00:00"/>
    <s v="50"/>
    <m/>
    <m/>
    <s v="P0"/>
    <m/>
    <m/>
    <s v="00L-RBH-HNM Orbit Fee Leigh Anne Wiig 2025/11/12"/>
    <s v="1"/>
    <s v="FM001001"/>
    <m/>
    <s v="P"/>
    <m/>
    <m/>
    <m/>
    <m/>
    <s v="D"/>
    <n v="0"/>
    <m/>
    <m/>
    <m/>
    <m/>
    <x v="16"/>
    <x v="8"/>
    <x v="7"/>
    <x v="14"/>
    <m/>
    <m/>
    <m/>
    <x v="2"/>
  </r>
  <r>
    <s v="DEPT (Department)"/>
    <s v="2026"/>
    <s v="008"/>
    <s v="100000 (Director General and)"/>
    <s v="1011915 (DG Expenses)"/>
    <s v="DG Expenses"/>
    <s v="62102 (Travel-Domestic Expenses)"/>
    <s v="Trvl-Domestic Exp"/>
    <n v="-18.850000000000001"/>
    <s v="STD-MM054-NMA08"/>
    <s v="100388112"/>
    <s v="SA ()"/>
    <d v="2026-02-23T00:00:00"/>
    <s v="50"/>
    <m/>
    <m/>
    <s v="P0"/>
    <m/>
    <m/>
    <s v="00L-RBH-HNM Orbit Fee Leigh Anne Wiig 2025/11/06"/>
    <s v="1"/>
    <s v="FM001001"/>
    <m/>
    <s v="P"/>
    <m/>
    <m/>
    <m/>
    <m/>
    <s v="D"/>
    <n v="0"/>
    <m/>
    <m/>
    <m/>
    <m/>
    <x v="16"/>
    <x v="8"/>
    <x v="7"/>
    <x v="14"/>
    <m/>
    <m/>
    <m/>
    <x v="2"/>
  </r>
  <r>
    <s v="DEPT (Department)"/>
    <s v="2026"/>
    <s v="008"/>
    <s v="100000 (Director General and)"/>
    <s v="1011915 (DG Expenses)"/>
    <s v="DG Expenses"/>
    <s v="62101 (Travel- Domestic Flights)"/>
    <s v="Trvl- Domestic Flght"/>
    <n v="781.89"/>
    <s v="STD-MM054-NMA08"/>
    <s v="100388112"/>
    <s v="SA ()"/>
    <d v="2026-02-23T00:00:00"/>
    <s v="40"/>
    <m/>
    <m/>
    <s v="P0"/>
    <m/>
    <m/>
    <s v="00L-RBH-HNM Air Leigh-Anne Wiig 2025/11/14"/>
    <s v="1"/>
    <s v="FM001001"/>
    <m/>
    <s v="P"/>
    <m/>
    <m/>
    <m/>
    <m/>
    <s v="D"/>
    <n v="0"/>
    <m/>
    <m/>
    <m/>
    <m/>
    <x v="16"/>
    <x v="8"/>
    <x v="7"/>
    <x v="14"/>
    <m/>
    <m/>
    <m/>
    <x v="2"/>
  </r>
  <r>
    <s v="DEPT (Department)"/>
    <s v="2026"/>
    <s v="008"/>
    <s v="100000 (Director General and)"/>
    <s v="1011915 (DG Expenses)"/>
    <s v="DG Expenses"/>
    <s v="62101 (Travel- Domestic Flights)"/>
    <s v="Trvl- Domestic Flght"/>
    <n v="1178.47"/>
    <s v="STD-MM054-NMA08"/>
    <s v="100388112"/>
    <s v="SA ()"/>
    <d v="2026-02-23T00:00:00"/>
    <s v="40"/>
    <m/>
    <m/>
    <s v="P0"/>
    <m/>
    <m/>
    <s v="00L-RBG-5CJ Air Leigh-Anne Wiig 2025/10/21"/>
    <s v="1"/>
    <s v="FM001001"/>
    <m/>
    <s v="P"/>
    <m/>
    <m/>
    <m/>
    <m/>
    <s v="D"/>
    <n v="0"/>
    <m/>
    <m/>
    <m/>
    <m/>
    <x v="16"/>
    <x v="8"/>
    <x v="7"/>
    <x v="14"/>
    <m/>
    <m/>
    <m/>
    <x v="2"/>
  </r>
  <r>
    <s v="DEPT (Department)"/>
    <s v="2026"/>
    <s v="008"/>
    <s v="100000 (Director General and)"/>
    <s v="1011915 (DG Expenses)"/>
    <s v="DG Expenses"/>
    <s v="62102 (Travel-Domestic Expenses)"/>
    <s v="Trvl-Domestic Exp"/>
    <n v="13.11"/>
    <s v="Reid Walters"/>
    <s v="100389608"/>
    <s v="S1 ()"/>
    <d v="2026-02-25T00:00:00"/>
    <s v="40"/>
    <m/>
    <m/>
    <s v="P0"/>
    <m/>
    <m/>
    <s v="Kelvin Hotel Postage for Penny leaving items at"/>
    <s v="1"/>
    <s v="FM001001"/>
    <m/>
    <s v="P"/>
    <m/>
    <m/>
    <m/>
    <m/>
    <s v="D"/>
    <n v="0"/>
    <m/>
    <m/>
    <m/>
    <m/>
    <x v="36"/>
    <x v="6"/>
    <x v="16"/>
    <x v="43"/>
    <m/>
    <m/>
    <s v="National"/>
    <x v="0"/>
  </r>
  <r>
    <s v="DEPT (Department)"/>
    <s v="2026"/>
    <s v="008"/>
    <s v="100000 (Director General and)"/>
    <s v="1011915 (DG Expenses)"/>
    <s v="DG Expenses"/>
    <s v="62102 (Travel-Domestic Expenses)"/>
    <s v="Trvl-Domestic Exp"/>
    <n v="770.3"/>
    <s v="Penny Nelson"/>
    <s v="100389918"/>
    <s v="S1 ()"/>
    <d v="2026-02-25T00:00:00"/>
    <s v="40"/>
    <m/>
    <m/>
    <s v="P0"/>
    <m/>
    <m/>
    <s v="Airbnb Accommodation for travel to Rakiur"/>
    <s v="1"/>
    <s v="FM001001"/>
    <m/>
    <s v="P"/>
    <m/>
    <m/>
    <m/>
    <m/>
    <s v="D"/>
    <n v="0"/>
    <m/>
    <m/>
    <m/>
    <m/>
    <x v="38"/>
    <x v="6"/>
    <x v="6"/>
    <x v="46"/>
    <m/>
    <m/>
    <s v="National"/>
    <x v="0"/>
  </r>
  <r>
    <s v="DEPT (Department)"/>
    <s v="2026"/>
    <s v="008"/>
    <s v="100000 (Director General and)"/>
    <s v="1011915 (DG Expenses)"/>
    <s v="DG Expenses"/>
    <s v="62102 (Travel-Domestic Expenses)"/>
    <s v="Trvl-Domestic Exp"/>
    <n v="44.74"/>
    <s v="Penny Nelson"/>
    <s v="100389918"/>
    <s v="S1 ()"/>
    <d v="2026-02-25T00:00:00"/>
    <s v="40"/>
    <m/>
    <m/>
    <s v="P0"/>
    <m/>
    <m/>
    <s v="Challenge Lorne Petrol for hire car to travel from"/>
    <s v="1"/>
    <s v="FM001001"/>
    <m/>
    <s v="P"/>
    <m/>
    <m/>
    <m/>
    <m/>
    <s v="D"/>
    <n v="0"/>
    <m/>
    <m/>
    <m/>
    <m/>
    <x v="36"/>
    <x v="7"/>
    <x v="16"/>
    <x v="43"/>
    <m/>
    <m/>
    <s v="National"/>
    <x v="0"/>
  </r>
  <r>
    <s v="DEPT (Department)"/>
    <s v="2026"/>
    <s v="008"/>
    <s v="100000 (Director General and)"/>
    <s v="1011915 (DG Expenses)"/>
    <s v="DG Expenses"/>
    <s v="62102 (Travel-Domestic Expenses)"/>
    <s v="Trvl-Domestic Exp"/>
    <n v="17.13"/>
    <s v="Penny Nelson"/>
    <s v="100389918"/>
    <s v="S1 ()"/>
    <d v="2026-02-25T00:00:00"/>
    <s v="40"/>
    <m/>
    <m/>
    <s v="P0"/>
    <m/>
    <m/>
    <s v="Kelvin Hotel Dinner at Hotel while travelling f"/>
    <s v="1"/>
    <s v="FM001001"/>
    <m/>
    <s v="P"/>
    <m/>
    <m/>
    <m/>
    <m/>
    <s v="D"/>
    <n v="0"/>
    <m/>
    <m/>
    <m/>
    <m/>
    <x v="36"/>
    <x v="5"/>
    <x v="16"/>
    <x v="43"/>
    <m/>
    <m/>
    <s v="National"/>
    <x v="0"/>
  </r>
  <r>
    <s v="DEPT (Department)"/>
    <s v="2026"/>
    <s v="009"/>
    <s v="100000 (Director General and)"/>
    <s v="1011915 (DG Expenses)"/>
    <s v="DG Expenses"/>
    <s v="62102 (Travel-Domestic Expenses)"/>
    <s v="Trvl-Domestic Exp"/>
    <n v="51.74"/>
    <m/>
    <s v="100452266"/>
    <s v="SA ()"/>
    <d v="2026-03-04T00:00:00"/>
    <s v="40"/>
    <m/>
    <m/>
    <s v="P0"/>
    <m/>
    <m/>
    <s v="00L-RBH-GW9 Other Penelope Nelson 2025/11/05"/>
    <s v="1"/>
    <s v="FM001001"/>
    <m/>
    <s v="P"/>
    <m/>
    <m/>
    <m/>
    <m/>
    <s v="D"/>
    <n v="0"/>
    <m/>
    <m/>
    <m/>
    <m/>
    <x v="22"/>
    <x v="9"/>
    <x v="10"/>
    <x v="26"/>
    <m/>
    <m/>
    <s v="National"/>
    <x v="0"/>
  </r>
  <r>
    <s v="DEPT (Department)"/>
    <s v="2026"/>
    <s v="009"/>
    <s v="100000 (Director General and)"/>
    <s v="1011915 (DG Expenses)"/>
    <s v="DG Expenses"/>
    <s v="62101 (Travel- Domestic Flights)"/>
    <s v="Trvl- Domestic Flght"/>
    <n v="-565.12"/>
    <m/>
    <s v="100452266"/>
    <s v="SA ()"/>
    <d v="2026-03-04T00:00:00"/>
    <s v="50"/>
    <m/>
    <m/>
    <s v="P0"/>
    <m/>
    <m/>
    <s v="00L-RBG-R4F Air Penelope Nelson 2026/02/04"/>
    <s v="1"/>
    <s v="FM001001"/>
    <m/>
    <s v="P"/>
    <m/>
    <m/>
    <m/>
    <m/>
    <s v="D"/>
    <n v="0"/>
    <m/>
    <m/>
    <m/>
    <m/>
    <x v="17"/>
    <x v="1"/>
    <x v="8"/>
    <x v="20"/>
    <m/>
    <s v="Cancelled "/>
    <s v="National"/>
    <x v="1"/>
  </r>
  <r>
    <s v="DEPT (Department)"/>
    <s v="2026"/>
    <s v="009"/>
    <s v="100000 (Director General and)"/>
    <s v="1011915 (DG Expenses)"/>
    <s v="DG Expenses"/>
    <s v="62102 (Travel-Domestic Expenses)"/>
    <s v="Trvl-Domestic Exp"/>
    <n v="0.56000000000000005"/>
    <m/>
    <s v="100452266"/>
    <s v="SA ()"/>
    <d v="2026-03-04T00:00:00"/>
    <s v="40"/>
    <m/>
    <m/>
    <s v="P0"/>
    <m/>
    <m/>
    <s v="00L-RBH-396 Orbit Fee Penelope Nelson 2026/02/11"/>
    <s v="1"/>
    <s v="FM001001"/>
    <m/>
    <s v="P"/>
    <m/>
    <m/>
    <m/>
    <m/>
    <s v="D"/>
    <n v="0"/>
    <m/>
    <m/>
    <m/>
    <m/>
    <x v="28"/>
    <x v="2"/>
    <x v="11"/>
    <x v="35"/>
    <m/>
    <m/>
    <s v="National"/>
    <x v="0"/>
  </r>
  <r>
    <s v="DEPT (Department)"/>
    <s v="2026"/>
    <s v="009"/>
    <s v="100000 (Director General and)"/>
    <s v="1011915 (DG Expenses)"/>
    <s v="DG Expenses"/>
    <s v="62102 (Travel-Domestic Expenses)"/>
    <s v="Trvl-Domestic Exp"/>
    <n v="11.2"/>
    <m/>
    <s v="100452266"/>
    <s v="SA ()"/>
    <d v="2026-03-04T00:00:00"/>
    <s v="40"/>
    <m/>
    <m/>
    <s v="P0"/>
    <m/>
    <m/>
    <s v="00L-RBH-396 Orbit Fee Penelope Nelson 2026/02/13"/>
    <s v="1"/>
    <s v="FM001001"/>
    <m/>
    <s v="P"/>
    <m/>
    <m/>
    <m/>
    <m/>
    <s v="D"/>
    <n v="0"/>
    <m/>
    <m/>
    <m/>
    <m/>
    <x v="28"/>
    <x v="2"/>
    <x v="11"/>
    <x v="35"/>
    <m/>
    <m/>
    <s v="National"/>
    <x v="0"/>
  </r>
  <r>
    <s v="DEPT (Department)"/>
    <s v="2026"/>
    <s v="009"/>
    <s v="100000 (Director General and)"/>
    <s v="1011915 (DG Expenses)"/>
    <s v="DG Expenses"/>
    <s v="62102 (Travel-Domestic Expenses)"/>
    <s v="Trvl-Domestic Exp"/>
    <n v="11.2"/>
    <m/>
    <s v="100452266"/>
    <s v="SA ()"/>
    <d v="2026-03-04T00:00:00"/>
    <s v="40"/>
    <m/>
    <m/>
    <s v="P0"/>
    <m/>
    <m/>
    <s v="00L-RBH-396 Orbit Fee Penelope Nelson 2026/02/13"/>
    <s v="1"/>
    <s v="FM001001"/>
    <m/>
    <s v="P"/>
    <m/>
    <m/>
    <m/>
    <m/>
    <s v="D"/>
    <n v="0"/>
    <m/>
    <m/>
    <m/>
    <m/>
    <x v="28"/>
    <x v="2"/>
    <x v="11"/>
    <x v="35"/>
    <m/>
    <m/>
    <s v="National"/>
    <x v="0"/>
  </r>
  <r>
    <s v="DEPT (Department)"/>
    <s v="2026"/>
    <s v="009"/>
    <s v="100000 (Director General and)"/>
    <s v="1011915 (DG Expenses)"/>
    <s v="DG Expenses"/>
    <s v="62102 (Travel-Domestic Expenses)"/>
    <s v="Trvl-Domestic Exp"/>
    <n v="144.78"/>
    <m/>
    <s v="100452266"/>
    <s v="SA ()"/>
    <d v="2026-03-04T00:00:00"/>
    <s v="40"/>
    <m/>
    <m/>
    <s v="P0"/>
    <m/>
    <m/>
    <s v="00L-RBH-9T3 Other Penelope Nelson 2026/01/10"/>
    <s v="1"/>
    <s v="FM001001"/>
    <m/>
    <s v="P"/>
    <m/>
    <m/>
    <m/>
    <m/>
    <s v="D"/>
    <n v="0"/>
    <m/>
    <m/>
    <m/>
    <m/>
    <x v="36"/>
    <x v="1"/>
    <x v="16"/>
    <x v="43"/>
    <m/>
    <m/>
    <s v="National"/>
    <x v="0"/>
  </r>
  <r>
    <s v="DEPT (Department)"/>
    <s v="2026"/>
    <s v="009"/>
    <s v="100000 (Director General and)"/>
    <s v="1011915 (DG Expenses)"/>
    <s v="DG Expenses"/>
    <s v="62102 (Travel-Domestic Expenses)"/>
    <s v="Trvl-Domestic Exp"/>
    <n v="11.2"/>
    <m/>
    <s v="100452267"/>
    <s v="SA ()"/>
    <d v="2026-03-04T00:00:00"/>
    <s v="40"/>
    <m/>
    <m/>
    <s v="P0"/>
    <m/>
    <m/>
    <s v="00L-RBJ-52L Orbit Fee Penelope Nelson 2026/02/20"/>
    <s v="1"/>
    <s v="FM001001"/>
    <m/>
    <s v="P"/>
    <m/>
    <m/>
    <m/>
    <m/>
    <s v="D"/>
    <n v="0"/>
    <m/>
    <m/>
    <m/>
    <m/>
    <x v="39"/>
    <x v="2"/>
    <x v="3"/>
    <x v="47"/>
    <m/>
    <m/>
    <s v="National"/>
    <x v="0"/>
  </r>
  <r>
    <s v="DEPT (Department)"/>
    <s v="2026"/>
    <s v="009"/>
    <s v="100000 (Director General and)"/>
    <s v="1011915 (DG Expenses)"/>
    <s v="DG Expenses"/>
    <s v="62102 (Travel-Domestic Expenses)"/>
    <s v="Trvl-Domestic Exp"/>
    <n v="83.48"/>
    <m/>
    <s v="100452267"/>
    <s v="SA ()"/>
    <d v="2026-03-04T00:00:00"/>
    <s v="40"/>
    <m/>
    <m/>
    <s v="P0"/>
    <m/>
    <m/>
    <s v="00L-RBH-PN3 Other Penelope Nelson 2025/11/16"/>
    <s v="1"/>
    <s v="FM001001"/>
    <m/>
    <s v="P"/>
    <m/>
    <m/>
    <m/>
    <m/>
    <s v="D"/>
    <n v="0"/>
    <m/>
    <m/>
    <m/>
    <m/>
    <x v="21"/>
    <x v="7"/>
    <x v="5"/>
    <x v="25"/>
    <m/>
    <m/>
    <s v="National"/>
    <x v="0"/>
  </r>
  <r>
    <s v="DEPT (Department)"/>
    <s v="2026"/>
    <s v="009"/>
    <s v="100000 (Director General and)"/>
    <s v="1011915 (DG Expenses)"/>
    <s v="DG Expenses"/>
    <s v="62102 (Travel-Domestic Expenses)"/>
    <s v="Trvl-Domestic Exp"/>
    <n v="86.09"/>
    <m/>
    <s v="100452267"/>
    <s v="SA ()"/>
    <d v="2026-03-04T00:00:00"/>
    <s v="40"/>
    <m/>
    <m/>
    <s v="P0"/>
    <m/>
    <m/>
    <s v="00L-RBG-3G2 Other Penelope Nelson 2025/10/30"/>
    <s v="1"/>
    <s v="FM001001"/>
    <m/>
    <s v="P"/>
    <m/>
    <m/>
    <m/>
    <m/>
    <s v="D"/>
    <n v="0"/>
    <m/>
    <m/>
    <m/>
    <m/>
    <x v="14"/>
    <x v="3"/>
    <x v="1"/>
    <x v="17"/>
    <m/>
    <m/>
    <s v="National"/>
    <x v="0"/>
  </r>
  <r>
    <s v="DEPT (Department)"/>
    <s v="2026"/>
    <s v="009"/>
    <s v="100000 (Director General and)"/>
    <s v="1011915 (DG Expenses)"/>
    <s v="DG Expenses"/>
    <s v="62102 (Travel-Domestic Expenses)"/>
    <s v="Trvl-Domestic Exp"/>
    <n v="82.61"/>
    <m/>
    <s v="100452267"/>
    <s v="SA ()"/>
    <d v="2026-03-04T00:00:00"/>
    <s v="40"/>
    <m/>
    <m/>
    <s v="P0"/>
    <m/>
    <m/>
    <s v="00L-RBG-9T7 Other Penelope Nelson 2025/10/27"/>
    <s v="1"/>
    <s v="FM001001"/>
    <m/>
    <s v="P"/>
    <m/>
    <m/>
    <m/>
    <m/>
    <s v="D"/>
    <n v="0"/>
    <m/>
    <m/>
    <m/>
    <m/>
    <x v="20"/>
    <x v="2"/>
    <x v="4"/>
    <x v="24"/>
    <m/>
    <m/>
    <s v="National"/>
    <x v="0"/>
  </r>
  <r>
    <s v="DEPT (Department)"/>
    <s v="2026"/>
    <s v="009"/>
    <s v="100000 (Director General and)"/>
    <s v="1011915 (DG Expenses)"/>
    <s v="DG Expenses"/>
    <s v="62102 (Travel-Domestic Expenses)"/>
    <s v="Trvl-Domestic Exp"/>
    <n v="8.4"/>
    <m/>
    <s v="100452267"/>
    <s v="SA ()"/>
    <d v="2026-03-04T00:00:00"/>
    <s v="40"/>
    <m/>
    <m/>
    <s v="P0"/>
    <m/>
    <m/>
    <s v="00L-RBH-396 Orbit Fee Penelope Nelson 2026/02/11"/>
    <s v="1"/>
    <s v="FM001001"/>
    <m/>
    <s v="P"/>
    <m/>
    <m/>
    <m/>
    <m/>
    <s v="D"/>
    <n v="0"/>
    <m/>
    <m/>
    <m/>
    <m/>
    <x v="28"/>
    <x v="2"/>
    <x v="11"/>
    <x v="35"/>
    <m/>
    <m/>
    <s v="National"/>
    <x v="0"/>
  </r>
  <r>
    <s v="DEPT (Department)"/>
    <s v="2026"/>
    <s v="009"/>
    <s v="100000 (Director General and)"/>
    <s v="1011915 (DG Expenses)"/>
    <s v="DG Expenses"/>
    <s v="62101 (Travel- Domestic Flights)"/>
    <s v="Trvl- Domestic Flght"/>
    <n v="497.63"/>
    <m/>
    <s v="100452268"/>
    <s v="SA ()"/>
    <d v="2026-03-04T00:00:00"/>
    <s v="40"/>
    <m/>
    <m/>
    <s v="P0"/>
    <m/>
    <m/>
    <s v="00L-RBJ-52L Air Penelope Nelson 2026/03/08"/>
    <s v="1"/>
    <s v="FM001001"/>
    <m/>
    <s v="P"/>
    <m/>
    <m/>
    <m/>
    <m/>
    <s v="D"/>
    <n v="0"/>
    <m/>
    <m/>
    <m/>
    <m/>
    <x v="39"/>
    <x v="10"/>
    <x v="3"/>
    <x v="47"/>
    <m/>
    <m/>
    <s v="National"/>
    <x v="0"/>
  </r>
  <r>
    <s v="DEPT (Department)"/>
    <s v="2026"/>
    <s v="009"/>
    <s v="100000 (Director General and)"/>
    <s v="1011915 (DG Expenses)"/>
    <s v="DG Expenses"/>
    <s v="62102 (Travel-Domestic Expenses)"/>
    <s v="Trvl-Domestic Exp"/>
    <n v="23.95"/>
    <m/>
    <s v="100452268"/>
    <s v="SA ()"/>
    <d v="2026-03-04T00:00:00"/>
    <s v="40"/>
    <m/>
    <m/>
    <s v="P0"/>
    <m/>
    <m/>
    <s v="00L-RBJ-Q34 Orbit Fee Penelope Nelson 2026/01/31"/>
    <s v="1"/>
    <s v="FM001001"/>
    <m/>
    <s v="P"/>
    <m/>
    <m/>
    <m/>
    <m/>
    <s v="D"/>
    <n v="0"/>
    <m/>
    <m/>
    <m/>
    <m/>
    <x v="40"/>
    <x v="2"/>
    <x v="1"/>
    <x v="48"/>
    <m/>
    <m/>
    <s v="National"/>
    <x v="0"/>
  </r>
  <r>
    <s v="DEPT (Department)"/>
    <s v="2026"/>
    <s v="009"/>
    <s v="100000 (Director General and)"/>
    <s v="1011915 (DG Expenses)"/>
    <s v="DG Expenses"/>
    <s v="62102 (Travel-Domestic Expenses)"/>
    <s v="Trvl-Domestic Exp"/>
    <n v="110.87"/>
    <m/>
    <s v="100452268"/>
    <s v="SA ()"/>
    <d v="2026-03-04T00:00:00"/>
    <s v="40"/>
    <m/>
    <m/>
    <s v="P0"/>
    <m/>
    <m/>
    <s v="00L-RBH-BNB Other Penelope Nelson 2025/11/24"/>
    <s v="1"/>
    <s v="FM001001"/>
    <m/>
    <s v="P"/>
    <m/>
    <m/>
    <m/>
    <m/>
    <s v="D"/>
    <n v="0"/>
    <m/>
    <m/>
    <m/>
    <m/>
    <x v="28"/>
    <x v="2"/>
    <x v="11"/>
    <x v="35"/>
    <m/>
    <m/>
    <s v="National"/>
    <x v="0"/>
  </r>
  <r>
    <s v="DEPT (Department)"/>
    <s v="2026"/>
    <s v="009"/>
    <s v="100000 (Director General and)"/>
    <s v="1011915 (DG Expenses)"/>
    <s v="DG Expenses"/>
    <s v="62102 (Travel-Domestic Expenses)"/>
    <s v="Trvl-Domestic Exp"/>
    <n v="113.04"/>
    <m/>
    <s v="100452269"/>
    <s v="SA ()"/>
    <d v="2026-03-04T00:00:00"/>
    <s v="40"/>
    <m/>
    <m/>
    <s v="P0"/>
    <m/>
    <m/>
    <s v="00L-RBG-TLL Other Penelope Nelson 2025/11/19"/>
    <s v="1"/>
    <s v="FM001001"/>
    <m/>
    <s v="P"/>
    <m/>
    <m/>
    <m/>
    <m/>
    <s v="D"/>
    <n v="0"/>
    <m/>
    <m/>
    <m/>
    <m/>
    <x v="15"/>
    <x v="6"/>
    <x v="3"/>
    <x v="18"/>
    <m/>
    <m/>
    <s v="National"/>
    <x v="0"/>
  </r>
  <r>
    <s v="DEPT (Department)"/>
    <s v="2026"/>
    <s v="009"/>
    <s v="100000 (Director General and)"/>
    <s v="1011915 (DG Expenses)"/>
    <s v="DG Expenses"/>
    <s v="62102 (Travel-Domestic Expenses)"/>
    <s v="Trvl-Domestic Exp"/>
    <n v="89.57"/>
    <m/>
    <s v="100452269"/>
    <s v="SA ()"/>
    <d v="2026-03-04T00:00:00"/>
    <s v="40"/>
    <m/>
    <m/>
    <s v="P0"/>
    <m/>
    <m/>
    <s v="00L-RBG-7H2 Other Penelope Nelson 2025/11/12"/>
    <s v="1"/>
    <s v="FM001001"/>
    <m/>
    <s v="P"/>
    <m/>
    <m/>
    <m/>
    <m/>
    <s v="D"/>
    <n v="0"/>
    <m/>
    <m/>
    <m/>
    <m/>
    <x v="18"/>
    <x v="2"/>
    <x v="9"/>
    <x v="21"/>
    <m/>
    <m/>
    <s v="National"/>
    <x v="0"/>
  </r>
  <r>
    <s v="DEPT (Department)"/>
    <s v="2026"/>
    <s v="009"/>
    <s v="100000 (Director General and)"/>
    <s v="1011915 (DG Expenses)"/>
    <s v="DG Expenses"/>
    <s v="62102 (Travel-Domestic Expenses)"/>
    <s v="Trvl-Domestic Exp"/>
    <n v="18.850000000000001"/>
    <m/>
    <s v="100452270"/>
    <s v="SA ()"/>
    <d v="2026-03-04T00:00:00"/>
    <s v="40"/>
    <m/>
    <m/>
    <s v="P0"/>
    <m/>
    <m/>
    <s v="00L-RBJ-52L Orbit Fee Penelope Nelson 2026/02/18"/>
    <s v="1"/>
    <s v="FM001001"/>
    <m/>
    <s v="P"/>
    <m/>
    <m/>
    <m/>
    <m/>
    <s v="D"/>
    <n v="0"/>
    <m/>
    <m/>
    <m/>
    <m/>
    <x v="39"/>
    <x v="2"/>
    <x v="3"/>
    <x v="47"/>
    <m/>
    <m/>
    <s v="National"/>
    <x v="0"/>
  </r>
  <r>
    <s v="DEPT (Department)"/>
    <s v="2026"/>
    <s v="009"/>
    <s v="100000 (Director General and)"/>
    <s v="1011915 (DG Expenses)"/>
    <s v="DG Expenses"/>
    <s v="62102 (Travel-Domestic Expenses)"/>
    <s v="Trvl-Domestic Exp"/>
    <n v="52.17"/>
    <m/>
    <s v="100452270"/>
    <s v="SA ()"/>
    <d v="2026-03-04T00:00:00"/>
    <s v="40"/>
    <m/>
    <m/>
    <s v="P0"/>
    <m/>
    <m/>
    <s v="00L-RBH-HNN Other Penelope Nelson 2025/11/14"/>
    <s v="1"/>
    <s v="FM001001"/>
    <m/>
    <s v="P"/>
    <m/>
    <m/>
    <m/>
    <m/>
    <s v="D"/>
    <n v="0"/>
    <m/>
    <m/>
    <m/>
    <m/>
    <x v="24"/>
    <x v="2"/>
    <x v="12"/>
    <x v="27"/>
    <m/>
    <m/>
    <s v="National"/>
    <x v="0"/>
  </r>
  <r>
    <s v="DEPT (Department)"/>
    <s v="2026"/>
    <s v="009"/>
    <s v="100000 (Director General and)"/>
    <s v="1011915 (DG Expenses)"/>
    <s v="DG Expenses"/>
    <s v="62101 (Travel- Domestic Flights)"/>
    <s v="Trvl- Domestic Flght"/>
    <n v="503.36"/>
    <m/>
    <s v="100452270"/>
    <s v="SA ()"/>
    <d v="2026-03-04T00:00:00"/>
    <s v="40"/>
    <m/>
    <m/>
    <s v="P0"/>
    <m/>
    <m/>
    <s v="00L-RBJ-Q34 Air Penelope Nelson 2026/03/31"/>
    <s v="1"/>
    <s v="FM001001"/>
    <m/>
    <s v="P"/>
    <m/>
    <m/>
    <m/>
    <m/>
    <s v="D"/>
    <n v="0"/>
    <m/>
    <m/>
    <m/>
    <m/>
    <x v="40"/>
    <x v="10"/>
    <x v="1"/>
    <x v="48"/>
    <m/>
    <m/>
    <s v="National"/>
    <x v="0"/>
  </r>
  <r>
    <s v="DEPT (Department)"/>
    <s v="2026"/>
    <s v="009"/>
    <s v="100000 (Director General and)"/>
    <s v="1011915 (DG Expenses)"/>
    <s v="DG Expenses"/>
    <s v="62102 (Travel-Domestic Expenses)"/>
    <s v="Trvl-Domestic Exp"/>
    <n v="217.39"/>
    <m/>
    <s v="100452271"/>
    <s v="SA ()"/>
    <d v="2026-03-04T00:00:00"/>
    <s v="40"/>
    <m/>
    <m/>
    <s v="P0"/>
    <m/>
    <m/>
    <s v="00L-RBH-396 Hotel Penelope Nelson 2026/02/11"/>
    <s v="1"/>
    <s v="FM001001"/>
    <m/>
    <s v="P"/>
    <m/>
    <m/>
    <m/>
    <m/>
    <s v="D"/>
    <n v="0"/>
    <m/>
    <m/>
    <m/>
    <m/>
    <x v="28"/>
    <x v="6"/>
    <x v="11"/>
    <x v="35"/>
    <m/>
    <m/>
    <s v="National"/>
    <x v="0"/>
  </r>
  <r>
    <s v="DEPT (Department)"/>
    <s v="2026"/>
    <s v="009"/>
    <s v="100000 (Director General and)"/>
    <s v="1011915 (DG Expenses)"/>
    <s v="DG Expenses"/>
    <s v="62104 (Taxi / Cab Services incl Ride-Hailing S)"/>
    <s v="Taxi / Cab Services"/>
    <n v="41.83"/>
    <s v="Penny Nelson"/>
    <s v="100463460"/>
    <s v="S1 ()"/>
    <d v="2026-03-30T00:00:00"/>
    <s v="40"/>
    <m/>
    <m/>
    <s v="P0"/>
    <m/>
    <m/>
    <s v="Wgtn Combined T Aotearoa Circle Feb Board meeting"/>
    <s v="1"/>
    <s v="FM001001"/>
    <m/>
    <s v="P"/>
    <m/>
    <m/>
    <m/>
    <m/>
    <s v="D"/>
    <n v="0"/>
    <m/>
    <m/>
    <m/>
    <m/>
    <x v="28"/>
    <x v="3"/>
    <x v="0"/>
    <x v="35"/>
    <m/>
    <m/>
    <s v="National"/>
    <x v="0"/>
  </r>
  <r>
    <s v="DEPT (Department)"/>
    <s v="2026"/>
    <s v="009"/>
    <s v="100000 (Director General and)"/>
    <s v="1011915 (DG Expenses)"/>
    <s v="DG Expenses"/>
    <s v="62104 (Taxi / Cab Services incl Ride-Hailing S)"/>
    <s v="Taxi / Cab Services"/>
    <n v="92.35"/>
    <s v="Penny Nelson"/>
    <s v="100463460"/>
    <s v="S1 ()"/>
    <d v="2026-03-30T00:00:00"/>
    <s v="40"/>
    <m/>
    <m/>
    <s v="P0"/>
    <m/>
    <m/>
    <s v="Taxi Fare Tpsl Aotearoa Circle Feb Board meeting"/>
    <s v="1"/>
    <s v="FM001001"/>
    <m/>
    <s v="P"/>
    <m/>
    <m/>
    <m/>
    <m/>
    <s v="D"/>
    <n v="0"/>
    <m/>
    <m/>
    <m/>
    <m/>
    <x v="28"/>
    <x v="3"/>
    <x v="11"/>
    <x v="35"/>
    <m/>
    <m/>
    <s v="National"/>
    <x v="0"/>
  </r>
  <r>
    <s v="DEPT (Department)"/>
    <s v="2026"/>
    <s v="009"/>
    <s v="100000 (Director General and)"/>
    <s v="1011915 (DG Expenses)"/>
    <s v="DG Expenses"/>
    <s v="62104 (Taxi / Cab Services incl Ride-Hailing S)"/>
    <s v="Taxi / Cab Services"/>
    <n v="19.13"/>
    <s v="Penny Nelson"/>
    <s v="100463460"/>
    <s v="S1 ()"/>
    <d v="2026-03-30T00:00:00"/>
    <s v="40"/>
    <m/>
    <m/>
    <s v="P0"/>
    <m/>
    <m/>
    <s v="Akld Co-Op Taxi Aotearoa Circle Feb Board meeting"/>
    <s v="1"/>
    <s v="FM001001"/>
    <m/>
    <s v="P"/>
    <m/>
    <m/>
    <m/>
    <m/>
    <s v="D"/>
    <n v="0"/>
    <m/>
    <m/>
    <m/>
    <m/>
    <x v="28"/>
    <x v="3"/>
    <x v="11"/>
    <x v="35"/>
    <m/>
    <m/>
    <s v="National"/>
    <x v="0"/>
  </r>
  <r>
    <s v="DEPT (Department)"/>
    <s v="2026"/>
    <s v="009"/>
    <s v="100000 (Director General and)"/>
    <s v="1011915 (DG Expenses)"/>
    <s v="DG Expenses"/>
    <s v="62104 (Taxi / Cab Services incl Ride-Hailing S)"/>
    <s v="Taxi / Cab Services"/>
    <n v="19.04"/>
    <s v="Penny Nelson"/>
    <s v="100463460"/>
    <s v="S1 ()"/>
    <d v="2026-03-30T00:00:00"/>
    <s v="40"/>
    <m/>
    <m/>
    <s v="P0"/>
    <m/>
    <m/>
    <s v="Akld Co-Op Taxi Aotearoa Circle Feb Board meeting"/>
    <s v="1"/>
    <s v="FM001001"/>
    <m/>
    <s v="P"/>
    <m/>
    <m/>
    <m/>
    <m/>
    <s v="D"/>
    <n v="0"/>
    <m/>
    <m/>
    <m/>
    <m/>
    <x v="28"/>
    <x v="3"/>
    <x v="11"/>
    <x v="35"/>
    <m/>
    <m/>
    <s v="National"/>
    <x v="0"/>
  </r>
  <r>
    <s v="DEPT (Department)"/>
    <s v="2026"/>
    <s v="009"/>
    <s v="100000 (Director General and)"/>
    <s v="1011915 (DG Expenses)"/>
    <s v="DG Expenses"/>
    <s v="62104 (Taxi / Cab Services incl Ride-Hailing S)"/>
    <s v="Taxi / Cab Services"/>
    <n v="19.22"/>
    <s v="Penny Nelson"/>
    <s v="100463460"/>
    <s v="S1 ()"/>
    <d v="2026-03-30T00:00:00"/>
    <s v="40"/>
    <m/>
    <m/>
    <s v="P0"/>
    <m/>
    <m/>
    <s v="Akld Co-Op Taxi Aotearoa Circle Feb Board meeting"/>
    <s v="1"/>
    <s v="FM001001"/>
    <m/>
    <s v="P"/>
    <m/>
    <m/>
    <m/>
    <m/>
    <s v="D"/>
    <n v="0"/>
    <m/>
    <m/>
    <m/>
    <m/>
    <x v="28"/>
    <x v="3"/>
    <x v="11"/>
    <x v="35"/>
    <m/>
    <m/>
    <s v="National"/>
    <x v="0"/>
  </r>
  <r>
    <s v="DEPT (Department)"/>
    <s v="2026"/>
    <s v="009"/>
    <s v="100000 (Director General and)"/>
    <s v="1011915 (DG Expenses)"/>
    <s v="DG Expenses"/>
    <s v="62104 (Taxi / Cab Services incl Ride-Hailing S)"/>
    <s v="Taxi / Cab Services"/>
    <n v="63.83"/>
    <s v="Penny Nelson"/>
    <s v="100463460"/>
    <s v="S1 ()"/>
    <d v="2026-03-30T00:00:00"/>
    <s v="40"/>
    <m/>
    <m/>
    <s v="P0"/>
    <m/>
    <m/>
    <s v="Akld Co-Op Taxi Aotearoa Circle Feb Board meeting"/>
    <s v="1"/>
    <s v="FM001001"/>
    <m/>
    <s v="P"/>
    <m/>
    <m/>
    <m/>
    <m/>
    <s v="D"/>
    <n v="0"/>
    <m/>
    <m/>
    <m/>
    <m/>
    <x v="28"/>
    <x v="3"/>
    <x v="11"/>
    <x v="35"/>
    <m/>
    <m/>
    <s v="National"/>
    <x v="0"/>
  </r>
  <r>
    <s v="DEPT (Department)"/>
    <s v="2026"/>
    <s v="009"/>
    <s v="100000 (Director General and)"/>
    <s v="1011915 (DG Expenses)"/>
    <s v="DG Expenses"/>
    <s v="62104 (Taxi / Cab Services incl Ride-Hailing S)"/>
    <s v="Taxi / Cab Services"/>
    <n v="20.170000000000002"/>
    <s v="Penny Nelson"/>
    <s v="100463472"/>
    <s v="S1 ()"/>
    <d v="2026-03-30T00:00:00"/>
    <s v="40"/>
    <m/>
    <m/>
    <s v="P0"/>
    <m/>
    <m/>
    <s v="Blue Star Taxis Milford programme Board Feb meetin"/>
    <s v="1"/>
    <s v="FM001001"/>
    <m/>
    <s v="P"/>
    <m/>
    <m/>
    <m/>
    <m/>
    <s v="D"/>
    <n v="0"/>
    <m/>
    <m/>
    <m/>
    <m/>
    <x v="35"/>
    <x v="3"/>
    <x v="15"/>
    <x v="42"/>
    <m/>
    <m/>
    <s v="National"/>
    <x v="0"/>
  </r>
  <r>
    <s v="DEPT (Department)"/>
    <s v="2026"/>
    <s v="009"/>
    <s v="100000 (Director General and)"/>
    <s v="1011915 (DG Expenses)"/>
    <s v="DG Expenses"/>
    <s v="62104 (Taxi / Cab Services incl Ride-Hailing S)"/>
    <s v="Taxi / Cab Services"/>
    <n v="56.61"/>
    <s v="Penny Nelson"/>
    <s v="100463472"/>
    <s v="S1 ()"/>
    <d v="2026-03-30T00:00:00"/>
    <s v="40"/>
    <m/>
    <m/>
    <s v="P0"/>
    <m/>
    <m/>
    <s v="Wgtn Combined T Taxi from home to Wellington Airpo"/>
    <s v="1"/>
    <s v="FM001001"/>
    <m/>
    <s v="P"/>
    <m/>
    <m/>
    <m/>
    <m/>
    <s v="D"/>
    <n v="0"/>
    <m/>
    <m/>
    <m/>
    <m/>
    <x v="35"/>
    <x v="3"/>
    <x v="0"/>
    <x v="42"/>
    <m/>
    <m/>
    <s v="National"/>
    <x v="0"/>
  </r>
  <r>
    <s v="DEPT (Department)"/>
    <s v="2026"/>
    <s v="009"/>
    <s v="100000 (Director General and)"/>
    <s v="1011915 (DG Expenses)"/>
    <s v="DG Expenses"/>
    <s v="62104 (Taxi / Cab Services incl Ride-Hailing S)"/>
    <s v="Taxi / Cab Services"/>
    <n v="14.48"/>
    <s v="Penny Nelson"/>
    <s v="100463472"/>
    <s v="S1 ()"/>
    <d v="2026-03-30T00:00:00"/>
    <s v="40"/>
    <m/>
    <m/>
    <s v="P0"/>
    <m/>
    <m/>
    <s v="Uber *trip Help Uber from Parliament to home after"/>
    <s v="1"/>
    <s v="FM001001"/>
    <m/>
    <s v="P"/>
    <m/>
    <m/>
    <m/>
    <m/>
    <s v="D"/>
    <n v="0"/>
    <m/>
    <m/>
    <m/>
    <m/>
    <x v="41"/>
    <x v="3"/>
    <x v="0"/>
    <x v="49"/>
    <m/>
    <m/>
    <s v="National"/>
    <x v="0"/>
  </r>
  <r>
    <s v="DEPT (Department)"/>
    <s v="2026"/>
    <s v="009"/>
    <s v="100000 (Director General and)"/>
    <s v="1011915 (DG Expenses)"/>
    <s v="DG Expenses"/>
    <s v="62102 (Travel-Domestic Expenses)"/>
    <s v="Trvl-Domestic Exp"/>
    <n v="39.01"/>
    <s v="Penny Nelson"/>
    <s v="100463472"/>
    <s v="S1 ()"/>
    <d v="2026-03-30T00:00:00"/>
    <s v="40"/>
    <m/>
    <m/>
    <s v="P0"/>
    <m/>
    <m/>
    <s v="Welcome Indian  Dinner for Penny Nelson and Leigh-"/>
    <s v="1"/>
    <s v="FM001001"/>
    <m/>
    <s v="P"/>
    <m/>
    <m/>
    <m/>
    <m/>
    <s v="D"/>
    <n v="0"/>
    <m/>
    <m/>
    <m/>
    <m/>
    <x v="30"/>
    <x v="5"/>
    <x v="17"/>
    <x v="37"/>
    <m/>
    <m/>
    <s v="National"/>
    <x v="0"/>
  </r>
  <r>
    <s v="DEPT (Department)"/>
    <s v="2026"/>
    <s v="009"/>
    <s v="100000 (Director General and)"/>
    <s v="1011915 (DG Expenses)"/>
    <s v="DG Expenses"/>
    <s v="62104 (Taxi / Cab Services incl Ride-Hailing S)"/>
    <s v="Taxi / Cab Services"/>
    <n v="55.3"/>
    <s v="Penny Nelson"/>
    <s v="100463472"/>
    <s v="S1 ()"/>
    <d v="2026-03-30T00:00:00"/>
    <s v="40"/>
    <m/>
    <m/>
    <s v="P0"/>
    <m/>
    <m/>
    <s v="King Cabs 20 Taxi from Christchurch Airport to"/>
    <s v="1"/>
    <s v="FM001001"/>
    <m/>
    <s v="P"/>
    <m/>
    <m/>
    <m/>
    <m/>
    <s v="D"/>
    <n v="0"/>
    <m/>
    <m/>
    <m/>
    <m/>
    <x v="39"/>
    <x v="3"/>
    <x v="3"/>
    <x v="47"/>
    <m/>
    <m/>
    <s v="National"/>
    <x v="0"/>
  </r>
  <r>
    <s v="DEPT (Department)"/>
    <s v="2026"/>
    <s v="009"/>
    <s v="100000 (Director General and)"/>
    <s v="1011915 (DG Expenses)"/>
    <s v="DG Expenses"/>
    <s v="62104 (Taxi / Cab Services incl Ride-Hailing S)"/>
    <s v="Taxi / Cab Services"/>
    <n v="33.06"/>
    <s v="Penny Nelson"/>
    <s v="100463472"/>
    <s v="S1 ()"/>
    <d v="2026-03-30T00:00:00"/>
    <s v="40"/>
    <m/>
    <m/>
    <s v="P0"/>
    <m/>
    <m/>
    <s v="Uber *trip Help Uber from Christchurch DOC office"/>
    <s v="1"/>
    <s v="FM001001"/>
    <m/>
    <s v="P"/>
    <m/>
    <m/>
    <m/>
    <m/>
    <s v="D"/>
    <n v="0"/>
    <m/>
    <m/>
    <m/>
    <m/>
    <x v="39"/>
    <x v="3"/>
    <x v="3"/>
    <x v="47"/>
    <m/>
    <m/>
    <s v="National"/>
    <x v="0"/>
  </r>
  <r>
    <s v="DEPT (Department)"/>
    <s v="2026"/>
    <s v="009"/>
    <s v="100000 (Director General and)"/>
    <s v="1011915 (DG Expenses)"/>
    <s v="DG Expenses"/>
    <s v="62104 (Taxi / Cab Services incl Ride-Hailing S)"/>
    <s v="Taxi / Cab Services"/>
    <n v="10"/>
    <s v="Penny Nelson"/>
    <s v="100463472"/>
    <s v="S1 ()"/>
    <d v="2026-03-30T00:00:00"/>
    <s v="40"/>
    <m/>
    <m/>
    <s v="P0"/>
    <m/>
    <m/>
    <s v="Axbusfare Gst03 Bus fare from Wellington Airport t"/>
    <s v="1"/>
    <s v="FM001001"/>
    <m/>
    <s v="P"/>
    <m/>
    <m/>
    <m/>
    <m/>
    <s v="D"/>
    <n v="0"/>
    <m/>
    <m/>
    <m/>
    <m/>
    <x v="42"/>
    <x v="3"/>
    <x v="0"/>
    <x v="50"/>
    <m/>
    <m/>
    <s v="National"/>
    <x v="0"/>
  </r>
  <r>
    <s v="DEPT (Department)"/>
    <s v="2026"/>
    <s v="009"/>
    <s v="100000 (Director General and)"/>
    <s v="1011915 (DG Expenses)"/>
    <s v="DG Expenses"/>
    <s v="62101 (Travel- Domestic Flights)"/>
    <s v="Trvl- Domestic Flght"/>
    <n v="27.45"/>
    <s v="Reid Walters"/>
    <s v="100463474"/>
    <s v="S1 ()"/>
    <d v="2026-03-30T00:00:00"/>
    <s v="40"/>
    <m/>
    <m/>
    <s v="P0"/>
    <m/>
    <m/>
    <s v="Air New Zealand Changing Penny's personal flights du"/>
    <s v="1"/>
    <s v="FM001001"/>
    <m/>
    <s v="P"/>
    <m/>
    <m/>
    <m/>
    <m/>
    <s v="D"/>
    <n v="0"/>
    <m/>
    <m/>
    <m/>
    <m/>
    <x v="42"/>
    <x v="11"/>
    <x v="0"/>
    <x v="50"/>
    <m/>
    <m/>
    <s v="National"/>
    <x v="0"/>
  </r>
  <r>
    <s v="DEPT (Department)"/>
    <s v="2026"/>
    <s v="010"/>
    <s v="100000 (Director General and)"/>
    <s v="1011915 (DG Expenses)"/>
    <s v="DG Expenses"/>
    <s v="62102 (Travel-Domestic Expenses)"/>
    <s v="Trvl-Domestic Exp"/>
    <n v="147.83000000000001"/>
    <m/>
    <s v="100511488"/>
    <s v="SA ()"/>
    <d v="2026-04-09T00:00:00"/>
    <s v="40"/>
    <m/>
    <m/>
    <s v="P0"/>
    <m/>
    <m/>
    <s v="00L-RBH-397 Hotel Penelope Nelson 2026/03/05"/>
    <s v="1"/>
    <s v="FM001001"/>
    <m/>
    <s v="P"/>
    <m/>
    <m/>
    <m/>
    <m/>
    <s v="D"/>
    <n v="0"/>
    <m/>
    <m/>
    <m/>
    <m/>
    <x v="30"/>
    <x v="6"/>
    <x v="2"/>
    <x v="37"/>
    <m/>
    <m/>
    <s v="National"/>
    <x v="0"/>
  </r>
  <r>
    <s v="DEPT (Department)"/>
    <s v="2026"/>
    <s v="010"/>
    <s v="100000 (Director General and)"/>
    <s v="1011915 (DG Expenses)"/>
    <s v="DG Expenses"/>
    <s v="62102 (Travel-Domestic Expenses)"/>
    <s v="Trvl-Domestic Exp"/>
    <n v="0.56000000000000005"/>
    <m/>
    <s v="100511488"/>
    <s v="SA ()"/>
    <d v="2026-04-09T00:00:00"/>
    <s v="40"/>
    <m/>
    <m/>
    <s v="P0"/>
    <m/>
    <m/>
    <s v="00L-RBH-397 Orbit Fee Penelope Nelson 2026/03/05"/>
    <s v="1"/>
    <s v="FM001001"/>
    <m/>
    <s v="P"/>
    <m/>
    <m/>
    <m/>
    <m/>
    <s v="D"/>
    <n v="0"/>
    <m/>
    <m/>
    <m/>
    <m/>
    <x v="30"/>
    <x v="2"/>
    <x v="2"/>
    <x v="37"/>
    <m/>
    <m/>
    <s v="National"/>
    <x v="0"/>
  </r>
  <r>
    <s v="DEPT (Department)"/>
    <s v="2026"/>
    <s v="010"/>
    <s v="100000 (Director General and)"/>
    <s v="1011915 (DG Expenses)"/>
    <s v="DG Expenses"/>
    <s v="62102 (Travel-Domestic Expenses)"/>
    <s v="Trvl-Domestic Exp"/>
    <n v="0.56000000000000005"/>
    <m/>
    <s v="100511488"/>
    <s v="SA ()"/>
    <d v="2026-04-09T00:00:00"/>
    <s v="40"/>
    <m/>
    <m/>
    <s v="P0"/>
    <m/>
    <m/>
    <s v="00L-RBJ-52L Orbit Fee Penelope Nelson 2026/03/08"/>
    <s v="1"/>
    <s v="FM001001"/>
    <m/>
    <s v="P"/>
    <m/>
    <m/>
    <m/>
    <m/>
    <s v="D"/>
    <n v="0"/>
    <m/>
    <m/>
    <m/>
    <m/>
    <x v="39"/>
    <x v="2"/>
    <x v="3"/>
    <x v="47"/>
    <m/>
    <m/>
    <s v="National"/>
    <x v="0"/>
  </r>
  <r>
    <s v="DEPT (Department)"/>
    <s v="2026"/>
    <s v="010"/>
    <s v="100000 (Director General and)"/>
    <s v="1011915 (DG Expenses)"/>
    <s v="DG Expenses"/>
    <s v="62102 (Travel-Domestic Expenses)"/>
    <s v="Trvl-Domestic Exp"/>
    <n v="8.4"/>
    <m/>
    <s v="100511488"/>
    <s v="SA ()"/>
    <d v="2026-04-09T00:00:00"/>
    <s v="40"/>
    <m/>
    <m/>
    <s v="P0"/>
    <m/>
    <m/>
    <s v="00L-RBJ-52L Orbit Fee Penelope Nelson 2026/03/08"/>
    <s v="1"/>
    <s v="FM001001"/>
    <m/>
    <s v="P"/>
    <m/>
    <m/>
    <m/>
    <m/>
    <s v="D"/>
    <n v="0"/>
    <m/>
    <m/>
    <m/>
    <m/>
    <x v="39"/>
    <x v="2"/>
    <x v="3"/>
    <x v="47"/>
    <m/>
    <m/>
    <s v="National"/>
    <x v="0"/>
  </r>
  <r>
    <s v="DEPT (Department)"/>
    <s v="2026"/>
    <s v="010"/>
    <s v="100000 (Director General and)"/>
    <s v="1011915 (DG Expenses)"/>
    <s v="DG Expenses"/>
    <s v="62102 (Travel-Domestic Expenses)"/>
    <s v="Trvl-Domestic Exp"/>
    <n v="11.2"/>
    <m/>
    <s v="100511488"/>
    <s v="SA ()"/>
    <d v="2026-04-09T00:00:00"/>
    <s v="40"/>
    <m/>
    <m/>
    <s v="P0"/>
    <m/>
    <m/>
    <s v="00L-RBJ-CH7 Orbit Fee Penelope Nelson 2026/03/05"/>
    <s v="1"/>
    <s v="FM001001"/>
    <m/>
    <s v="P"/>
    <m/>
    <m/>
    <m/>
    <m/>
    <s v="D"/>
    <n v="0"/>
    <m/>
    <m/>
    <m/>
    <m/>
    <x v="37"/>
    <x v="2"/>
    <x v="0"/>
    <x v="44"/>
    <m/>
    <m/>
    <s v="National"/>
    <x v="1"/>
  </r>
  <r>
    <s v="DEPT (Department)"/>
    <s v="2026"/>
    <s v="010"/>
    <s v="100000 (Director General and)"/>
    <s v="1011915 (DG Expenses)"/>
    <s v="DG Expenses"/>
    <s v="62102 (Travel-Domestic Expenses)"/>
    <s v="Trvl-Domestic Exp"/>
    <n v="8.4"/>
    <m/>
    <s v="100511489"/>
    <s v="SA ()"/>
    <d v="2026-04-09T00:00:00"/>
    <s v="40"/>
    <m/>
    <m/>
    <s v="P0"/>
    <m/>
    <m/>
    <s v="00L-RBH-397 Orbit Fee Penelope Nelson 2026/03/05"/>
    <s v="1"/>
    <s v="FM001001"/>
    <m/>
    <s v="P"/>
    <m/>
    <m/>
    <m/>
    <m/>
    <s v="D"/>
    <n v="0"/>
    <m/>
    <m/>
    <m/>
    <m/>
    <x v="30"/>
    <x v="2"/>
    <x v="2"/>
    <x v="37"/>
    <m/>
    <m/>
    <s v="National"/>
    <x v="0"/>
  </r>
  <r>
    <s v="DEPT (Department)"/>
    <s v="2026"/>
    <s v="010"/>
    <s v="100000 (Director General and)"/>
    <s v="1011915 (DG Expenses)"/>
    <s v="DG Expenses"/>
    <s v="62102 (Travel-Domestic Expenses)"/>
    <s v="Trvl-Domestic Exp"/>
    <n v="0.56000000000000005"/>
    <m/>
    <s v="100511491"/>
    <s v="SA ()"/>
    <d v="2026-04-09T00:00:00"/>
    <s v="40"/>
    <m/>
    <m/>
    <s v="P0"/>
    <m/>
    <m/>
    <s v="00L-RBJ-52L Orbit Fee Penelope Nelson 2026/03/08"/>
    <s v="1"/>
    <s v="FM001001"/>
    <m/>
    <s v="P"/>
    <m/>
    <m/>
    <m/>
    <m/>
    <s v="D"/>
    <n v="0"/>
    <m/>
    <m/>
    <m/>
    <m/>
    <x v="39"/>
    <x v="2"/>
    <x v="3"/>
    <x v="47"/>
    <m/>
    <m/>
    <s v="National"/>
    <x v="0"/>
  </r>
  <r>
    <s v="DEPT (Department)"/>
    <s v="2026"/>
    <s v="010"/>
    <s v="100000 (Director General and)"/>
    <s v="1011915 (DG Expenses)"/>
    <s v="DG Expenses"/>
    <s v="62102 (Travel-Domestic Expenses)"/>
    <s v="Trvl-Domestic Exp"/>
    <n v="0.56000000000000005"/>
    <m/>
    <s v="100511491"/>
    <s v="SA ()"/>
    <d v="2026-04-09T00:00:00"/>
    <s v="40"/>
    <m/>
    <m/>
    <s v="P0"/>
    <m/>
    <m/>
    <s v="00L-RBJ-52L Orbit Fee Penelope Nelson 2026/03/08"/>
    <s v="1"/>
    <s v="FM001001"/>
    <m/>
    <s v="P"/>
    <m/>
    <m/>
    <m/>
    <m/>
    <s v="D"/>
    <n v="0"/>
    <m/>
    <m/>
    <m/>
    <m/>
    <x v="39"/>
    <x v="2"/>
    <x v="3"/>
    <x v="47"/>
    <m/>
    <m/>
    <s v="National"/>
    <x v="0"/>
  </r>
  <r>
    <s v="DEPT (Department)"/>
    <s v="2026"/>
    <s v="010"/>
    <s v="100000 (Director General and)"/>
    <s v="1011915 (DG Expenses)"/>
    <s v="DG Expenses"/>
    <s v="62102 (Travel-Domestic Expenses)"/>
    <s v="Trvl-Domestic Exp"/>
    <n v="0.56000000000000005"/>
    <m/>
    <s v="100511491"/>
    <s v="SA ()"/>
    <d v="2026-04-09T00:00:00"/>
    <s v="40"/>
    <m/>
    <m/>
    <s v="P0"/>
    <m/>
    <m/>
    <s v="00L-RBJ-52L Orbit Fee Penelope Nelson 2026/03/08"/>
    <s v="1"/>
    <s v="FM001001"/>
    <m/>
    <s v="P"/>
    <m/>
    <m/>
    <m/>
    <m/>
    <s v="D"/>
    <n v="0"/>
    <m/>
    <m/>
    <m/>
    <m/>
    <x v="39"/>
    <x v="2"/>
    <x v="3"/>
    <x v="47"/>
    <m/>
    <m/>
    <s v="National"/>
    <x v="0"/>
  </r>
  <r>
    <s v="DEPT (Department)"/>
    <s v="2026"/>
    <s v="010"/>
    <s v="100000 (Director General and)"/>
    <s v="1011915 (DG Expenses)"/>
    <s v="DG Expenses"/>
    <s v="62102 (Travel-Domestic Expenses)"/>
    <s v="Trvl-Domestic Exp"/>
    <n v="37.39"/>
    <m/>
    <s v="100511491"/>
    <s v="SA ()"/>
    <d v="2026-04-09T00:00:00"/>
    <s v="40"/>
    <m/>
    <m/>
    <s v="P0"/>
    <m/>
    <m/>
    <s v="00L-RBJ-52L Hotel Penelope Nelson 2026/03/08"/>
    <s v="1"/>
    <s v="FM001001"/>
    <m/>
    <s v="P"/>
    <m/>
    <m/>
    <m/>
    <m/>
    <s v="D"/>
    <n v="0"/>
    <m/>
    <m/>
    <m/>
    <m/>
    <x v="39"/>
    <x v="5"/>
    <x v="3"/>
    <x v="47"/>
    <m/>
    <m/>
    <s v="National"/>
    <x v="0"/>
  </r>
  <r>
    <s v="DEPT (Department)"/>
    <s v="2026"/>
    <s v="010"/>
    <s v="100000 (Director General and)"/>
    <s v="1011915 (DG Expenses)"/>
    <s v="DG Expenses"/>
    <s v="62102 (Travel-Domestic Expenses)"/>
    <s v="Trvl-Domestic Exp"/>
    <n v="182.61"/>
    <m/>
    <s v="100511491"/>
    <s v="SA ()"/>
    <d v="2026-04-09T00:00:00"/>
    <s v="40"/>
    <m/>
    <m/>
    <s v="P0"/>
    <m/>
    <m/>
    <s v="00L-RBJ-52L Hotel Penelope Nelson 2026/03/08"/>
    <s v="1"/>
    <s v="FM001001"/>
    <m/>
    <s v="P"/>
    <m/>
    <m/>
    <m/>
    <m/>
    <s v="D"/>
    <n v="0"/>
    <m/>
    <m/>
    <m/>
    <m/>
    <x v="39"/>
    <x v="6"/>
    <x v="3"/>
    <x v="47"/>
    <m/>
    <m/>
    <s v="National"/>
    <x v="0"/>
  </r>
  <r>
    <s v="DEPT (Department)"/>
    <s v="2026"/>
    <s v="010"/>
    <s v="100000 (Director General and)"/>
    <s v="1011915 (DG Expenses)"/>
    <s v="DG Expenses"/>
    <s v="62102 (Travel-Domestic Expenses)"/>
    <s v="Trvl-Domestic Exp"/>
    <n v="11.2"/>
    <m/>
    <s v="100511491"/>
    <s v="SA ()"/>
    <d v="2026-04-09T00:00:00"/>
    <s v="40"/>
    <m/>
    <m/>
    <s v="P0"/>
    <m/>
    <m/>
    <s v="00L-RBH-4NW Orbit Fee Penelope Nelson 2026/02/26"/>
    <s v="1"/>
    <s v="FM001001"/>
    <m/>
    <s v="P"/>
    <m/>
    <m/>
    <m/>
    <m/>
    <s v="D"/>
    <n v="0"/>
    <m/>
    <m/>
    <m/>
    <m/>
    <x v="29"/>
    <x v="2"/>
    <x v="1"/>
    <x v="36"/>
    <m/>
    <m/>
    <s v="National"/>
    <x v="1"/>
  </r>
  <r>
    <s v="DEPT (Department)"/>
    <s v="2026"/>
    <s v="010"/>
    <s v="100000 (Director General and)"/>
    <s v="1011915 (DG Expenses)"/>
    <s v="DG Expenses"/>
    <s v="62102 (Travel-Domestic Expenses)"/>
    <s v="Trvl-Domestic Exp"/>
    <n v="11.2"/>
    <m/>
    <s v="100511491"/>
    <s v="SA ()"/>
    <d v="2026-04-09T00:00:00"/>
    <s v="40"/>
    <m/>
    <m/>
    <s v="P0"/>
    <m/>
    <m/>
    <s v="00L-RBJ-CH7 Orbit Fee Penelope Nelson 2026/03/19"/>
    <s v="1"/>
    <s v="FM001001"/>
    <m/>
    <s v="P"/>
    <m/>
    <m/>
    <m/>
    <m/>
    <s v="D"/>
    <n v="0"/>
    <m/>
    <m/>
    <m/>
    <m/>
    <x v="37"/>
    <x v="2"/>
    <x v="0"/>
    <x v="44"/>
    <m/>
    <m/>
    <s v="National"/>
    <x v="1"/>
  </r>
  <r>
    <s v="DEPT (Department)"/>
    <s v="2026"/>
    <s v="010"/>
    <s v="100000 (Director General and)"/>
    <s v="1011915 (DG Expenses)"/>
    <s v="DG Expenses"/>
    <s v="62102 (Travel-Domestic Expenses)"/>
    <s v="Trvl-Domestic Exp"/>
    <n v="23.95"/>
    <m/>
    <s v="100511491"/>
    <s v="SA ()"/>
    <d v="2026-04-09T00:00:00"/>
    <s v="40"/>
    <m/>
    <m/>
    <s v="P0"/>
    <m/>
    <m/>
    <s v="00L-RBL-BFG Orbit Fee Penelope Nelson 2026/02/25"/>
    <s v="1"/>
    <s v="FM001001"/>
    <m/>
    <s v="P"/>
    <m/>
    <m/>
    <m/>
    <m/>
    <s v="D"/>
    <n v="0"/>
    <m/>
    <m/>
    <m/>
    <m/>
    <x v="43"/>
    <x v="2"/>
    <x v="3"/>
    <x v="51"/>
    <m/>
    <m/>
    <s v="National"/>
    <x v="0"/>
  </r>
  <r>
    <s v="DEPT (Department)"/>
    <s v="2026"/>
    <s v="010"/>
    <s v="100000 (Director General and)"/>
    <s v="1011915 (DG Expenses)"/>
    <s v="DG Expenses"/>
    <s v="62102 (Travel-Domestic Expenses)"/>
    <s v="Trvl-Domestic Exp"/>
    <n v="11.2"/>
    <m/>
    <s v="100511491"/>
    <s v="SA ()"/>
    <d v="2026-04-09T00:00:00"/>
    <s v="40"/>
    <m/>
    <m/>
    <s v="P0"/>
    <m/>
    <m/>
    <s v="00L-RBH-4NV Orbit Fee Penelope Nelson 2026/02/26"/>
    <s v="1"/>
    <s v="FM001001"/>
    <m/>
    <s v="P"/>
    <m/>
    <m/>
    <m/>
    <m/>
    <s v="D"/>
    <n v="0"/>
    <m/>
    <m/>
    <m/>
    <m/>
    <x v="33"/>
    <x v="2"/>
    <x v="4"/>
    <x v="40"/>
    <m/>
    <m/>
    <s v="National"/>
    <x v="1"/>
  </r>
  <r>
    <s v="DEPT (Department)"/>
    <s v="2026"/>
    <s v="010"/>
    <s v="100000 (Director General and)"/>
    <s v="1011915 (DG Expenses)"/>
    <s v="DG Expenses"/>
    <s v="62101 (Travel- Domestic Flights)"/>
    <s v="Trvl- Domestic Flght"/>
    <n v="104.38"/>
    <m/>
    <s v="100511492"/>
    <s v="SA ()"/>
    <d v="2026-04-09T00:00:00"/>
    <s v="40"/>
    <m/>
    <m/>
    <s v="P0"/>
    <m/>
    <m/>
    <s v="00L-RBJ-52L Air Penelope Nelson 2026/03/08"/>
    <s v="1"/>
    <s v="FM001001"/>
    <m/>
    <s v="P"/>
    <m/>
    <m/>
    <m/>
    <m/>
    <s v="D"/>
    <n v="0"/>
    <m/>
    <m/>
    <m/>
    <m/>
    <x v="39"/>
    <x v="10"/>
    <x v="3"/>
    <x v="47"/>
    <m/>
    <m/>
    <s v="National"/>
    <x v="0"/>
  </r>
  <r>
    <s v="DEPT (Department)"/>
    <s v="2026"/>
    <s v="010"/>
    <s v="100000 (Director General and)"/>
    <s v="1011915 (DG Expenses)"/>
    <s v="DG Expenses"/>
    <s v="62101 (Travel- Domestic Flights)"/>
    <s v="Trvl- Domestic Flght"/>
    <n v="354.24"/>
    <m/>
    <s v="100511492"/>
    <s v="SA ()"/>
    <d v="2026-04-09T00:00:00"/>
    <s v="40"/>
    <m/>
    <m/>
    <s v="P0"/>
    <m/>
    <m/>
    <s v="00L-RBJ-CH7 Air Penelope Nelson 2026/03/20"/>
    <s v="1"/>
    <s v="FM001001"/>
    <m/>
    <s v="P"/>
    <m/>
    <m/>
    <m/>
    <m/>
    <s v="D"/>
    <n v="0"/>
    <m/>
    <m/>
    <m/>
    <m/>
    <x v="37"/>
    <x v="1"/>
    <x v="0"/>
    <x v="44"/>
    <m/>
    <m/>
    <s v="National"/>
    <x v="1"/>
  </r>
  <r>
    <s v="DEPT (Department)"/>
    <s v="2026"/>
    <s v="010"/>
    <s v="100000 (Director General and)"/>
    <s v="1011915 (DG Expenses)"/>
    <s v="DG Expenses"/>
    <s v="62102 (Travel-Domestic Expenses)"/>
    <s v="Trvl-Domestic Exp"/>
    <n v="11.2"/>
    <m/>
    <s v="100511494"/>
    <s v="SA ()"/>
    <d v="2026-04-09T00:00:00"/>
    <s v="40"/>
    <m/>
    <m/>
    <s v="P0"/>
    <m/>
    <m/>
    <s v="00L-RBH-4V4 Orbit Fee Penelope Nelson 2026/03/20"/>
    <s v="1"/>
    <s v="FM001001"/>
    <m/>
    <s v="P"/>
    <m/>
    <m/>
    <m/>
    <m/>
    <s v="D"/>
    <n v="0"/>
    <m/>
    <m/>
    <m/>
    <m/>
    <x v="31"/>
    <x v="2"/>
    <x v="3"/>
    <x v="38"/>
    <m/>
    <m/>
    <s v="National"/>
    <x v="0"/>
  </r>
  <r>
    <s v="DEPT (Department)"/>
    <s v="2026"/>
    <s v="010"/>
    <s v="100000 (Director General and)"/>
    <s v="1011915 (DG Expenses)"/>
    <s v="DG Expenses"/>
    <s v="62101 (Travel- Domestic Flights)"/>
    <s v="Trvl- Domestic Flght"/>
    <n v="129.47"/>
    <m/>
    <s v="100511494"/>
    <s v="SA ()"/>
    <d v="2026-04-09T00:00:00"/>
    <s v="40"/>
    <m/>
    <m/>
    <s v="P0"/>
    <m/>
    <m/>
    <s v="00L-RBH-4V4 Air Penelope Nelson 2026/04/29"/>
    <s v="1"/>
    <s v="FM001001"/>
    <m/>
    <s v="P"/>
    <m/>
    <m/>
    <m/>
    <m/>
    <s v="D"/>
    <n v="0"/>
    <m/>
    <m/>
    <m/>
    <m/>
    <x v="31"/>
    <x v="1"/>
    <x v="3"/>
    <x v="38"/>
    <m/>
    <m/>
    <s v="National"/>
    <x v="0"/>
  </r>
  <r>
    <s v="DEPT (Department)"/>
    <s v="2026"/>
    <s v="010"/>
    <s v="100000 (Director General and)"/>
    <s v="1011915 (DG Expenses)"/>
    <s v="DG Expenses"/>
    <s v="62102 (Travel-Domestic Expenses)"/>
    <s v="Trvl-Domestic Exp"/>
    <n v="11.2"/>
    <m/>
    <s v="100511494"/>
    <s v="SA ()"/>
    <d v="2026-04-09T00:00:00"/>
    <s v="40"/>
    <m/>
    <m/>
    <s v="P0"/>
    <m/>
    <m/>
    <s v="00L-RBJ-Q34 Orbit Fee Penelope Nelson 2026/03/14"/>
    <s v="1"/>
    <s v="FM001001"/>
    <m/>
    <s v="P"/>
    <m/>
    <m/>
    <m/>
    <m/>
    <s v="D"/>
    <n v="0"/>
    <m/>
    <m/>
    <m/>
    <m/>
    <x v="40"/>
    <x v="2"/>
    <x v="1"/>
    <x v="48"/>
    <m/>
    <m/>
    <s v="National"/>
    <x v="0"/>
  </r>
  <r>
    <s v="DEPT (Department)"/>
    <s v="2026"/>
    <s v="010"/>
    <s v="100000 (Director General and)"/>
    <s v="1011915 (DG Expenses)"/>
    <s v="DG Expenses"/>
    <s v="62102 (Travel-Domestic Expenses)"/>
    <s v="Trvl-Domestic Exp"/>
    <n v="11.2"/>
    <m/>
    <s v="100511494"/>
    <s v="SA ()"/>
    <d v="2026-04-09T00:00:00"/>
    <s v="40"/>
    <m/>
    <m/>
    <s v="P0"/>
    <m/>
    <m/>
    <s v="00L-RBJ-52L Orbit Fee Penelope Nelson 2026/02/26"/>
    <s v="1"/>
    <s v="FM001001"/>
    <m/>
    <s v="P"/>
    <m/>
    <m/>
    <m/>
    <m/>
    <s v="D"/>
    <n v="0"/>
    <m/>
    <m/>
    <m/>
    <m/>
    <x v="39"/>
    <x v="2"/>
    <x v="3"/>
    <x v="47"/>
    <m/>
    <m/>
    <s v="National"/>
    <x v="0"/>
  </r>
  <r>
    <s v="DEPT (Department)"/>
    <s v="2026"/>
    <s v="010"/>
    <s v="100000 (Director General and)"/>
    <s v="1011915 (DG Expenses)"/>
    <s v="DG Expenses"/>
    <s v="62104 (Taxi / Cab Services incl Ride-Hailing S)"/>
    <s v="Taxi / Cab Services"/>
    <n v="26.09"/>
    <m/>
    <s v="100511494"/>
    <s v="SA ()"/>
    <d v="2026-04-09T00:00:00"/>
    <s v="40"/>
    <m/>
    <m/>
    <s v="P0"/>
    <m/>
    <m/>
    <s v="00L-RBJ-52L Transfer Penelope Nelson 2026/03/08"/>
    <s v="1"/>
    <s v="FM001001"/>
    <m/>
    <s v="P"/>
    <m/>
    <m/>
    <m/>
    <m/>
    <s v="D"/>
    <n v="0"/>
    <m/>
    <m/>
    <m/>
    <m/>
    <x v="39"/>
    <x v="3"/>
    <x v="3"/>
    <x v="47"/>
    <m/>
    <m/>
    <s v="National"/>
    <x v="0"/>
  </r>
  <r>
    <s v="DEPT (Department)"/>
    <s v="2026"/>
    <s v="010"/>
    <s v="100000 (Director General and)"/>
    <s v="1011915 (DG Expenses)"/>
    <s v="DG Expenses"/>
    <s v="62102 (Travel-Domestic Expenses)"/>
    <s v="Trvl-Domestic Exp"/>
    <n v="8.4"/>
    <m/>
    <s v="100511494"/>
    <s v="SA ()"/>
    <d v="2026-04-09T00:00:00"/>
    <s v="40"/>
    <m/>
    <m/>
    <s v="P0"/>
    <m/>
    <m/>
    <s v="00L-RBJ-52L Orbit Fee Penelope Nelson 2026/03/08"/>
    <s v="1"/>
    <s v="FM001001"/>
    <m/>
    <s v="P"/>
    <m/>
    <m/>
    <m/>
    <m/>
    <s v="D"/>
    <n v="0"/>
    <m/>
    <m/>
    <m/>
    <m/>
    <x v="39"/>
    <x v="2"/>
    <x v="3"/>
    <x v="47"/>
    <m/>
    <m/>
    <s v="National"/>
    <x v="0"/>
  </r>
  <r>
    <s v="DEPT (Department)"/>
    <s v="2026"/>
    <s v="010"/>
    <s v="100000 (Director General and)"/>
    <s v="1011915 (DG Expenses)"/>
    <s v="DG Expenses"/>
    <s v="62102 (Travel-Domestic Expenses)"/>
    <s v="Trvl-Domestic Exp"/>
    <n v="5.22"/>
    <m/>
    <s v="100511494"/>
    <s v="SA ()"/>
    <d v="2026-04-09T00:00:00"/>
    <s v="40"/>
    <m/>
    <m/>
    <s v="P0"/>
    <m/>
    <m/>
    <s v="00L-RBJ-52L Hotel Penelope Nelson 2026/03/08"/>
    <s v="1"/>
    <s v="FM001001"/>
    <m/>
    <s v="P"/>
    <m/>
    <m/>
    <m/>
    <m/>
    <s v="D"/>
    <n v="0"/>
    <m/>
    <m/>
    <m/>
    <m/>
    <x v="39"/>
    <x v="5"/>
    <x v="3"/>
    <x v="47"/>
    <m/>
    <m/>
    <s v="National"/>
    <x v="0"/>
  </r>
  <r>
    <s v="DEPT (Department)"/>
    <s v="2026"/>
    <s v="010"/>
    <s v="100000 (Director General and)"/>
    <s v="1011915 (DG Expenses)"/>
    <s v="DG Expenses"/>
    <s v="62101 (Travel- Domestic Flights)"/>
    <s v="Trvl- Domestic Flght"/>
    <n v="145.59"/>
    <m/>
    <s v="100511494"/>
    <s v="SA ()"/>
    <d v="2026-04-09T00:00:00"/>
    <s v="40"/>
    <m/>
    <m/>
    <s v="P0"/>
    <m/>
    <m/>
    <s v="00L-RBJ-Q34 Air Penelope Nelson 2026/03/31"/>
    <s v="1"/>
    <s v="FM001001"/>
    <m/>
    <s v="P"/>
    <m/>
    <m/>
    <m/>
    <m/>
    <s v="D"/>
    <n v="0"/>
    <m/>
    <m/>
    <m/>
    <m/>
    <x v="40"/>
    <x v="10"/>
    <x v="1"/>
    <x v="48"/>
    <m/>
    <m/>
    <s v="National"/>
    <x v="0"/>
  </r>
  <r>
    <s v="DEPT (Department)"/>
    <s v="2026"/>
    <s v="010"/>
    <s v="100000 (Director General and)"/>
    <s v="1011915 (DG Expenses)"/>
    <s v="DG Expenses"/>
    <s v="62101 (Travel- Domestic Flights)"/>
    <s v="Trvl- Domestic Flght"/>
    <n v="22.38"/>
    <m/>
    <s v="100511494"/>
    <s v="SA ()"/>
    <d v="2026-04-09T00:00:00"/>
    <s v="40"/>
    <m/>
    <m/>
    <s v="P0"/>
    <m/>
    <m/>
    <s v="00L-RBL-BFG Air Penelope Nelson 2026/03/24"/>
    <s v="1"/>
    <s v="FM001001"/>
    <m/>
    <s v="P"/>
    <m/>
    <m/>
    <m/>
    <m/>
    <s v="D"/>
    <n v="0"/>
    <m/>
    <m/>
    <m/>
    <m/>
    <x v="43"/>
    <x v="10"/>
    <x v="3"/>
    <x v="51"/>
    <m/>
    <m/>
    <s v="National"/>
    <x v="0"/>
  </r>
  <r>
    <s v="DEPT (Department)"/>
    <s v="2026"/>
    <s v="010"/>
    <s v="100000 (Director General and)"/>
    <s v="1011915 (DG Expenses)"/>
    <s v="DG Expenses"/>
    <s v="62102 (Travel-Domestic Expenses)"/>
    <s v="Trvl-Domestic Exp"/>
    <n v="11.2"/>
    <m/>
    <s v="100511494"/>
    <s v="SA ()"/>
    <d v="2026-04-09T00:00:00"/>
    <s v="40"/>
    <m/>
    <m/>
    <s v="P0"/>
    <m/>
    <m/>
    <s v="00L-RBL-BFG Orbit Fee Penelope Nelson 2026/03/04"/>
    <s v="1"/>
    <s v="FM001001"/>
    <m/>
    <s v="P"/>
    <m/>
    <m/>
    <m/>
    <m/>
    <s v="D"/>
    <n v="0"/>
    <m/>
    <m/>
    <m/>
    <m/>
    <x v="43"/>
    <x v="2"/>
    <x v="3"/>
    <x v="51"/>
    <m/>
    <m/>
    <s v="National"/>
    <x v="0"/>
  </r>
  <r>
    <s v="DEPT (Department)"/>
    <s v="2026"/>
    <s v="010"/>
    <s v="100000 (Director General and)"/>
    <s v="1011915 (DG Expenses)"/>
    <s v="DG Expenses"/>
    <s v="62102 (Travel-Domestic Expenses)"/>
    <s v="Trvl-Domestic Exp"/>
    <n v="11.2"/>
    <m/>
    <s v="100511494"/>
    <s v="SA ()"/>
    <d v="2026-04-09T00:00:00"/>
    <s v="40"/>
    <m/>
    <m/>
    <s v="P0"/>
    <m/>
    <m/>
    <s v="00L-RBJ-CH7 Orbit Fee Penelope Nelson 2026/03/21"/>
    <s v="1"/>
    <s v="FM001001"/>
    <m/>
    <s v="P"/>
    <m/>
    <m/>
    <m/>
    <m/>
    <s v="D"/>
    <n v="0"/>
    <m/>
    <m/>
    <m/>
    <m/>
    <x v="37"/>
    <x v="2"/>
    <x v="0"/>
    <x v="44"/>
    <m/>
    <m/>
    <s v="National"/>
    <x v="1"/>
  </r>
  <r>
    <s v="DEPT (Department)"/>
    <s v="2026"/>
    <s v="010"/>
    <s v="100000 (Director General and)"/>
    <s v="1011915 (DG Expenses)"/>
    <s v="DG Expenses"/>
    <s v="62101 (Travel- Domestic Flights)"/>
    <s v="Trvl- Domestic Flght"/>
    <n v="45.17"/>
    <s v="Reid Walters"/>
    <s v="100519790"/>
    <s v="S1 ()"/>
    <d v="2026-04-29T00:00:00"/>
    <s v="40"/>
    <m/>
    <m/>
    <s v="P0"/>
    <m/>
    <m/>
    <s v="Air New Zealand Cost of changing Penny's personall"/>
    <s v="1"/>
    <s v="FM001001"/>
    <m/>
    <s v="P"/>
    <m/>
    <m/>
    <m/>
    <m/>
    <s v="D"/>
    <n v="0"/>
    <m/>
    <m/>
    <m/>
    <m/>
    <x v="44"/>
    <x v="10"/>
    <x v="18"/>
    <x v="52"/>
    <m/>
    <m/>
    <s v="National"/>
    <x v="0"/>
  </r>
  <r>
    <s v="DEPT (Department)"/>
    <s v="2026"/>
    <s v="010"/>
    <s v="100000 (Director General and)"/>
    <s v="1011915 (DG Expenses)"/>
    <s v="DG Expenses"/>
    <s v="62101 (Travel- Domestic Flights)"/>
    <s v="Trvl- Domestic Flght"/>
    <n v="52.24"/>
    <s v="Reid Walters"/>
    <s v="100519790"/>
    <s v="S1 ()"/>
    <d v="2026-04-29T00:00:00"/>
    <s v="40"/>
    <m/>
    <m/>
    <s v="P0"/>
    <m/>
    <m/>
    <s v="Air New Zealand Further change to personally paid"/>
    <s v="1"/>
    <s v="FM001001"/>
    <m/>
    <s v="P"/>
    <m/>
    <m/>
    <m/>
    <m/>
    <s v="D"/>
    <n v="0"/>
    <m/>
    <m/>
    <m/>
    <m/>
    <x v="40"/>
    <x v="10"/>
    <x v="1"/>
    <x v="52"/>
    <m/>
    <m/>
    <s v="National"/>
    <x v="0"/>
  </r>
  <r>
    <s v="DEPT (Department)"/>
    <s v="2026"/>
    <s v="010"/>
    <s v="100000 (Director General and)"/>
    <s v="1011915 (DG Expenses)"/>
    <s v="DG Expenses"/>
    <s v="62101 (Travel- Domestic Flights)"/>
    <s v="Trvl- Domestic Flght"/>
    <n v="186.86"/>
    <s v="Reid Walters"/>
    <s v="100519790"/>
    <s v="S1 ()"/>
    <d v="2026-04-29T00:00:00"/>
    <s v="40"/>
    <m/>
    <m/>
    <s v="P0"/>
    <m/>
    <m/>
    <s v="Air New Zealand Cost of changing Penny's personal"/>
    <s v="1"/>
    <s v="FM001001"/>
    <m/>
    <s v="P"/>
    <m/>
    <m/>
    <m/>
    <m/>
    <s v="D"/>
    <n v="0"/>
    <m/>
    <m/>
    <m/>
    <m/>
    <x v="42"/>
    <x v="10"/>
    <x v="0"/>
    <x v="50"/>
    <m/>
    <m/>
    <s v="National"/>
    <x v="0"/>
  </r>
  <r>
    <s v="DEPT (Department)"/>
    <s v="2026"/>
    <s v="010"/>
    <s v="100000 (Director General and)"/>
    <s v="1011915 (DG Expenses)"/>
    <s v="DG Expenses"/>
    <s v="62104 (Taxi / Cab Services incl Ride-Hailing S)"/>
    <s v="Taxi / Cab Services"/>
    <n v="56.96"/>
    <s v="Penny Nelson"/>
    <s v="100519798"/>
    <s v="S1 ()"/>
    <d v="2026-04-29T00:00:00"/>
    <s v="40"/>
    <m/>
    <m/>
    <s v="P0"/>
    <m/>
    <m/>
    <s v="Wgtn Combined T Taxi"/>
    <s v="1"/>
    <s v="FM001001"/>
    <m/>
    <s v="P"/>
    <m/>
    <m/>
    <m/>
    <m/>
    <s v="D"/>
    <n v="0"/>
    <m/>
    <m/>
    <m/>
    <m/>
    <x v="30"/>
    <x v="3"/>
    <x v="0"/>
    <x v="37"/>
    <m/>
    <m/>
    <s v="National"/>
    <x v="0"/>
  </r>
  <r>
    <s v="DEPT (Department)"/>
    <s v="2026"/>
    <s v="010"/>
    <s v="100000 (Director General and)"/>
    <s v="1011915 (DG Expenses)"/>
    <s v="DG Expenses"/>
    <s v="62102 (Travel-Domestic Expenses)"/>
    <s v="Trvl-Domestic Exp"/>
    <n v="55.65"/>
    <s v="Penny Nelson"/>
    <s v="100519798"/>
    <s v="S1 ()"/>
    <d v="2026-04-29T00:00:00"/>
    <s v="40"/>
    <m/>
    <m/>
    <s v="P0"/>
    <m/>
    <m/>
    <s v="Wellington Airp Parking at Wellington Airport whil"/>
    <s v="1"/>
    <s v="FM001001"/>
    <m/>
    <s v="P"/>
    <m/>
    <m/>
    <m/>
    <m/>
    <s v="D"/>
    <n v="0"/>
    <m/>
    <m/>
    <m/>
    <m/>
    <x v="43"/>
    <x v="4"/>
    <x v="0"/>
    <x v="51"/>
    <m/>
    <m/>
    <s v="National"/>
    <x v="0"/>
  </r>
  <r>
    <s v="DEPT (Department)"/>
    <s v="2026"/>
    <s v="010"/>
    <s v="100000 (Director General and)"/>
    <s v="1011915 (DG Expenses)"/>
    <s v="DG Expenses"/>
    <s v="62104 (Taxi / Cab Services incl Ride-Hailing S)"/>
    <s v="Taxi / Cab Services"/>
    <n v="48"/>
    <s v="Penny Nelson"/>
    <s v="100519798"/>
    <s v="S1 ()"/>
    <d v="2026-04-29T00:00:00"/>
    <s v="40"/>
    <m/>
    <m/>
    <s v="P0"/>
    <m/>
    <m/>
    <s v="Sakhidad Shafah Taxi from Christchurch airport to"/>
    <s v="1"/>
    <s v="FM001001"/>
    <m/>
    <s v="P"/>
    <m/>
    <m/>
    <m/>
    <m/>
    <s v="D"/>
    <n v="0"/>
    <m/>
    <m/>
    <m/>
    <m/>
    <x v="43"/>
    <x v="3"/>
    <x v="18"/>
    <x v="51"/>
    <m/>
    <m/>
    <s v="National"/>
    <x v="0"/>
  </r>
  <r>
    <s v="DEPT (Department)"/>
    <s v="2026"/>
    <s v="010"/>
    <s v="100000 (Director General and)"/>
    <s v="1011915 (DG Expenses)"/>
    <s v="DG Expenses"/>
    <s v="62104 (Taxi / Cab Services incl Ride-Hailing S)"/>
    <s v="Taxi / Cab Services"/>
    <n v="25.39"/>
    <s v="Penny Nelson"/>
    <s v="100519798"/>
    <s v="S1 ()"/>
    <d v="2026-04-29T00:00:00"/>
    <s v="40"/>
    <m/>
    <m/>
    <s v="P0"/>
    <m/>
    <m/>
    <s v="Queenstown Taxi Taxi from Queenstown accommodation"/>
    <s v="1"/>
    <s v="FM001001"/>
    <m/>
    <s v="P"/>
    <m/>
    <m/>
    <m/>
    <m/>
    <s v="D"/>
    <n v="0"/>
    <m/>
    <m/>
    <m/>
    <m/>
    <x v="40"/>
    <x v="3"/>
    <x v="1"/>
    <x v="48"/>
    <m/>
    <m/>
    <s v="National"/>
    <x v="0"/>
  </r>
  <r>
    <s v="DEPT (Department)"/>
    <s v="2026"/>
    <s v="010"/>
    <s v="100000 (Director General and)"/>
    <s v="1011915 (DG Expenses)"/>
    <s v="DG Expenses"/>
    <s v="62104 (Taxi / Cab Services incl Ride-Hailing S)"/>
    <s v="Taxi / Cab Services"/>
    <n v="22.61"/>
    <s v="Penny Nelson"/>
    <s v="100519798"/>
    <s v="S1 ()"/>
    <d v="2026-04-29T00:00:00"/>
    <s v="40"/>
    <m/>
    <m/>
    <s v="P0"/>
    <m/>
    <m/>
    <s v="Nelson City Tax Taxi from home (Nelson) to Airport"/>
    <s v="1"/>
    <s v="FM001001"/>
    <m/>
    <s v="P"/>
    <m/>
    <m/>
    <m/>
    <m/>
    <s v="D"/>
    <n v="0"/>
    <m/>
    <m/>
    <m/>
    <m/>
    <x v="40"/>
    <x v="3"/>
    <x v="19"/>
    <x v="48"/>
    <m/>
    <m/>
    <s v="National"/>
    <x v="0"/>
  </r>
  <r>
    <s v="DEPT (Department)"/>
    <s v="2026"/>
    <s v="010"/>
    <s v="100000 (Director General and)"/>
    <s v="1011915 (DG Expenses)"/>
    <s v="DG Expenses"/>
    <s v="62101 (Travel- Domestic Flights)"/>
    <s v="Trvl- Domestic Flght"/>
    <n v="4.43"/>
    <s v="Reid Walters"/>
    <s v="100519801"/>
    <s v="S1 ()"/>
    <d v="2026-04-29T00:00:00"/>
    <s v="40"/>
    <m/>
    <m/>
    <s v="P0"/>
    <m/>
    <m/>
    <s v="Air New Zeal086 Additional charge of changing Penn"/>
    <s v="1"/>
    <s v="FM001001"/>
    <m/>
    <s v="P"/>
    <m/>
    <m/>
    <m/>
    <m/>
    <s v="D"/>
    <n v="0"/>
    <m/>
    <m/>
    <m/>
    <m/>
    <x v="45"/>
    <x v="10"/>
    <x v="0"/>
    <x v="53"/>
    <m/>
    <m/>
    <s v="National"/>
    <x v="0"/>
  </r>
  <r>
    <s v="DEPT (Department)"/>
    <s v="2026"/>
    <s v="010"/>
    <s v="100000 (Director General and)"/>
    <s v="1011915 (DG Expenses)"/>
    <s v="DG Expenses"/>
    <s v="62101 (Travel- Domestic Flights)"/>
    <s v="Trvl- Domestic Flght"/>
    <n v="27.45"/>
    <s v="Reid Walters"/>
    <s v="100519801"/>
    <s v="S1 ()"/>
    <d v="2026-04-29T00:00:00"/>
    <s v="40"/>
    <m/>
    <m/>
    <s v="P0"/>
    <m/>
    <m/>
    <s v="Air New Zeal086 Cost of changing Penny's personall"/>
    <s v="1"/>
    <s v="FM001001"/>
    <m/>
    <s v="P"/>
    <m/>
    <m/>
    <m/>
    <m/>
    <s v="D"/>
    <n v="0"/>
    <m/>
    <m/>
    <m/>
    <m/>
    <x v="45"/>
    <x v="10"/>
    <x v="0"/>
    <x v="53"/>
    <m/>
    <m/>
    <s v="National"/>
    <x v="0"/>
  </r>
  <r>
    <s v="DEPT (Department)"/>
    <s v="2026"/>
    <s v="010"/>
    <s v="100000 (Director General and)"/>
    <s v="1011915 (DG Expenses)"/>
    <s v="DG Expenses"/>
    <s v="62101 (Travel- Domestic Flights)"/>
    <s v="Trvl- Domestic Flght"/>
    <n v="27.45"/>
    <s v="Reid Walters"/>
    <s v="100519801"/>
    <s v="S1 ()"/>
    <d v="2026-04-29T00:00:00"/>
    <s v="40"/>
    <m/>
    <m/>
    <s v="P0"/>
    <m/>
    <m/>
    <s v="Air New Zeal086 Cost of changing Penny's personall"/>
    <s v="1"/>
    <s v="FM001001"/>
    <m/>
    <s v="P"/>
    <m/>
    <m/>
    <m/>
    <m/>
    <s v="D"/>
    <n v="0"/>
    <m/>
    <m/>
    <m/>
    <m/>
    <x v="40"/>
    <x v="10"/>
    <x v="1"/>
    <x v="54"/>
    <m/>
    <m/>
    <s v="National"/>
    <x v="0"/>
  </r>
  <r>
    <s v="DEPT (Department)"/>
    <s v="2026"/>
    <s v="010"/>
    <s v="100000 (Director General and)"/>
    <s v="1011915 (DG Expenses)"/>
    <s v="DG Expenses"/>
    <s v="62101 (Travel- Domestic Flights)"/>
    <s v="Trvl- Domestic Flght"/>
    <n v="26.57"/>
    <s v="Reid Walters"/>
    <s v="100519801"/>
    <s v="S1 ()"/>
    <d v="2026-04-29T00:00:00"/>
    <s v="40"/>
    <m/>
    <m/>
    <s v="P0"/>
    <m/>
    <m/>
    <s v="Air New Zealand Flight to Wellington changed for d"/>
    <s v="1"/>
    <s v="FM001001"/>
    <m/>
    <s v="P"/>
    <m/>
    <m/>
    <m/>
    <m/>
    <s v="D"/>
    <n v="0"/>
    <m/>
    <m/>
    <m/>
    <m/>
    <x v="46"/>
    <x v="10"/>
    <x v="19"/>
    <x v="55"/>
    <m/>
    <m/>
    <s v="National"/>
    <x v="0"/>
  </r>
  <r>
    <s v="DEPT (Department)"/>
    <s v="2026"/>
    <s v="010"/>
    <s v="100000 (Director General and)"/>
    <s v="1011915 (DG Expenses)"/>
    <s v="DG Expenses"/>
    <s v="62101 (Travel- Domestic Flights)"/>
    <s v="Trvl- Domestic Flght"/>
    <n v="110.7"/>
    <s v="Reid Walters"/>
    <s v="100519801"/>
    <s v="S1 ()"/>
    <d v="2026-04-29T00:00:00"/>
    <s v="40"/>
    <m/>
    <m/>
    <s v="P0"/>
    <m/>
    <m/>
    <s v="Air New Zealand Flight changed allowing Penny to g"/>
    <s v="1"/>
    <s v="FM001001"/>
    <m/>
    <s v="P"/>
    <m/>
    <m/>
    <m/>
    <m/>
    <s v="D"/>
    <n v="0"/>
    <m/>
    <m/>
    <m/>
    <m/>
    <x v="42"/>
    <x v="10"/>
    <x v="0"/>
    <x v="50"/>
    <m/>
    <m/>
    <s v="National"/>
    <x v="0"/>
  </r>
  <r>
    <s v="DEPT (Department)"/>
    <s v="2026"/>
    <s v="008"/>
    <s v="100000 (Director General and)"/>
    <s v="1011915 (DG Expenses)"/>
    <s v="DG Expenses"/>
    <s v="62521 (Education Costs)"/>
    <s v="Education Costs"/>
    <n v="900"/>
    <m/>
    <s v="5000024156"/>
    <s v="WE ()"/>
    <d v="2026-02-03T00:00:00"/>
    <s v="81"/>
    <s v="112361 (JENERO ENTERPRISES LTD)"/>
    <s v="JENERO ENTERPRISES LTD"/>
    <m/>
    <m/>
    <m/>
    <s v="Coaching Services - DG 2026 Jan-Jun"/>
    <s v="1"/>
    <s v="FM001001"/>
    <m/>
    <s v="P"/>
    <m/>
    <s v="KBS"/>
    <m/>
    <m/>
    <s v="D"/>
    <n v="30"/>
    <s v="4500067579"/>
    <m/>
    <m/>
    <m/>
    <x v="0"/>
    <x v="0"/>
    <x v="0"/>
    <x v="56"/>
    <m/>
    <m/>
    <s v="National"/>
    <x v="0"/>
  </r>
  <r>
    <s v="DEPT (Department)"/>
    <s v="2026"/>
    <s v="009"/>
    <s v="100000 (Director General and)"/>
    <s v="1011915 (DG Expenses)"/>
    <s v="DG Expenses"/>
    <s v="62521 (Education Costs)"/>
    <s v="Education Costs"/>
    <n v="900"/>
    <m/>
    <s v="5000027922"/>
    <s v="WE ()"/>
    <d v="2026-03-04T00:00:00"/>
    <s v="81"/>
    <s v="112361 (JENERO ENTERPRISES LTD)"/>
    <s v="JENERO ENTERPRISES LTD"/>
    <m/>
    <m/>
    <m/>
    <s v="Coaching Services - DG 2026 Jan-Jun"/>
    <s v="1"/>
    <s v="FM001001"/>
    <m/>
    <s v="P"/>
    <m/>
    <s v="KBS"/>
    <m/>
    <m/>
    <s v="D"/>
    <n v="30"/>
    <s v="4500067579"/>
    <m/>
    <m/>
    <m/>
    <x v="0"/>
    <x v="0"/>
    <x v="0"/>
    <x v="57"/>
    <m/>
    <m/>
    <s v="National"/>
    <x v="0"/>
  </r>
  <r>
    <s v="DEPT (Department)"/>
    <s v="2026"/>
    <s v="010"/>
    <s v="100000 (Director General and)"/>
    <s v="1011915 (DG Expenses)"/>
    <s v="DG Expenses"/>
    <s v="62521 (Education Costs)"/>
    <s v="Education Costs"/>
    <n v="900"/>
    <m/>
    <s v="5000032921"/>
    <s v="WE ()"/>
    <d v="2026-04-14T00:00:00"/>
    <s v="81"/>
    <s v="112361 (JENERO ENTERPRISES LTD)"/>
    <s v="JENERO ENTERPRISES LTD"/>
    <m/>
    <m/>
    <m/>
    <s v="Coaching Services - DG 2026 Jan-Jun"/>
    <s v="1"/>
    <s v="FM001001"/>
    <m/>
    <s v="P"/>
    <m/>
    <s v="KBS"/>
    <m/>
    <m/>
    <s v="D"/>
    <n v="30"/>
    <s v="4500067579"/>
    <m/>
    <m/>
    <m/>
    <x v="0"/>
    <x v="0"/>
    <x v="0"/>
    <x v="58"/>
    <m/>
    <m/>
    <s v="National"/>
    <x v="0"/>
  </r>
  <r>
    <s v="DEPT (Department)"/>
    <s v="2026"/>
    <s v="011"/>
    <s v="100000 (Director General and)"/>
    <s v="1011915 (DG Expenses)"/>
    <s v="DG Expenses"/>
    <s v="62102 (Travel-Domestic Expenses)"/>
    <s v="Trvl-Domestic Exp"/>
    <n v="6.55"/>
    <m/>
    <s v="100551913"/>
    <s v="SA ()"/>
    <d v="2026-05-04T00:00:00"/>
    <s v="40"/>
    <m/>
    <m/>
    <s v="P0"/>
    <m/>
    <m/>
    <s v="00L-RBL-28J Orbit Fee Penelope Nelson 2026/03/26"/>
    <s v="1"/>
    <s v="FM001001"/>
    <m/>
    <s v="P"/>
    <m/>
    <m/>
    <m/>
    <m/>
    <s v="D"/>
    <n v="0"/>
    <m/>
    <m/>
    <m/>
    <m/>
    <x v="47"/>
    <x v="2"/>
    <x v="20"/>
    <x v="59"/>
    <m/>
    <m/>
    <s v="National"/>
    <x v="0"/>
  </r>
  <r>
    <s v="DEPT (Department)"/>
    <s v="2026"/>
    <s v="011"/>
    <s v="100000 (Director General and)"/>
    <s v="1011915 (DG Expenses)"/>
    <s v="DG Expenses"/>
    <s v="62102 (Travel-Domestic Expenses)"/>
    <s v="Trvl-Domestic Exp"/>
    <n v="6.55"/>
    <m/>
    <s v="100551913"/>
    <s v="SA ()"/>
    <d v="2026-05-04T00:00:00"/>
    <s v="40"/>
    <m/>
    <m/>
    <s v="P0"/>
    <m/>
    <m/>
    <s v="00L-RBL-28W Orbit Fee Penelope Nelson 2026/03/26"/>
    <s v="1"/>
    <s v="FM001001"/>
    <m/>
    <s v="P"/>
    <m/>
    <m/>
    <m/>
    <m/>
    <s v="D"/>
    <n v="0"/>
    <m/>
    <m/>
    <m/>
    <m/>
    <x v="48"/>
    <x v="2"/>
    <x v="4"/>
    <x v="60"/>
    <m/>
    <m/>
    <s v="National"/>
    <x v="0"/>
  </r>
  <r>
    <s v="DEPT (Department)"/>
    <s v="2026"/>
    <s v="011"/>
    <s v="100000 (Director General and)"/>
    <s v="1011915 (DG Expenses)"/>
    <s v="DG Expenses"/>
    <s v="62102 (Travel-Domestic Expenses)"/>
    <s v="Trvl-Domestic Exp"/>
    <n v="6.55"/>
    <m/>
    <s v="100551914"/>
    <s v="SA ()"/>
    <d v="2026-05-04T00:00:00"/>
    <s v="40"/>
    <m/>
    <m/>
    <s v="P0"/>
    <m/>
    <m/>
    <s v="00L-RBL-288 Orbit Fee Penelope Nelson 2026/03/26"/>
    <s v="1"/>
    <s v="FM001001"/>
    <m/>
    <s v="P"/>
    <m/>
    <m/>
    <m/>
    <m/>
    <s v="D"/>
    <n v="0"/>
    <m/>
    <m/>
    <m/>
    <m/>
    <x v="49"/>
    <x v="2"/>
    <x v="0"/>
    <x v="61"/>
    <m/>
    <m/>
    <s v="National"/>
    <x v="0"/>
  </r>
  <r>
    <s v="DEPT (Department)"/>
    <s v="2026"/>
    <s v="011"/>
    <s v="100000 (Director General and)"/>
    <s v="1011915 (DG Expenses)"/>
    <s v="DG Expenses"/>
    <s v="62102 (Travel-Domestic Expenses)"/>
    <s v="Trvl-Domestic Exp"/>
    <n v="11.2"/>
    <m/>
    <s v="100551914"/>
    <s v="SA ()"/>
    <d v="2026-05-04T00:00:00"/>
    <s v="40"/>
    <m/>
    <m/>
    <s v="P0"/>
    <m/>
    <m/>
    <s v="00L-RBJ-Q34 Orbit Fee Penelope Nelson 2026/03/25"/>
    <s v="1"/>
    <s v="FM001001"/>
    <m/>
    <s v="P"/>
    <m/>
    <m/>
    <m/>
    <m/>
    <s v="D"/>
    <n v="0"/>
    <m/>
    <m/>
    <m/>
    <m/>
    <x v="40"/>
    <x v="2"/>
    <x v="1"/>
    <x v="48"/>
    <m/>
    <m/>
    <s v="National"/>
    <x v="0"/>
  </r>
  <r>
    <s v="DEPT (Department)"/>
    <s v="2026"/>
    <s v="011"/>
    <s v="100000 (Director General and)"/>
    <s v="1011915 (DG Expenses)"/>
    <s v="DG Expenses"/>
    <s v="62101 (Travel- Domestic Flights)"/>
    <s v="Trvl- Domestic Flght"/>
    <n v="124.83"/>
    <m/>
    <s v="100551917"/>
    <s v="SA ()"/>
    <d v="2026-05-04T00:00:00"/>
    <s v="40"/>
    <m/>
    <m/>
    <s v="P0"/>
    <m/>
    <m/>
    <s v="00L-RBH-4WW Air Penelope Nelson 2026/05/13"/>
    <s v="1"/>
    <s v="FM001001"/>
    <m/>
    <s v="P"/>
    <m/>
    <m/>
    <m/>
    <m/>
    <s v="D"/>
    <n v="0"/>
    <m/>
    <m/>
    <m/>
    <m/>
    <x v="32"/>
    <x v="1"/>
    <x v="14"/>
    <x v="39"/>
    <m/>
    <m/>
    <s v="National"/>
    <x v="0"/>
  </r>
  <r>
    <s v="DEPT (Department)"/>
    <s v="2026"/>
    <s v="011"/>
    <s v="100000 (Director General and)"/>
    <s v="1011915 (DG Expenses)"/>
    <s v="DG Expenses"/>
    <s v="62102 (Travel-Domestic Expenses)"/>
    <s v="Trvl-Domestic Exp"/>
    <n v="11.2"/>
    <m/>
    <s v="100551917"/>
    <s v="SA ()"/>
    <d v="2026-05-04T00:00:00"/>
    <s v="40"/>
    <m/>
    <m/>
    <s v="P0"/>
    <m/>
    <m/>
    <s v="00L-RBH-4WW Orbit Fee Penelope Nelson 2026/04/10"/>
    <s v="1"/>
    <s v="FM001001"/>
    <m/>
    <s v="P"/>
    <m/>
    <m/>
    <m/>
    <m/>
    <s v="D"/>
    <n v="0"/>
    <m/>
    <m/>
    <m/>
    <m/>
    <x v="32"/>
    <x v="2"/>
    <x v="14"/>
    <x v="62"/>
    <m/>
    <m/>
    <s v="National"/>
    <x v="0"/>
  </r>
  <r>
    <s v="DEPT (Department)"/>
    <s v="2026"/>
    <s v="011"/>
    <s v="100000 (Director General and)"/>
    <s v="1011915 (DG Expenses)"/>
    <s v="DG Expenses"/>
    <s v="62102 (Travel-Domestic Expenses)"/>
    <s v="Trvl-Domestic Exp"/>
    <n v="46.52"/>
    <m/>
    <s v="100551917"/>
    <s v="SA ()"/>
    <d v="2026-05-04T00:00:00"/>
    <s v="40"/>
    <m/>
    <m/>
    <s v="P0"/>
    <m/>
    <m/>
    <s v="00L-RBL-BFG Other Penelope Nelson 2026/03/24"/>
    <s v="1"/>
    <s v="FM001001"/>
    <m/>
    <s v="P"/>
    <m/>
    <m/>
    <m/>
    <m/>
    <s v="D"/>
    <n v="0"/>
    <m/>
    <m/>
    <m/>
    <m/>
    <x v="43"/>
    <x v="2"/>
    <x v="3"/>
    <x v="51"/>
    <m/>
    <m/>
    <s v="National"/>
    <x v="0"/>
  </r>
  <r>
    <s v="DEPT (Department)"/>
    <s v="2026"/>
    <s v="011"/>
    <s v="100000 (Director General and)"/>
    <s v="1011915 (DG Expenses)"/>
    <s v="DG Expenses"/>
    <s v="62101 (Travel- Domestic Flights)"/>
    <s v="Trvl- Domestic Flght"/>
    <n v="-657.04"/>
    <m/>
    <s v="100551917"/>
    <s v="SA ()"/>
    <d v="2026-05-04T00:00:00"/>
    <s v="50"/>
    <m/>
    <m/>
    <s v="P0"/>
    <m/>
    <m/>
    <s v="00L-RBJ-CH7 Air Penelope Nelson 2026/03/20"/>
    <s v="1"/>
    <s v="FM001001"/>
    <m/>
    <s v="P"/>
    <m/>
    <m/>
    <m/>
    <m/>
    <s v="D"/>
    <n v="0"/>
    <m/>
    <m/>
    <m/>
    <m/>
    <x v="37"/>
    <x v="1"/>
    <x v="0"/>
    <x v="44"/>
    <m/>
    <s v="Cancelled"/>
    <s v="National"/>
    <x v="1"/>
  </r>
  <r>
    <s v="DEPT (Department)"/>
    <s v="2026"/>
    <s v="011"/>
    <s v="100000 (Director General and)"/>
    <s v="1011915 (DG Expenses)"/>
    <s v="DG Expenses"/>
    <s v="62101 (Travel- Domestic Flights)"/>
    <s v="Trvl- Domestic Flght"/>
    <n v="156.04"/>
    <m/>
    <s v="100551917"/>
    <s v="SA ()"/>
    <d v="2026-05-04T00:00:00"/>
    <s v="40"/>
    <m/>
    <m/>
    <s v="P0"/>
    <m/>
    <m/>
    <s v="00L-RBL-28J Air Penelope Nelson 2026/06/03"/>
    <s v="1"/>
    <s v="FM001001"/>
    <m/>
    <s v="P"/>
    <m/>
    <m/>
    <m/>
    <m/>
    <s v="D"/>
    <n v="0"/>
    <m/>
    <m/>
    <m/>
    <m/>
    <x v="47"/>
    <x v="10"/>
    <x v="20"/>
    <x v="59"/>
    <m/>
    <m/>
    <s v="National"/>
    <x v="0"/>
  </r>
  <r>
    <s v="DEPT (Department)"/>
    <s v="2026"/>
    <s v="011"/>
    <s v="100000 (Director General and)"/>
    <s v="1011915 (DG Expenses)"/>
    <s v="DG Expenses"/>
    <s v="62101 (Travel- Domestic Flights)"/>
    <s v="Trvl- Domestic Flght"/>
    <n v="422.93"/>
    <m/>
    <s v="100551918"/>
    <s v="SA ()"/>
    <d v="2026-05-04T00:00:00"/>
    <s v="40"/>
    <m/>
    <m/>
    <s v="P0"/>
    <m/>
    <m/>
    <s v="00L-RBL-28W Air Penelope Nelson 2026/06/11"/>
    <s v="1"/>
    <s v="FM001001"/>
    <m/>
    <s v="P"/>
    <m/>
    <m/>
    <m/>
    <m/>
    <s v="D"/>
    <n v="0"/>
    <m/>
    <m/>
    <m/>
    <m/>
    <x v="48"/>
    <x v="10"/>
    <x v="4"/>
    <x v="60"/>
    <m/>
    <m/>
    <s v="National"/>
    <x v="0"/>
  </r>
  <r>
    <s v="DEPT (Department)"/>
    <s v="2026"/>
    <s v="011"/>
    <s v="100000 (Director General and)"/>
    <s v="1011915 (DG Expenses)"/>
    <s v="DG Expenses"/>
    <s v="62102 (Travel-Domestic Expenses)"/>
    <s v="Trvl-Domestic Exp"/>
    <n v="11.2"/>
    <m/>
    <s v="100551918"/>
    <s v="SA ()"/>
    <d v="2026-05-04T00:00:00"/>
    <s v="40"/>
    <m/>
    <m/>
    <s v="P0"/>
    <m/>
    <m/>
    <s v="00L-RBL-BFG Orbit Fee Penelope Nelson 2026/03/24"/>
    <s v="1"/>
    <s v="FM001001"/>
    <m/>
    <s v="P"/>
    <m/>
    <m/>
    <m/>
    <m/>
    <s v="D"/>
    <n v="0"/>
    <m/>
    <m/>
    <m/>
    <m/>
    <x v="43"/>
    <x v="2"/>
    <x v="3"/>
    <x v="51"/>
    <m/>
    <m/>
    <s v="National"/>
    <x v="0"/>
  </r>
  <r>
    <s v="DEPT (Department)"/>
    <s v="2026"/>
    <s v="011"/>
    <s v="100000 (Director General and)"/>
    <s v="1011915 (DG Expenses)"/>
    <s v="DG Expenses"/>
    <s v="62101 (Travel- Domestic Flights)"/>
    <s v="Trvl- Domestic Flght"/>
    <n v="178.8"/>
    <m/>
    <s v="100551919"/>
    <s v="SA ()"/>
    <d v="2026-05-04T00:00:00"/>
    <s v="40"/>
    <m/>
    <m/>
    <s v="P0"/>
    <m/>
    <m/>
    <s v="00L-RBJ-Q34 Air Penelope Nelson 2026/03/31"/>
    <s v="1"/>
    <s v="FM001001"/>
    <m/>
    <s v="P"/>
    <m/>
    <m/>
    <m/>
    <m/>
    <s v="D"/>
    <n v="0"/>
    <m/>
    <m/>
    <m/>
    <m/>
    <x v="40"/>
    <x v="10"/>
    <x v="1"/>
    <x v="48"/>
    <m/>
    <m/>
    <s v="National"/>
    <x v="0"/>
  </r>
  <r>
    <s v="DEPT (Department)"/>
    <s v="2026"/>
    <s v="011"/>
    <s v="100000 (Director General and)"/>
    <s v="1011915 (DG Expenses)"/>
    <s v="DG Expenses"/>
    <s v="62101 (Travel- Domestic Flights)"/>
    <s v="Trvl- Domestic Flght"/>
    <n v="-632.58000000000004"/>
    <m/>
    <s v="100551919"/>
    <s v="SA ()"/>
    <d v="2026-05-04T00:00:00"/>
    <s v="50"/>
    <m/>
    <m/>
    <s v="P0"/>
    <m/>
    <m/>
    <s v="00L-RBH-4NW Air Penelope Nelson 2026/03/26"/>
    <s v="1"/>
    <s v="FM001001"/>
    <m/>
    <s v="P"/>
    <m/>
    <m/>
    <m/>
    <m/>
    <s v="D"/>
    <n v="0"/>
    <m/>
    <m/>
    <m/>
    <m/>
    <x v="29"/>
    <x v="1"/>
    <x v="1"/>
    <x v="36"/>
    <m/>
    <s v="Cancelled"/>
    <s v="National"/>
    <x v="1"/>
  </r>
  <r>
    <s v="DEPT (Department)"/>
    <s v="2026"/>
    <s v="011"/>
    <s v="100000 (Director General and)"/>
    <s v="1011915 (DG Expenses)"/>
    <s v="DG Expenses"/>
    <s v="62101 (Travel- Domestic Flights)"/>
    <s v="Trvl- Domestic Flght"/>
    <n v="-394.72"/>
    <m/>
    <s v="100551919"/>
    <s v="SA ()"/>
    <d v="2026-05-04T00:00:00"/>
    <s v="50"/>
    <m/>
    <m/>
    <s v="P0"/>
    <m/>
    <m/>
    <s v="00L-RBH-4NV Air Penelope Nelson 2026/03/12"/>
    <s v="1"/>
    <s v="FM001001"/>
    <m/>
    <s v="P"/>
    <m/>
    <m/>
    <m/>
    <m/>
    <s v="D"/>
    <n v="0"/>
    <m/>
    <m/>
    <m/>
    <m/>
    <x v="33"/>
    <x v="1"/>
    <x v="4"/>
    <x v="40"/>
    <m/>
    <s v="Cancelled "/>
    <s v="National"/>
    <x v="1"/>
  </r>
  <r>
    <s v="DEPT (Department)"/>
    <s v="2026"/>
    <s v="011"/>
    <s v="100000 (Director General and)"/>
    <s v="1011915 (DG Expenses)"/>
    <s v="DG Expenses"/>
    <s v="62102 (Travel-Domestic Expenses)"/>
    <s v="Trvl-Domestic Exp"/>
    <n v="6.55"/>
    <m/>
    <s v="100551920"/>
    <s v="SA ()"/>
    <d v="2026-05-04T00:00:00"/>
    <s v="40"/>
    <m/>
    <m/>
    <s v="P0"/>
    <m/>
    <m/>
    <s v="00L-RBL-28G Orbit Fee Penelope Nelson 2026/03/26"/>
    <s v="1"/>
    <s v="FM001001"/>
    <m/>
    <s v="P"/>
    <m/>
    <m/>
    <m/>
    <m/>
    <s v="D"/>
    <n v="0"/>
    <m/>
    <m/>
    <m/>
    <m/>
    <x v="50"/>
    <x v="2"/>
    <x v="21"/>
    <x v="63"/>
    <m/>
    <m/>
    <s v="National"/>
    <x v="0"/>
  </r>
  <r>
    <s v="DEPT (Department)"/>
    <s v="2026"/>
    <s v="011"/>
    <s v="100000 (Director General and)"/>
    <s v="1011915 (DG Expenses)"/>
    <s v="DG Expenses"/>
    <s v="62101 (Travel- Domestic Flights)"/>
    <s v="Trvl- Domestic Flght"/>
    <n v="176.27"/>
    <m/>
    <s v="100551920"/>
    <s v="SA ()"/>
    <d v="2026-05-04T00:00:00"/>
    <s v="40"/>
    <m/>
    <m/>
    <s v="P0"/>
    <m/>
    <m/>
    <s v="00L-RBL-28G Air Penelope Nelson 2026/05/19"/>
    <s v="1"/>
    <s v="FM001001"/>
    <m/>
    <s v="P"/>
    <m/>
    <m/>
    <m/>
    <m/>
    <s v="D"/>
    <n v="0"/>
    <m/>
    <m/>
    <m/>
    <m/>
    <x v="50"/>
    <x v="10"/>
    <x v="21"/>
    <x v="63"/>
    <m/>
    <m/>
    <s v="National"/>
    <x v="0"/>
  </r>
  <r>
    <s v="DEPT (Department)"/>
    <s v="2026"/>
    <s v="011"/>
    <s v="100000 (Director General and)"/>
    <s v="1011915 (DG Expenses)"/>
    <s v="DG Expenses"/>
    <s v="62101 (Travel- Domestic Flights)"/>
    <s v="Trvl- Domestic Flght"/>
    <n v="176.27"/>
    <m/>
    <s v="100551920"/>
    <s v="SA ()"/>
    <d v="2026-05-04T00:00:00"/>
    <s v="40"/>
    <m/>
    <m/>
    <s v="P0"/>
    <m/>
    <m/>
    <s v="00L-RBL-288 Air Penelope Nelson 2026/06/17"/>
    <s v="1"/>
    <s v="FM001001"/>
    <m/>
    <s v="P"/>
    <m/>
    <m/>
    <m/>
    <m/>
    <s v="D"/>
    <n v="0"/>
    <m/>
    <m/>
    <m/>
    <m/>
    <x v="49"/>
    <x v="10"/>
    <x v="0"/>
    <x v="61"/>
    <m/>
    <m/>
    <s v="National"/>
    <x v="0"/>
  </r>
  <r>
    <s v="DEPT (Department)"/>
    <s v="2026"/>
    <s v="011"/>
    <s v="100000 (Director General and)"/>
    <s v="1011915 (DG Expenses)"/>
    <s v="DG Expenses"/>
    <s v="62101 (Travel- Domestic Flights)"/>
    <s v="Trvl- Domestic Flght"/>
    <n v="75.27"/>
    <s v="Reid Walters"/>
    <s v="100564301"/>
    <s v="S1 ()"/>
    <d v="2026-05-28T00:00:00"/>
    <s v="40"/>
    <m/>
    <m/>
    <s v="P0"/>
    <m/>
    <m/>
    <s v="Air New Zealand Flight change due to Minister meet"/>
    <s v="1"/>
    <s v="FM001001"/>
    <m/>
    <s v="P"/>
    <m/>
    <m/>
    <m/>
    <m/>
    <s v="D"/>
    <n v="0"/>
    <m/>
    <m/>
    <m/>
    <m/>
    <x v="51"/>
    <x v="10"/>
    <x v="0"/>
    <x v="64"/>
    <m/>
    <m/>
    <s v="National"/>
    <x v="0"/>
  </r>
  <r>
    <s v="DEPT (Department)"/>
    <s v="2026"/>
    <s v="011"/>
    <s v="100000 (Director General and)"/>
    <s v="1011915 (DG Expenses)"/>
    <s v="DG Expenses"/>
    <s v="62102 (Travel-Domestic Expenses)"/>
    <s v="Trvl-Domestic Exp"/>
    <n v="46.75"/>
    <s v="Penny Nelson"/>
    <s v="100564305"/>
    <s v="S1 ()"/>
    <d v="2026-05-28T00:00:00"/>
    <s v="40"/>
    <m/>
    <m/>
    <s v="P0"/>
    <m/>
    <m/>
    <s v="Thistle Inn Dinner while at the Institute of D"/>
    <s v="1"/>
    <s v="FM001001"/>
    <m/>
    <s v="P"/>
    <m/>
    <m/>
    <m/>
    <m/>
    <s v="D"/>
    <n v="0"/>
    <m/>
    <m/>
    <m/>
    <m/>
    <x v="42"/>
    <x v="5"/>
    <x v="0"/>
    <x v="50"/>
    <m/>
    <m/>
    <s v="National"/>
    <x v="0"/>
  </r>
  <r>
    <s v="DEPT (Department)"/>
    <s v="2026"/>
    <s v="011"/>
    <s v="100000 (Director General and)"/>
    <s v="1011915 (DG Expenses)"/>
    <s v="DG Expenses"/>
    <s v="62104 (Taxi / Cab Services incl Ride-Hailing S)"/>
    <s v="Taxi / Cab Services"/>
    <n v="14.03"/>
    <s v="Penny Nelson"/>
    <s v="100564305"/>
    <s v="S1 ()"/>
    <d v="2026-05-28T00:00:00"/>
    <s v="40"/>
    <m/>
    <m/>
    <s v="P0"/>
    <m/>
    <m/>
    <s v="Uber *trip Help Uber home after Parliament event 2"/>
    <s v="1"/>
    <s v="FM001001"/>
    <m/>
    <s v="P"/>
    <m/>
    <m/>
    <m/>
    <m/>
    <s v="D"/>
    <n v="0"/>
    <m/>
    <m/>
    <m/>
    <m/>
    <x v="52"/>
    <x v="3"/>
    <x v="0"/>
    <x v="65"/>
    <m/>
    <m/>
    <s v="National"/>
    <x v="0"/>
  </r>
  <r>
    <s v="DEPT (Department)"/>
    <s v="2026"/>
    <s v="011"/>
    <s v="100000 (Director General and)"/>
    <s v="1011915 (DG Expenses)"/>
    <s v="DG Expenses"/>
    <s v="62531 (Catering/Food Provided)"/>
    <s v="Catering/Food Provd"/>
    <n v="106.17"/>
    <s v="Penny Nelson"/>
    <s v="100564305"/>
    <s v="S1 ()"/>
    <d v="2026-05-28T00:00:00"/>
    <s v="40"/>
    <m/>
    <m/>
    <s v="P0"/>
    <m/>
    <m/>
    <s v="Szimpla Gastro  Working dinner for Penny, Sally Jo"/>
    <s v="1"/>
    <s v="FM001001"/>
    <m/>
    <s v="P"/>
    <m/>
    <m/>
    <m/>
    <m/>
    <s v="D"/>
    <n v="0"/>
    <m/>
    <m/>
    <m/>
    <m/>
    <x v="31"/>
    <x v="5"/>
    <x v="4"/>
    <x v="38"/>
    <m/>
    <m/>
    <s v="National"/>
    <x v="0"/>
  </r>
  <r>
    <s v="DEPT (Department)"/>
    <s v="2026"/>
    <s v="011"/>
    <s v="100000 (Director General and)"/>
    <s v="1011915 (DG Expenses)"/>
    <s v="DG Expenses"/>
    <s v="62102 (Travel-Domestic Expenses)"/>
    <s v="Trvl-Domestic Exp"/>
    <n v="10.199999999999999"/>
    <s v="Penny Nelson"/>
    <s v="100564305"/>
    <s v="S1 ()"/>
    <d v="2026-05-28T00:00:00"/>
    <s v="40"/>
    <m/>
    <m/>
    <s v="P0"/>
    <m/>
    <m/>
    <s v="Bob Cafe Breakfast while in Auckland for No"/>
    <s v="1"/>
    <s v="FM001001"/>
    <m/>
    <s v="P"/>
    <m/>
    <m/>
    <m/>
    <m/>
    <s v="D"/>
    <n v="0"/>
    <m/>
    <m/>
    <m/>
    <m/>
    <x v="31"/>
    <x v="5"/>
    <x v="4"/>
    <x v="38"/>
    <m/>
    <m/>
    <s v="National"/>
    <x v="0"/>
  </r>
  <r>
    <s v="DEPT (Department)"/>
    <s v="2026"/>
    <s v="011"/>
    <s v="100000 (Director General and)"/>
    <s v="1011915 (DG Expenses)"/>
    <s v="DG Expenses"/>
    <s v="62102 (Travel-Domestic Expenses)"/>
    <s v="Trvl-Domestic Exp"/>
    <n v="235.04"/>
    <s v="Penny Nelson"/>
    <s v="100564305"/>
    <s v="S1 ()"/>
    <d v="2026-05-28T00:00:00"/>
    <s v="40"/>
    <m/>
    <m/>
    <s v="P0"/>
    <m/>
    <m/>
    <s v="Rydges Wellingt Hotel close to the airport between"/>
    <s v="1"/>
    <s v="FM001001"/>
    <m/>
    <s v="P"/>
    <m/>
    <m/>
    <m/>
    <m/>
    <s v="D"/>
    <n v="0"/>
    <m/>
    <m/>
    <m/>
    <m/>
    <x v="53"/>
    <x v="6"/>
    <x v="0"/>
    <x v="66"/>
    <m/>
    <m/>
    <s v="National"/>
    <x v="0"/>
  </r>
  <r>
    <s v="DEPT (Department)"/>
    <s v="2026"/>
    <s v="011"/>
    <s v="100000 (Director General and)"/>
    <s v="1011915 (DG Expenses)"/>
    <s v="DG Expenses"/>
    <s v="62521 (Education Costs)"/>
    <s v="Education Costs"/>
    <n v="900"/>
    <m/>
    <s v="5000037730"/>
    <s v="WE ()"/>
    <d v="2026-05-20T00:00:00"/>
    <s v="81"/>
    <s v="112361 (JENERO ENTERPRISES LTD)"/>
    <s v="JENERO ENTERPRISES LTD"/>
    <m/>
    <m/>
    <m/>
    <s v="Coaching Services - DG 2026 Jan-Jun"/>
    <s v="1"/>
    <s v="FM001001"/>
    <m/>
    <s v="P"/>
    <m/>
    <s v="KBS"/>
    <m/>
    <m/>
    <s v="D"/>
    <n v="30"/>
    <s v="4500067579"/>
    <m/>
    <m/>
    <m/>
    <x v="0"/>
    <x v="0"/>
    <x v="0"/>
    <x v="48"/>
    <m/>
    <m/>
    <s v="National"/>
    <x v="0"/>
  </r>
  <r>
    <s v="DEPT (Department)"/>
    <s v="2026"/>
    <s v="011"/>
    <s v="100000 (Director General and)"/>
    <s v="1011915 (DG Expenses)"/>
    <s v="DG Expenses"/>
    <s v="62521 (Education Costs)"/>
    <s v="Education Costs"/>
    <n v="900"/>
    <m/>
    <s v="5000038529"/>
    <s v="WE ()"/>
    <d v="2026-05-27T00:00:00"/>
    <s v="81"/>
    <s v="112361 (JENERO ENTERPRISES LTD)"/>
    <s v="JENERO ENTERPRISES LTD"/>
    <m/>
    <m/>
    <m/>
    <s v="Coaching Services - DG 2026 Jan-Jun"/>
    <s v="1"/>
    <s v="FM001001"/>
    <m/>
    <s v="P"/>
    <m/>
    <s v="KBS"/>
    <m/>
    <m/>
    <s v="D"/>
    <n v="30"/>
    <s v="4500067579"/>
    <m/>
    <m/>
    <m/>
    <x v="0"/>
    <x v="0"/>
    <x v="0"/>
    <x v="67"/>
    <m/>
    <m/>
    <s v="National"/>
    <x v="0"/>
  </r>
  <r>
    <s v="DEPT (Department)"/>
    <s v="2026"/>
    <s v="012"/>
    <s v="100000 (Director General and)"/>
    <s v="1011915 (DG Expenses)"/>
    <s v="DG Expenses"/>
    <s v="62102 (Travel-Domestic Expenses)"/>
    <s v="Trvl-Domestic Exp"/>
    <n v="104.35"/>
    <m/>
    <s v="100633284"/>
    <s v="SA ()"/>
    <d v="2026-06-02T00:00:00"/>
    <s v="40"/>
    <m/>
    <m/>
    <s v="P0"/>
    <m/>
    <m/>
    <s v="00L-RBM-R7H Hotel Penelope Nelson 2026/05/20"/>
    <s v="1"/>
    <s v="FM001001"/>
    <m/>
    <s v="P"/>
    <m/>
    <m/>
    <m/>
    <m/>
    <s v="D"/>
    <n v="0"/>
    <m/>
    <m/>
    <m/>
    <m/>
    <x v="50"/>
    <x v="6"/>
    <x v="22"/>
    <x v="63"/>
    <m/>
    <m/>
    <s v="National"/>
    <x v="0"/>
  </r>
  <r>
    <s v="DEPT (Department)"/>
    <s v="2026"/>
    <s v="012"/>
    <s v="100000 (Director General and)"/>
    <s v="1011915 (DG Expenses)"/>
    <s v="DG Expenses"/>
    <s v="62102 (Travel-Domestic Expenses)"/>
    <s v="Trvl-Domestic Exp"/>
    <n v="11.2"/>
    <m/>
    <s v="100633285"/>
    <s v="SA ()"/>
    <d v="2026-06-02T00:00:00"/>
    <s v="40"/>
    <m/>
    <m/>
    <s v="P0"/>
    <m/>
    <m/>
    <s v="00L-RBH-4WH Orbit Fee Penelope Nelson "/>
    <s v="1"/>
    <s v="FM001001"/>
    <m/>
    <s v="P"/>
    <m/>
    <m/>
    <m/>
    <m/>
    <s v="D"/>
    <n v="0"/>
    <m/>
    <m/>
    <m/>
    <m/>
    <x v="27"/>
    <x v="2"/>
    <x v="13"/>
    <x v="34"/>
    <m/>
    <m/>
    <s v="National"/>
    <x v="0"/>
  </r>
  <r>
    <s v="DEPT (Department)"/>
    <s v="2026"/>
    <s v="012"/>
    <s v="100000 (Director General and)"/>
    <s v="1011915 (DG Expenses)"/>
    <s v="DG Expenses"/>
    <s v="62102 (Travel-Domestic Expenses)"/>
    <s v="Trvl-Domestic Exp"/>
    <n v="6.55"/>
    <m/>
    <s v="100633285"/>
    <s v="SA ()"/>
    <d v="2026-06-02T00:00:00"/>
    <s v="40"/>
    <m/>
    <m/>
    <s v="P0"/>
    <m/>
    <m/>
    <s v="00L-RBM-TQR Orbit Fee Penelope Nelson 2026/05/07"/>
    <s v="1"/>
    <s v="FM001001"/>
    <m/>
    <s v="P"/>
    <m/>
    <m/>
    <m/>
    <m/>
    <s v="D"/>
    <n v="0"/>
    <m/>
    <m/>
    <m/>
    <m/>
    <x v="53"/>
    <x v="2"/>
    <x v="0"/>
    <x v="68"/>
    <m/>
    <m/>
    <s v="National"/>
    <x v="0"/>
  </r>
  <r>
    <s v="DEPT (Department)"/>
    <s v="2026"/>
    <s v="012"/>
    <s v="100000 (Director General and)"/>
    <s v="1011915 (DG Expenses)"/>
    <s v="DG Expenses"/>
    <s v="62101 (Travel- Domestic Flights)"/>
    <s v="Trvl- Domestic Flght"/>
    <n v="25.31"/>
    <m/>
    <s v="100633286"/>
    <s v="SA ()"/>
    <d v="2026-06-02T00:00:00"/>
    <s v="40"/>
    <m/>
    <m/>
    <s v="P0"/>
    <m/>
    <m/>
    <s v="00L-RBL-288 Air Penelope Nelson 2026/06/18"/>
    <s v="1"/>
    <s v="FM001001"/>
    <m/>
    <s v="P"/>
    <m/>
    <m/>
    <m/>
    <m/>
    <s v="D"/>
    <n v="0"/>
    <m/>
    <m/>
    <m/>
    <m/>
    <x v="49"/>
    <x v="10"/>
    <x v="0"/>
    <x v="61"/>
    <m/>
    <m/>
    <s v="National"/>
    <x v="0"/>
  </r>
  <r>
    <s v="DEPT (Department)"/>
    <s v="2026"/>
    <s v="012"/>
    <s v="100000 (Director General and)"/>
    <s v="1011915 (DG Expenses)"/>
    <s v="DG Expenses"/>
    <s v="62101 (Travel- Domestic Flights)"/>
    <s v="Trvl- Domestic Flght"/>
    <n v="510.23"/>
    <m/>
    <s v="100633286"/>
    <s v="SA ()"/>
    <d v="2026-06-02T00:00:00"/>
    <s v="40"/>
    <m/>
    <m/>
    <s v="P0"/>
    <m/>
    <m/>
    <s v="00L-RBM-5W2 Air Penelope Nelson 2026/06/24"/>
    <s v="1"/>
    <s v="FM001001"/>
    <m/>
    <s v="P"/>
    <m/>
    <m/>
    <m/>
    <m/>
    <s v="D"/>
    <n v="0"/>
    <m/>
    <m/>
    <m/>
    <m/>
    <x v="54"/>
    <x v="12"/>
    <x v="4"/>
    <x v="69"/>
    <m/>
    <m/>
    <s v="National"/>
    <x v="0"/>
  </r>
  <r>
    <s v="DEPT (Department)"/>
    <s v="2026"/>
    <s v="012"/>
    <s v="100000 (Director General and)"/>
    <s v="1011915 (DG Expenses)"/>
    <s v="DG Expenses"/>
    <s v="62102 (Travel-Domestic Expenses)"/>
    <s v="Trvl-Domestic Exp"/>
    <n v="11.2"/>
    <m/>
    <s v="100633286"/>
    <s v="SA ()"/>
    <d v="2026-06-02T00:00:00"/>
    <s v="40"/>
    <m/>
    <m/>
    <s v="P0"/>
    <m/>
    <m/>
    <s v="00L-RBH-4WW Orbit Fee Penelope Nelson 2026/04/24"/>
    <s v="1"/>
    <s v="FM001001"/>
    <m/>
    <s v="P"/>
    <m/>
    <m/>
    <m/>
    <m/>
    <s v="D"/>
    <n v="0"/>
    <m/>
    <m/>
    <m/>
    <m/>
    <x v="32"/>
    <x v="2"/>
    <x v="14"/>
    <x v="39"/>
    <m/>
    <m/>
    <s v="National"/>
    <x v="0"/>
  </r>
  <r>
    <s v="DEPT (Department)"/>
    <s v="2026"/>
    <s v="012"/>
    <s v="100000 (Director General and)"/>
    <s v="1011915 (DG Expenses)"/>
    <s v="DG Expenses"/>
    <s v="62102 (Travel-Domestic Expenses)"/>
    <s v="Trvl-Domestic Exp"/>
    <n v="0.56000000000000005"/>
    <m/>
    <s v="100633286"/>
    <s v="SA ()"/>
    <d v="2026-06-02T00:00:00"/>
    <s v="40"/>
    <m/>
    <m/>
    <s v="P0"/>
    <m/>
    <m/>
    <s v="00L-RBH-4WH Orbit Fee Penelope Nelson 2026/05/05"/>
    <s v="1"/>
    <s v="FM001001"/>
    <m/>
    <s v="P"/>
    <m/>
    <m/>
    <m/>
    <m/>
    <s v="D"/>
    <n v="0"/>
    <m/>
    <m/>
    <m/>
    <m/>
    <x v="27"/>
    <x v="2"/>
    <x v="13"/>
    <x v="34"/>
    <m/>
    <m/>
    <s v="National"/>
    <x v="0"/>
  </r>
  <r>
    <s v="DEPT (Department)"/>
    <s v="2026"/>
    <s v="012"/>
    <s v="100000 (Director General and)"/>
    <s v="1011915 (DG Expenses)"/>
    <s v="DG Expenses"/>
    <s v="62101 (Travel- Domestic Flights)"/>
    <s v="Trvl- Domestic Flght"/>
    <n v="303.66000000000003"/>
    <m/>
    <s v="100633286"/>
    <s v="SA ()"/>
    <d v="2026-06-02T00:00:00"/>
    <s v="40"/>
    <m/>
    <m/>
    <s v="P0"/>
    <m/>
    <m/>
    <s v="00L-RBH-4WH Air Penelope Nelson 2026/05/05"/>
    <s v="1"/>
    <s v="FM001001"/>
    <m/>
    <s v="P"/>
    <m/>
    <m/>
    <m/>
    <m/>
    <s v="D"/>
    <n v="0"/>
    <m/>
    <m/>
    <m/>
    <m/>
    <x v="27"/>
    <x v="10"/>
    <x v="13"/>
    <x v="34"/>
    <m/>
    <m/>
    <s v="National"/>
    <x v="0"/>
  </r>
  <r>
    <s v="DEPT (Department)"/>
    <s v="2026"/>
    <s v="012"/>
    <s v="100000 (Director General and)"/>
    <s v="1011915 (DG Expenses)"/>
    <s v="DG Expenses"/>
    <s v="62102 (Travel-Domestic Expenses)"/>
    <s v="Trvl-Domestic Exp"/>
    <n v="8.4"/>
    <m/>
    <s v="100633286"/>
    <s v="SA ()"/>
    <d v="2026-06-02T00:00:00"/>
    <s v="40"/>
    <m/>
    <m/>
    <s v="P0"/>
    <m/>
    <m/>
    <s v="00L-RBH-4WH Orbit Fee Penelope Nelson 2026/05/05"/>
    <s v="1"/>
    <s v="FM001001"/>
    <m/>
    <s v="P"/>
    <m/>
    <m/>
    <m/>
    <m/>
    <s v="D"/>
    <n v="0"/>
    <m/>
    <m/>
    <m/>
    <m/>
    <x v="27"/>
    <x v="2"/>
    <x v="13"/>
    <x v="34"/>
    <m/>
    <m/>
    <s v="National"/>
    <x v="0"/>
  </r>
  <r>
    <s v="DEPT (Department)"/>
    <s v="2026"/>
    <s v="012"/>
    <s v="100000 (Director General and)"/>
    <s v="1011915 (DG Expenses)"/>
    <s v="DG Expenses"/>
    <s v="62101 (Travel- Domestic Flights)"/>
    <s v="Trvl- Domestic Flght"/>
    <n v="155.16999999999999"/>
    <m/>
    <s v="100633286"/>
    <s v="SA ()"/>
    <d v="2026-06-02T00:00:00"/>
    <s v="40"/>
    <m/>
    <m/>
    <s v="P0"/>
    <m/>
    <m/>
    <s v="00L-RBL-28J Air Penelope Nelson 2026/06/04"/>
    <s v="1"/>
    <s v="FM001001"/>
    <m/>
    <s v="P"/>
    <m/>
    <m/>
    <m/>
    <m/>
    <s v="D"/>
    <n v="0"/>
    <m/>
    <m/>
    <m/>
    <m/>
    <x v="47"/>
    <x v="10"/>
    <x v="20"/>
    <x v="59"/>
    <m/>
    <m/>
    <s v="National"/>
    <x v="0"/>
  </r>
  <r>
    <s v="DEPT (Department)"/>
    <s v="2026"/>
    <s v="012"/>
    <s v="100000 (Director General and)"/>
    <s v="1011915 (DG Expenses)"/>
    <s v="DG Expenses"/>
    <s v="62102 (Travel-Domestic Expenses)"/>
    <s v="Trvl-Domestic Exp"/>
    <n v="11.2"/>
    <m/>
    <s v="100633286"/>
    <s v="SA ()"/>
    <d v="2026-06-02T00:00:00"/>
    <s v="40"/>
    <m/>
    <m/>
    <s v="P0"/>
    <m/>
    <m/>
    <s v="00L-RBL-28J Orbit Fee Penelope Nelson 2026/05/06"/>
    <s v="1"/>
    <s v="FM001001"/>
    <m/>
    <s v="P"/>
    <m/>
    <m/>
    <m/>
    <m/>
    <s v="D"/>
    <n v="0"/>
    <m/>
    <m/>
    <m/>
    <m/>
    <x v="47"/>
    <x v="2"/>
    <x v="20"/>
    <x v="59"/>
    <m/>
    <m/>
    <s v="National"/>
    <x v="0"/>
  </r>
  <r>
    <s v="DEPT (Department)"/>
    <s v="2026"/>
    <s v="012"/>
    <s v="100000 (Director General and)"/>
    <s v="1011915 (DG Expenses)"/>
    <s v="DG Expenses"/>
    <s v="62101 (Travel- Domestic Flights)"/>
    <s v="Trvl- Domestic Flght"/>
    <n v="37.119999999999997"/>
    <m/>
    <s v="100633287"/>
    <s v="SA ()"/>
    <d v="2026-06-02T00:00:00"/>
    <s v="40"/>
    <m/>
    <m/>
    <s v="P0"/>
    <m/>
    <m/>
    <s v="00L-RBL-28W Air Penelope Nelson 2026/06/11"/>
    <s v="1"/>
    <s v="FM001001"/>
    <m/>
    <s v="P"/>
    <m/>
    <m/>
    <m/>
    <m/>
    <s v="D"/>
    <n v="0"/>
    <m/>
    <m/>
    <m/>
    <m/>
    <x v="48"/>
    <x v="10"/>
    <x v="4"/>
    <x v="60"/>
    <m/>
    <m/>
    <s v="National"/>
    <x v="0"/>
  </r>
  <r>
    <s v="DEPT (Department)"/>
    <s v="2026"/>
    <s v="012"/>
    <s v="100000 (Director General and)"/>
    <s v="1011915 (DG Expenses)"/>
    <s v="DG Expenses"/>
    <s v="62101 (Travel- Domestic Flights)"/>
    <s v="Trvl- Domestic Flght"/>
    <n v="36.270000000000003"/>
    <m/>
    <s v="100633287"/>
    <s v="SA ()"/>
    <d v="2026-06-02T00:00:00"/>
    <s v="40"/>
    <m/>
    <m/>
    <s v="P0"/>
    <m/>
    <m/>
    <s v="00L-RBH-4WW Air Penelope Nelson 2026/05/13"/>
    <s v="1"/>
    <s v="FM001001"/>
    <m/>
    <s v="P"/>
    <m/>
    <m/>
    <m/>
    <m/>
    <s v="D"/>
    <n v="0"/>
    <m/>
    <m/>
    <m/>
    <m/>
    <x v="32"/>
    <x v="1"/>
    <x v="14"/>
    <x v="39"/>
    <m/>
    <m/>
    <s v="National"/>
    <x v="0"/>
  </r>
  <r>
    <s v="DEPT (Department)"/>
    <s v="2026"/>
    <s v="012"/>
    <s v="100000 (Director General and)"/>
    <s v="1011915 (DG Expenses)"/>
    <s v="DG Expenses"/>
    <s v="62102 (Travel-Domestic Expenses)"/>
    <s v="Trvl-Domestic Exp"/>
    <n v="8.4"/>
    <m/>
    <s v="100633287"/>
    <s v="SA ()"/>
    <d v="2026-06-02T00:00:00"/>
    <s v="40"/>
    <m/>
    <m/>
    <s v="P0"/>
    <m/>
    <m/>
    <s v="00L-RBH-4V4 Orbit Fee Penelope Nelson 2026/04/29"/>
    <s v="1"/>
    <s v="FM001001"/>
    <m/>
    <s v="P"/>
    <m/>
    <m/>
    <m/>
    <m/>
    <s v="D"/>
    <n v="0"/>
    <m/>
    <m/>
    <m/>
    <m/>
    <x v="31"/>
    <x v="2"/>
    <x v="3"/>
    <x v="38"/>
    <m/>
    <m/>
    <s v="National"/>
    <x v="0"/>
  </r>
  <r>
    <s v="DEPT (Department)"/>
    <s v="2026"/>
    <s v="012"/>
    <s v="100000 (Director General and)"/>
    <s v="1011915 (DG Expenses)"/>
    <s v="DG Expenses"/>
    <s v="62102 (Travel-Domestic Expenses)"/>
    <s v="Trvl-Domestic Exp"/>
    <n v="198.78"/>
    <m/>
    <s v="100633288"/>
    <s v="SA ()"/>
    <d v="2026-06-02T00:00:00"/>
    <s v="40"/>
    <m/>
    <m/>
    <s v="P0"/>
    <m/>
    <m/>
    <s v="00L-RBH-4WH Hotel Penelope Nelson 2026/05/05"/>
    <s v="1"/>
    <s v="FM001001"/>
    <m/>
    <s v="P"/>
    <m/>
    <m/>
    <m/>
    <m/>
    <s v="D"/>
    <n v="0"/>
    <m/>
    <m/>
    <m/>
    <m/>
    <x v="27"/>
    <x v="6"/>
    <x v="13"/>
    <x v="34"/>
    <m/>
    <m/>
    <s v="National"/>
    <x v="0"/>
  </r>
  <r>
    <s v="DEPT (Department)"/>
    <s v="2026"/>
    <s v="012"/>
    <s v="100000 (Director General and)"/>
    <s v="1011915 (DG Expenses)"/>
    <s v="DG Expenses"/>
    <s v="62102 (Travel-Domestic Expenses)"/>
    <s v="Trvl-Domestic Exp"/>
    <n v="6.55"/>
    <m/>
    <s v="100633288"/>
    <s v="SA ()"/>
    <d v="2026-06-02T00:00:00"/>
    <s v="40"/>
    <m/>
    <m/>
    <s v="P0"/>
    <m/>
    <m/>
    <s v="00L-RBM-T9C Orbit Fee Penelope Nelson 2026/05/08"/>
    <s v="1"/>
    <s v="FM001001"/>
    <m/>
    <s v="P"/>
    <m/>
    <m/>
    <m/>
    <m/>
    <s v="D"/>
    <n v="0"/>
    <m/>
    <m/>
    <m/>
    <m/>
    <x v="53"/>
    <x v="2"/>
    <x v="0"/>
    <x v="68"/>
    <m/>
    <m/>
    <s v="National"/>
    <x v="0"/>
  </r>
  <r>
    <s v="DEPT (Department)"/>
    <s v="2026"/>
    <s v="012"/>
    <s v="100000 (Director General and)"/>
    <s v="1011915 (DG Expenses)"/>
    <s v="DG Expenses"/>
    <s v="62102 (Travel-Domestic Expenses)"/>
    <s v="Trvl-Domestic Exp"/>
    <n v="18.850000000000001"/>
    <m/>
    <s v="100633288"/>
    <s v="SA ()"/>
    <d v="2026-06-02T00:00:00"/>
    <s v="40"/>
    <m/>
    <m/>
    <s v="P0"/>
    <m/>
    <m/>
    <s v="00L-RBM-R7H Orbit Fee Penelope Nelson 2026/05/07"/>
    <s v="1"/>
    <s v="FM001001"/>
    <m/>
    <s v="P"/>
    <m/>
    <m/>
    <m/>
    <m/>
    <s v="D"/>
    <n v="0"/>
    <m/>
    <m/>
    <m/>
    <m/>
    <x v="50"/>
    <x v="2"/>
    <x v="21"/>
    <x v="70"/>
    <m/>
    <m/>
    <s v="National"/>
    <x v="0"/>
  </r>
  <r>
    <s v="DEPT (Department)"/>
    <s v="2026"/>
    <s v="012"/>
    <s v="100000 (Director General and)"/>
    <s v="1011915 (DG Expenses)"/>
    <s v="DG Expenses"/>
    <s v="62102 (Travel-Domestic Expenses)"/>
    <s v="Trvl-Domestic Exp"/>
    <n v="0.56000000000000005"/>
    <m/>
    <s v="100633288"/>
    <s v="SA ()"/>
    <d v="2026-06-02T00:00:00"/>
    <s v="40"/>
    <m/>
    <m/>
    <s v="P0"/>
    <m/>
    <m/>
    <s v="00L-RBM-R7H Orbit Fee Penelope Nelson 2026/05/20"/>
    <s v="1"/>
    <s v="FM001001"/>
    <m/>
    <s v="P"/>
    <m/>
    <m/>
    <m/>
    <m/>
    <s v="D"/>
    <n v="0"/>
    <m/>
    <m/>
    <m/>
    <m/>
    <x v="50"/>
    <x v="2"/>
    <x v="21"/>
    <x v="70"/>
    <m/>
    <m/>
    <s v="National"/>
    <x v="0"/>
  </r>
  <r>
    <s v="DEPT (Department)"/>
    <s v="2026"/>
    <s v="012"/>
    <s v="100000 (Director General and)"/>
    <s v="1011915 (DG Expenses)"/>
    <s v="DG Expenses"/>
    <s v="62102 (Travel-Domestic Expenses)"/>
    <s v="Trvl-Domestic Exp"/>
    <n v="11.2"/>
    <m/>
    <s v="100633288"/>
    <s v="SA ()"/>
    <d v="2026-06-02T00:00:00"/>
    <s v="40"/>
    <m/>
    <m/>
    <s v="P0"/>
    <m/>
    <m/>
    <s v="00L-RBL-28W Orbit Fee Penelope Nelson 2026/05/15"/>
    <s v="1"/>
    <s v="FM001001"/>
    <m/>
    <s v="P"/>
    <m/>
    <m/>
    <m/>
    <m/>
    <s v="D"/>
    <n v="0"/>
    <m/>
    <m/>
    <m/>
    <m/>
    <x v="48"/>
    <x v="2"/>
    <x v="4"/>
    <x v="60"/>
    <m/>
    <m/>
    <s v="National"/>
    <x v="0"/>
  </r>
  <r>
    <s v="DEPT (Department)"/>
    <s v="2026"/>
    <s v="012"/>
    <s v="100000 (Director General and)"/>
    <s v="1011915 (DG Expenses)"/>
    <s v="DG Expenses"/>
    <s v="62102 (Travel-Domestic Expenses)"/>
    <s v="Trvl-Domestic Exp"/>
    <n v="11.2"/>
    <m/>
    <s v="100633289"/>
    <s v="SA ()"/>
    <d v="2026-06-02T00:00:00"/>
    <s v="40"/>
    <m/>
    <m/>
    <s v="P0"/>
    <m/>
    <m/>
    <s v="00L-RBM-R7H Orbit Fee Penelope Nelson 2026/05/12"/>
    <s v="1"/>
    <s v="FM001001"/>
    <m/>
    <s v="P"/>
    <m/>
    <m/>
    <m/>
    <m/>
    <s v="D"/>
    <n v="0"/>
    <m/>
    <m/>
    <m/>
    <m/>
    <x v="50"/>
    <x v="2"/>
    <x v="21"/>
    <x v="70"/>
    <m/>
    <m/>
    <s v="National"/>
    <x v="0"/>
  </r>
  <r>
    <s v="DEPT (Department)"/>
    <s v="2026"/>
    <s v="012"/>
    <s v="100000 (Director General and)"/>
    <s v="1011915 (DG Expenses)"/>
    <s v="DG Expenses"/>
    <s v="62101 (Travel- Domestic Flights)"/>
    <s v="Trvl- Domestic Flght"/>
    <n v="116.52"/>
    <m/>
    <s v="100633289"/>
    <s v="SA ()"/>
    <d v="2026-06-02T00:00:00"/>
    <s v="40"/>
    <m/>
    <m/>
    <s v="P0"/>
    <m/>
    <m/>
    <s v="00L-RBM-5W2 Air Penelope Nelson 2026/06/23"/>
    <s v="1"/>
    <s v="FM001001"/>
    <m/>
    <s v="P"/>
    <m/>
    <m/>
    <m/>
    <m/>
    <s v="D"/>
    <n v="0"/>
    <m/>
    <m/>
    <m/>
    <m/>
    <x v="54"/>
    <x v="12"/>
    <x v="4"/>
    <x v="69"/>
    <m/>
    <m/>
    <s v="National"/>
    <x v="0"/>
  </r>
  <r>
    <s v="DEPT (Department)"/>
    <s v="2026"/>
    <s v="012"/>
    <s v="100000 (Director General and)"/>
    <s v="1011915 (DG Expenses)"/>
    <s v="DG Expenses"/>
    <s v="62102 (Travel-Domestic Expenses)"/>
    <s v="Trvl-Domestic Exp"/>
    <n v="8.4"/>
    <m/>
    <s v="100633289"/>
    <s v="SA ()"/>
    <d v="2026-06-02T00:00:00"/>
    <s v="40"/>
    <m/>
    <m/>
    <s v="P0"/>
    <m/>
    <m/>
    <s v="00L-RBM-R7H Orbit Fee Penelope Nelson 2026/05/20"/>
    <s v="1"/>
    <s v="FM001001"/>
    <m/>
    <s v="P"/>
    <m/>
    <m/>
    <m/>
    <m/>
    <s v="D"/>
    <n v="0"/>
    <m/>
    <m/>
    <m/>
    <m/>
    <x v="50"/>
    <x v="2"/>
    <x v="21"/>
    <x v="70"/>
    <m/>
    <m/>
    <s v="National"/>
    <x v="0"/>
  </r>
  <r>
    <s v="DEPT (Department)"/>
    <s v="2026"/>
    <s v="012"/>
    <s v="100000 (Director General and)"/>
    <s v="1011915 (DG Expenses)"/>
    <s v="DG Expenses"/>
    <s v="62102 (Travel-Domestic Expenses)"/>
    <s v="Trvl-Domestic Exp"/>
    <n v="11.2"/>
    <m/>
    <s v="100633289"/>
    <s v="SA ()"/>
    <d v="2026-06-02T00:00:00"/>
    <s v="40"/>
    <m/>
    <m/>
    <s v="P0"/>
    <m/>
    <m/>
    <s v="00L-RBL-288 Orbit Fee Penelope Nelson 2026/05/19"/>
    <s v="1"/>
    <s v="FM001001"/>
    <m/>
    <s v="P"/>
    <m/>
    <m/>
    <m/>
    <m/>
    <s v="D"/>
    <n v="0"/>
    <m/>
    <m/>
    <m/>
    <m/>
    <x v="49"/>
    <x v="2"/>
    <x v="0"/>
    <x v="61"/>
    <m/>
    <m/>
    <s v="National"/>
    <x v="0"/>
  </r>
  <r>
    <s v="DEPT (Department)"/>
    <s v="2026"/>
    <s v="012"/>
    <s v="100000 (Director General and)"/>
    <s v="1011915 (DG Expenses)"/>
    <s v="DG Expenses"/>
    <s v="62102 (Travel-Domestic Expenses)"/>
    <s v="Trvl-Domestic Exp"/>
    <n v="18.850000000000001"/>
    <m/>
    <s v="100633289"/>
    <s v="SA ()"/>
    <d v="2026-06-02T00:00:00"/>
    <s v="40"/>
    <m/>
    <m/>
    <s v="P0"/>
    <m/>
    <m/>
    <s v="00L-RBM-5W2 Orbit Fee Penelope Nelson 2026/05/20"/>
    <s v="1"/>
    <s v="FM001001"/>
    <m/>
    <s v="P"/>
    <m/>
    <m/>
    <m/>
    <m/>
    <s v="D"/>
    <n v="0"/>
    <m/>
    <m/>
    <m/>
    <m/>
    <x v="54"/>
    <x v="2"/>
    <x v="4"/>
    <x v="69"/>
    <m/>
    <m/>
    <s v="National"/>
    <x v="0"/>
  </r>
  <r>
    <s v="DEPT (Department)"/>
    <s v="2026"/>
    <s v="012"/>
    <s v="100000 (Director General and)"/>
    <s v="1011915 (DG Expenses)"/>
    <s v="DG Expenses"/>
    <s v="62102 (Travel-Domestic Expenses)"/>
    <s v="Trvl-Domestic Exp"/>
    <n v="0.56000000000000005"/>
    <m/>
    <s v="100633289"/>
    <s v="SA ()"/>
    <d v="2026-06-02T00:00:00"/>
    <s v="40"/>
    <m/>
    <m/>
    <s v="P0"/>
    <m/>
    <m/>
    <s v="00L-RBH-4V4 Orbit Fee Penelope Nelson 2026/04/29"/>
    <s v="1"/>
    <s v="FM001001"/>
    <m/>
    <s v="P"/>
    <m/>
    <m/>
    <m/>
    <m/>
    <s v="D"/>
    <n v="0"/>
    <m/>
    <m/>
    <m/>
    <m/>
    <x v="31"/>
    <x v="2"/>
    <x v="3"/>
    <x v="38"/>
    <m/>
    <m/>
    <s v="National"/>
    <x v="0"/>
  </r>
  <r>
    <s v="DEPT (Department)"/>
    <s v="2026"/>
    <s v="012"/>
    <s v="100000 (Director General and)"/>
    <s v="1011915 (DG Expenses)"/>
    <s v="DG Expenses"/>
    <s v="62102 (Travel-Domestic Expenses)"/>
    <s v="Trvl-Domestic Exp"/>
    <n v="229.57"/>
    <m/>
    <s v="100633289"/>
    <s v="SA ()"/>
    <d v="2026-06-02T00:00:00"/>
    <s v="40"/>
    <m/>
    <m/>
    <s v="P0"/>
    <m/>
    <m/>
    <s v="00L-RBH-4V4 Hotel Penelope Nelson 2026/04/29"/>
    <s v="1"/>
    <s v="FM001001"/>
    <m/>
    <s v="P"/>
    <m/>
    <m/>
    <m/>
    <m/>
    <s v="D"/>
    <n v="0"/>
    <m/>
    <m/>
    <m/>
    <m/>
    <x v="31"/>
    <x v="1"/>
    <x v="3"/>
    <x v="38"/>
    <m/>
    <m/>
    <s v="National"/>
    <x v="0"/>
  </r>
  <r>
    <s v="DEPT (Department)"/>
    <s v="2026"/>
    <s v="012"/>
    <s v="100000 (Director General and)"/>
    <s v="1011915 (DG Expenses)"/>
    <s v="DG Expenses"/>
    <s v="62101 (Travel- Domestic Flights)"/>
    <s v="Trvl- Domestic Flght"/>
    <n v="75.91"/>
    <m/>
    <s v="100647386"/>
    <s v="SA ()"/>
    <d v="2026-06-30T00:00:00"/>
    <s v="40"/>
    <m/>
    <m/>
    <s v="P0"/>
    <m/>
    <m/>
    <s v="00L-RBM-5W2 Air Penelope Nelson 2026/06/25"/>
    <s v="1"/>
    <s v="FM001001"/>
    <m/>
    <s v="P"/>
    <m/>
    <m/>
    <m/>
    <m/>
    <s v="D"/>
    <n v="0"/>
    <m/>
    <m/>
    <m/>
    <m/>
    <x v="54"/>
    <x v="12"/>
    <x v="4"/>
    <x v="69"/>
    <m/>
    <m/>
    <s v="National"/>
    <x v="0"/>
  </r>
  <r>
    <s v="DEPT (Department)"/>
    <s v="2026"/>
    <s v="012"/>
    <s v="100000 (Director General and)"/>
    <s v="1011915 (DG Expenses)"/>
    <s v="DG Expenses"/>
    <s v="62102 (Travel-Domestic Expenses)"/>
    <s v="Trvl-Domestic Exp"/>
    <n v="11.2"/>
    <m/>
    <s v="100647386"/>
    <s v="SA ()"/>
    <d v="2026-06-30T00:00:00"/>
    <s v="40"/>
    <m/>
    <m/>
    <s v="P0"/>
    <m/>
    <m/>
    <s v="00L-RBL-288 Orbit Fee Penelope Nelson 2026/06/17"/>
    <s v="1"/>
    <s v="FM001001"/>
    <m/>
    <s v="P"/>
    <m/>
    <m/>
    <m/>
    <m/>
    <s v="D"/>
    <n v="0"/>
    <m/>
    <m/>
    <m/>
    <m/>
    <x v="49"/>
    <x v="2"/>
    <x v="0"/>
    <x v="61"/>
    <m/>
    <m/>
    <s v="National"/>
    <x v="0"/>
  </r>
  <r>
    <s v="DEPT (Department)"/>
    <s v="2026"/>
    <s v="012"/>
    <s v="100000 (Director General and)"/>
    <s v="1011915 (DG Expenses)"/>
    <s v="DG Expenses"/>
    <s v="62102 (Travel-Domestic Expenses)"/>
    <s v="Trvl-Domestic Exp"/>
    <n v="136.30000000000001"/>
    <m/>
    <s v="100647386"/>
    <s v="SA ()"/>
    <d v="2026-06-30T00:00:00"/>
    <s v="40"/>
    <m/>
    <m/>
    <s v="P0"/>
    <m/>
    <m/>
    <s v="00L-RBL-28W Hotel Penelope Nelson 2026/06/11"/>
    <s v="1"/>
    <s v="FM001001"/>
    <m/>
    <s v="P"/>
    <m/>
    <m/>
    <m/>
    <m/>
    <s v="D"/>
    <n v="0"/>
    <m/>
    <m/>
    <m/>
    <m/>
    <x v="48"/>
    <x v="6"/>
    <x v="4"/>
    <x v="60"/>
    <m/>
    <m/>
    <s v="National"/>
    <x v="0"/>
  </r>
  <r>
    <s v="DEPT (Department)"/>
    <s v="2026"/>
    <s v="012"/>
    <s v="100000 (Director General and)"/>
    <s v="1011915 (DG Expenses)"/>
    <s v="DG Expenses"/>
    <s v="62101 (Travel- Domestic Flights)"/>
    <s v="Trvl- Domestic Flght"/>
    <n v="184.72"/>
    <m/>
    <s v="100647387"/>
    <s v="SA ()"/>
    <d v="2026-06-30T00:00:00"/>
    <s v="40"/>
    <m/>
    <m/>
    <s v="P0"/>
    <m/>
    <m/>
    <s v="00L-RBL-28J Air Penelope Nelson 2026/06/04"/>
    <s v="1"/>
    <s v="FM001001"/>
    <m/>
    <s v="P"/>
    <m/>
    <m/>
    <m/>
    <m/>
    <s v="D"/>
    <n v="0"/>
    <m/>
    <m/>
    <m/>
    <m/>
    <x v="47"/>
    <x v="10"/>
    <x v="20"/>
    <x v="59"/>
    <m/>
    <m/>
    <s v="National"/>
    <x v="0"/>
  </r>
  <r>
    <s v="DEPT (Department)"/>
    <s v="2026"/>
    <s v="012"/>
    <s v="100000 (Director General and)"/>
    <s v="1011915 (DG Expenses)"/>
    <s v="DG Expenses"/>
    <s v="62101 (Travel- Domestic Flights)"/>
    <s v="Trvl- Domestic Flght"/>
    <n v="80.97"/>
    <m/>
    <s v="100647387"/>
    <s v="SA ()"/>
    <d v="2026-06-30T00:00:00"/>
    <s v="40"/>
    <m/>
    <m/>
    <s v="P0"/>
    <m/>
    <m/>
    <s v="00L-RBL-288 Air Penelope Nelson 2026/06/18"/>
    <s v="1"/>
    <s v="FM001001"/>
    <m/>
    <s v="P"/>
    <m/>
    <m/>
    <m/>
    <m/>
    <s v="D"/>
    <n v="0"/>
    <m/>
    <m/>
    <m/>
    <m/>
    <x v="49"/>
    <x v="10"/>
    <x v="0"/>
    <x v="61"/>
    <m/>
    <m/>
    <s v="National"/>
    <x v="0"/>
  </r>
  <r>
    <s v="DEPT (Department)"/>
    <s v="2026"/>
    <s v="012"/>
    <s v="100000 (Director General and)"/>
    <s v="1011915 (DG Expenses)"/>
    <s v="DG Expenses"/>
    <s v="62101 (Travel- Domestic Flights)"/>
    <s v="Trvl- Domestic Flght"/>
    <n v="115.56"/>
    <m/>
    <s v="100647388"/>
    <s v="SA ()"/>
    <d v="2026-06-30T00:00:00"/>
    <s v="40"/>
    <m/>
    <m/>
    <s v="P0"/>
    <m/>
    <m/>
    <s v="00L-RBL-28W Air Penelope Nelson 2026/06/11"/>
    <s v="1"/>
    <s v="FM001001"/>
    <m/>
    <s v="P"/>
    <m/>
    <m/>
    <m/>
    <m/>
    <s v="D"/>
    <n v="0"/>
    <m/>
    <m/>
    <m/>
    <m/>
    <x v="48"/>
    <x v="10"/>
    <x v="4"/>
    <x v="60"/>
    <m/>
    <m/>
    <s v="National"/>
    <x v="0"/>
  </r>
  <r>
    <s v="DEPT (Department)"/>
    <s v="2026"/>
    <s v="012"/>
    <s v="100000 (Director General and)"/>
    <s v="1011915 (DG Expenses)"/>
    <s v="DG Expenses"/>
    <s v="62102 (Travel-Domestic Expenses)"/>
    <s v="Trvl-Domestic Exp"/>
    <n v="8.4"/>
    <m/>
    <s v="100647388"/>
    <s v="SA ()"/>
    <d v="2026-06-30T00:00:00"/>
    <s v="40"/>
    <m/>
    <m/>
    <s v="P0"/>
    <m/>
    <m/>
    <s v="00L-RBM-R7H Orbit Fee Penelope Nelson 2026/05/21"/>
    <s v="1"/>
    <s v="FM001001"/>
    <m/>
    <s v="P"/>
    <m/>
    <m/>
    <m/>
    <m/>
    <s v="D"/>
    <n v="0"/>
    <m/>
    <m/>
    <m/>
    <m/>
    <x v="50"/>
    <x v="2"/>
    <x v="21"/>
    <x v="70"/>
    <m/>
    <m/>
    <s v="National"/>
    <x v="0"/>
  </r>
  <r>
    <s v="DEPT (Department)"/>
    <s v="2026"/>
    <s v="012"/>
    <s v="100000 (Director General and)"/>
    <s v="1011915 (DG Expenses)"/>
    <s v="DG Expenses"/>
    <s v="62102 (Travel-Domestic Expenses)"/>
    <s v="Trvl-Domestic Exp"/>
    <n v="8.4"/>
    <m/>
    <s v="100647388"/>
    <s v="SA ()"/>
    <d v="2026-06-30T00:00:00"/>
    <s v="40"/>
    <m/>
    <m/>
    <s v="P0"/>
    <m/>
    <m/>
    <s v="00L-RBL-28W Orbit Fee Penelope Nelson 2026/06/11"/>
    <s v="1"/>
    <s v="FM001001"/>
    <m/>
    <s v="P"/>
    <m/>
    <m/>
    <m/>
    <m/>
    <s v="D"/>
    <n v="0"/>
    <m/>
    <m/>
    <m/>
    <m/>
    <x v="48"/>
    <x v="2"/>
    <x v="4"/>
    <x v="60"/>
    <m/>
    <m/>
    <s v="National"/>
    <x v="0"/>
  </r>
  <r>
    <s v="DEPT (Department)"/>
    <s v="2026"/>
    <s v="012"/>
    <s v="100000 (Director General and)"/>
    <s v="1011915 (DG Expenses)"/>
    <s v="DG Expenses"/>
    <s v="62102 (Travel-Domestic Expenses)"/>
    <s v="Trvl-Domestic Exp"/>
    <n v="11.2"/>
    <m/>
    <s v="100647388"/>
    <s v="SA ()"/>
    <d v="2026-06-30T00:00:00"/>
    <s v="40"/>
    <m/>
    <m/>
    <s v="P0"/>
    <m/>
    <m/>
    <s v="00L-RBL-28W Orbit Fee Penelope Nelson 2026/06/04"/>
    <s v="1"/>
    <s v="FM001001"/>
    <m/>
    <s v="P"/>
    <m/>
    <m/>
    <m/>
    <m/>
    <s v="D"/>
    <n v="0"/>
    <m/>
    <m/>
    <m/>
    <m/>
    <x v="48"/>
    <x v="2"/>
    <x v="4"/>
    <x v="60"/>
    <m/>
    <m/>
    <s v="National"/>
    <x v="0"/>
  </r>
  <r>
    <s v="DEPT (Department)"/>
    <s v="2026"/>
    <s v="012"/>
    <s v="100000 (Director General and)"/>
    <s v="1011915 (DG Expenses)"/>
    <s v="DG Expenses"/>
    <s v="62101 (Travel- Domestic Flights)"/>
    <s v="Trvl- Domestic Flght"/>
    <n v="11.59"/>
    <m/>
    <s v="100647388"/>
    <s v="SA ()"/>
    <d v="2026-06-30T00:00:00"/>
    <s v="40"/>
    <m/>
    <m/>
    <s v="P0"/>
    <m/>
    <m/>
    <s v="00L-RBL-28W Air Penelope Nelson 2026/06/11"/>
    <s v="1"/>
    <s v="FM001001"/>
    <m/>
    <s v="P"/>
    <m/>
    <m/>
    <m/>
    <m/>
    <s v="D"/>
    <n v="0"/>
    <m/>
    <m/>
    <m/>
    <m/>
    <x v="48"/>
    <x v="10"/>
    <x v="4"/>
    <x v="60"/>
    <m/>
    <m/>
    <s v="National"/>
    <x v="0"/>
  </r>
  <r>
    <s v="DEPT (Department)"/>
    <s v="2026"/>
    <s v="012"/>
    <s v="100000 (Director General and)"/>
    <s v="1011915 (DG Expenses)"/>
    <s v="DG Expenses"/>
    <s v="62102 (Travel-Domestic Expenses)"/>
    <s v="Trvl-Domestic Exp"/>
    <n v="0.56000000000000005"/>
    <m/>
    <s v="100647388"/>
    <s v="SA ()"/>
    <d v="2026-06-30T00:00:00"/>
    <s v="40"/>
    <m/>
    <m/>
    <s v="P0"/>
    <m/>
    <m/>
    <s v="00L-RBM-R7H Orbit Fee Penelope Nelson 2026/05/21"/>
    <s v="1"/>
    <s v="FM001001"/>
    <m/>
    <s v="P"/>
    <m/>
    <m/>
    <m/>
    <m/>
    <s v="D"/>
    <n v="0"/>
    <m/>
    <m/>
    <m/>
    <m/>
    <x v="50"/>
    <x v="2"/>
    <x v="21"/>
    <x v="70"/>
    <m/>
    <m/>
    <s v="National"/>
    <x v="0"/>
  </r>
  <r>
    <s v="DEPT (Department)"/>
    <s v="2026"/>
    <s v="012"/>
    <s v="100000 (Director General and)"/>
    <s v="1011915 (DG Expenses)"/>
    <s v="DG Expenses"/>
    <s v="62102 (Travel-Domestic Expenses)"/>
    <s v="Trvl-Domestic Exp"/>
    <n v="147.83000000000001"/>
    <m/>
    <s v="100647388"/>
    <s v="SA ()"/>
    <d v="2026-06-30T00:00:00"/>
    <s v="40"/>
    <m/>
    <m/>
    <s v="P0"/>
    <m/>
    <m/>
    <s v="00L-RBM-R7H Hotel Penelope Nelson 2026/05/21"/>
    <s v="1"/>
    <s v="FM001001"/>
    <m/>
    <s v="P"/>
    <m/>
    <m/>
    <m/>
    <m/>
    <s v="D"/>
    <n v="0"/>
    <m/>
    <m/>
    <m/>
    <m/>
    <x v="50"/>
    <x v="6"/>
    <x v="21"/>
    <x v="70"/>
    <m/>
    <m/>
    <s v="National"/>
    <x v="0"/>
  </r>
  <r>
    <s v="DEPT (Department)"/>
    <s v="2026"/>
    <s v="012"/>
    <s v="100000 (Director General and)"/>
    <s v="1011915 (DG Expenses)"/>
    <s v="DG Expenses"/>
    <s v="62102 (Travel-Domestic Expenses)"/>
    <s v="Trvl-Domestic Exp"/>
    <n v="11.2"/>
    <m/>
    <s v="100647388"/>
    <s v="SA ()"/>
    <d v="2026-06-30T00:00:00"/>
    <s v="40"/>
    <m/>
    <m/>
    <s v="P0"/>
    <m/>
    <m/>
    <s v="00L-RBL-28J Orbit Fee Penelope Nelson 2026/05/28"/>
    <s v="1"/>
    <s v="FM001001"/>
    <m/>
    <s v="P"/>
    <m/>
    <m/>
    <m/>
    <m/>
    <s v="D"/>
    <n v="0"/>
    <m/>
    <m/>
    <m/>
    <m/>
    <x v="47"/>
    <x v="2"/>
    <x v="20"/>
    <x v="59"/>
    <m/>
    <m/>
    <s v="National"/>
    <x v="0"/>
  </r>
  <r>
    <s v="DEPT (Department)"/>
    <s v="2026"/>
    <s v="012"/>
    <s v="100000 (Director General and)"/>
    <s v="1011915 (DG Expenses)"/>
    <s v="DG Expenses"/>
    <s v="62102 (Travel-Domestic Expenses)"/>
    <s v="Trvl-Domestic Exp"/>
    <n v="11.2"/>
    <m/>
    <s v="100647388"/>
    <s v="SA ()"/>
    <d v="2026-06-30T00:00:00"/>
    <s v="40"/>
    <m/>
    <m/>
    <s v="P0"/>
    <m/>
    <m/>
    <s v="00L-RBM-T9C Orbit Fee Penelope Nelson 2026/05/28"/>
    <s v="1"/>
    <s v="FM001001"/>
    <m/>
    <s v="P"/>
    <m/>
    <m/>
    <m/>
    <m/>
    <s v="D"/>
    <n v="0"/>
    <m/>
    <m/>
    <m/>
    <m/>
    <x v="53"/>
    <x v="2"/>
    <x v="0"/>
    <x v="68"/>
    <m/>
    <m/>
    <s v="National"/>
    <x v="0"/>
  </r>
  <r>
    <s v="DEPT (Department)"/>
    <s v="2026"/>
    <s v="012"/>
    <s v="100000 (Director General and)"/>
    <s v="1011915 (DG Expenses)"/>
    <s v="DG Expenses"/>
    <s v="62101 (Travel- Domestic Flights)"/>
    <s v="Trvl- Domestic Flght"/>
    <n v="459.13"/>
    <m/>
    <s v="100647388"/>
    <s v="SA ()"/>
    <d v="2026-06-30T00:00:00"/>
    <s v="40"/>
    <m/>
    <m/>
    <s v="P0"/>
    <m/>
    <m/>
    <s v="00L-RBM-5W2 Air Penelope Nelson 2026/06/23"/>
    <s v="1"/>
    <s v="FM001001"/>
    <m/>
    <s v="P"/>
    <m/>
    <m/>
    <m/>
    <m/>
    <s v="D"/>
    <n v="0"/>
    <m/>
    <m/>
    <m/>
    <m/>
    <x v="54"/>
    <x v="12"/>
    <x v="4"/>
    <x v="69"/>
    <m/>
    <m/>
    <s v="National"/>
    <x v="0"/>
  </r>
  <r>
    <s v="DEPT (Department)"/>
    <s v="2026"/>
    <s v="012"/>
    <s v="100000 (Director General and)"/>
    <s v="1011915 (DG Expenses)"/>
    <s v="DG Expenses"/>
    <s v="62102 (Travel-Domestic Expenses)"/>
    <s v="Trvl-Domestic Exp"/>
    <n v="11.2"/>
    <m/>
    <s v="100647389"/>
    <s v="SA ()"/>
    <d v="2026-06-30T00:00:00"/>
    <s v="40"/>
    <m/>
    <m/>
    <s v="P0"/>
    <m/>
    <m/>
    <s v="00L-RBM-5W2 Orbit Fee Penelope Nelson 2026/06/23"/>
    <s v="1"/>
    <s v="FM001001"/>
    <m/>
    <s v="P"/>
    <m/>
    <m/>
    <m/>
    <m/>
    <s v="D"/>
    <n v="0"/>
    <m/>
    <m/>
    <m/>
    <m/>
    <x v="54"/>
    <x v="2"/>
    <x v="4"/>
    <x v="69"/>
    <m/>
    <m/>
    <s v="National"/>
    <x v="0"/>
  </r>
  <r>
    <s v="DEPT (Department)"/>
    <s v="2026"/>
    <s v="012"/>
    <s v="100000 (Director General and)"/>
    <s v="1011915 (DG Expenses)"/>
    <s v="DG Expenses"/>
    <s v="62101 (Travel- Domestic Flights)"/>
    <s v="Trvl- Domestic Flght"/>
    <n v="307.92"/>
    <m/>
    <s v="100647389"/>
    <s v="SA ()"/>
    <d v="2026-06-30T00:00:00"/>
    <s v="40"/>
    <m/>
    <m/>
    <s v="P0"/>
    <m/>
    <m/>
    <s v="00L-RBM-5W2 Air Penelope Nelson 2026/06/23"/>
    <s v="1"/>
    <s v="FM001001"/>
    <m/>
    <s v="P"/>
    <m/>
    <m/>
    <m/>
    <m/>
    <s v="D"/>
    <n v="0"/>
    <m/>
    <m/>
    <m/>
    <m/>
    <x v="54"/>
    <x v="12"/>
    <x v="4"/>
    <x v="69"/>
    <m/>
    <m/>
    <s v="National"/>
    <x v="0"/>
  </r>
  <r>
    <s v="DEPT (Department)"/>
    <s v="2026"/>
    <s v="012"/>
    <s v="100000 (Director General and)"/>
    <s v="1011915 (DG Expenses)"/>
    <s v="DG Expenses"/>
    <s v="62102 (Travel-Domestic Expenses)"/>
    <s v="Trvl-Domestic Exp"/>
    <n v="11.2"/>
    <m/>
    <s v="100647391"/>
    <s v="SA ()"/>
    <d v="2026-06-30T00:00:00"/>
    <s v="40"/>
    <m/>
    <m/>
    <s v="P0"/>
    <m/>
    <m/>
    <s v="00L-RBM-5W2 Orbit Fee Penelope Nelson 2026/06/05"/>
    <s v="1"/>
    <s v="FM001001"/>
    <m/>
    <s v="P"/>
    <m/>
    <m/>
    <m/>
    <m/>
    <s v="D"/>
    <n v="0"/>
    <m/>
    <m/>
    <m/>
    <m/>
    <x v="54"/>
    <x v="2"/>
    <x v="4"/>
    <x v="69"/>
    <m/>
    <m/>
    <s v="National"/>
    <x v="0"/>
  </r>
  <r>
    <s v="DEPT (Department)"/>
    <s v="2026"/>
    <s v="012"/>
    <s v="100000 (Director General and)"/>
    <s v="1011915 (DG Expenses)"/>
    <s v="DG Expenses"/>
    <s v="62102 (Travel-Domestic Expenses)"/>
    <s v="Trvl-Domestic Exp"/>
    <n v="11.2"/>
    <m/>
    <s v="100647391"/>
    <s v="SA ()"/>
    <d v="2026-06-30T00:00:00"/>
    <s v="40"/>
    <m/>
    <m/>
    <s v="P0"/>
    <m/>
    <m/>
    <s v="00L-RBM-5W2 Orbit Fee Penelope Nelson 2026/06/17"/>
    <s v="1"/>
    <s v="FM001001"/>
    <m/>
    <s v="P"/>
    <m/>
    <m/>
    <m/>
    <m/>
    <s v="D"/>
    <n v="0"/>
    <m/>
    <m/>
    <m/>
    <m/>
    <x v="54"/>
    <x v="2"/>
    <x v="4"/>
    <x v="69"/>
    <m/>
    <m/>
    <s v="National"/>
    <x v="0"/>
  </r>
  <r>
    <s v="DEPT (Department)"/>
    <s v="2026"/>
    <s v="012"/>
    <s v="100000 (Director General and)"/>
    <s v="1011915 (DG Expenses)"/>
    <s v="DG Expenses"/>
    <s v="62102 (Travel-Domestic Expenses)"/>
    <s v="Trvl-Domestic Exp"/>
    <n v="11.2"/>
    <m/>
    <s v="100647391"/>
    <s v="SA ()"/>
    <d v="2026-06-30T00:00:00"/>
    <s v="40"/>
    <m/>
    <m/>
    <s v="P0"/>
    <m/>
    <m/>
    <s v="00L-RBL-28W Orbit Fee Penelope Nelson 2026/05/29"/>
    <s v="1"/>
    <s v="FM001001"/>
    <m/>
    <s v="P"/>
    <m/>
    <m/>
    <m/>
    <m/>
    <s v="D"/>
    <n v="0"/>
    <m/>
    <m/>
    <m/>
    <m/>
    <x v="48"/>
    <x v="2"/>
    <x v="4"/>
    <x v="60"/>
    <m/>
    <m/>
    <s v="National"/>
    <x v="0"/>
  </r>
  <r>
    <s v="DEPT (Department)"/>
    <s v="2026"/>
    <s v="012"/>
    <s v="100000 (Director General and)"/>
    <s v="1011915 (DG Expenses)"/>
    <s v="DG Expenses"/>
    <s v="62102 (Travel-Domestic Expenses)"/>
    <s v="Trvl-Domestic Exp"/>
    <n v="0.56000000000000005"/>
    <m/>
    <s v="100647391"/>
    <s v="SA ()"/>
    <d v="2026-06-30T00:00:00"/>
    <s v="40"/>
    <m/>
    <m/>
    <s v="P0"/>
    <m/>
    <m/>
    <s v="00L-RBL-28W Orbit Fee Penelope Nelson 2026/06/11"/>
    <s v="1"/>
    <s v="FM001001"/>
    <m/>
    <s v="P"/>
    <m/>
    <m/>
    <m/>
    <m/>
    <s v="D"/>
    <n v="0"/>
    <m/>
    <m/>
    <m/>
    <m/>
    <x v="48"/>
    <x v="2"/>
    <x v="4"/>
    <x v="60"/>
    <m/>
    <m/>
    <s v="National"/>
    <x v="0"/>
  </r>
  <r>
    <s v="DEPT (Department)"/>
    <s v="2026"/>
    <s v="012"/>
    <s v="100000 (Director General and)"/>
    <s v="1011915 (DG Expenses)"/>
    <s v="DG Expenses"/>
    <s v="62104 (Taxi / Cab Services incl Ride-Hailing S)"/>
    <s v="Taxi / Cab Services"/>
    <n v="54.52"/>
    <s v="Penny Nelson"/>
    <s v="100664451"/>
    <s v="S1 ()"/>
    <d v="2026-06-30T00:00:00"/>
    <s v="40"/>
    <m/>
    <m/>
    <s v="P0"/>
    <m/>
    <m/>
    <s v="Wgtn Combined T Taxi to airport early morning for"/>
    <s v="1"/>
    <s v="FM001001"/>
    <m/>
    <s v="P"/>
    <m/>
    <m/>
    <m/>
    <m/>
    <s v="D"/>
    <n v="0"/>
    <m/>
    <m/>
    <m/>
    <m/>
    <x v="47"/>
    <x v="3"/>
    <x v="20"/>
    <x v="59"/>
    <m/>
    <m/>
    <s v="National"/>
    <x v="0"/>
  </r>
  <r>
    <s v="DEPT (Department)"/>
    <s v="2026"/>
    <s v="012"/>
    <s v="100000 (Director General and)"/>
    <s v="1011915 (DG Expenses)"/>
    <s v="DG Expenses"/>
    <s v="62104 (Taxi / Cab Services incl Ride-Hailing S)"/>
    <s v="Taxi / Cab Services"/>
    <n v="11.24"/>
    <s v="Penny Nelson"/>
    <s v="100664451"/>
    <s v="S1 ()"/>
    <d v="2026-06-30T00:00:00"/>
    <s v="40"/>
    <m/>
    <m/>
    <s v="P0"/>
    <m/>
    <m/>
    <s v="Uber *trip Help Uber home from key stakeholder eve"/>
    <s v="1"/>
    <s v="FM001001"/>
    <m/>
    <s v="P"/>
    <m/>
    <m/>
    <m/>
    <m/>
    <s v="D"/>
    <n v="0"/>
    <m/>
    <m/>
    <m/>
    <m/>
    <x v="55"/>
    <x v="3"/>
    <x v="0"/>
    <x v="71"/>
    <m/>
    <m/>
    <s v="National"/>
    <x v="0"/>
  </r>
  <r>
    <s v="DEPT (Department)"/>
    <s v="2026"/>
    <s v="012"/>
    <s v="100000 (Director General and)"/>
    <s v="1011915 (DG Expenses)"/>
    <s v="DG Expenses"/>
    <s v="62104 (Taxi / Cab Services incl Ride-Hailing S)"/>
    <s v="Taxi / Cab Services"/>
    <n v="54.87"/>
    <s v="Penny Nelson"/>
    <s v="100664451"/>
    <s v="S1 ()"/>
    <d v="2026-06-30T00:00:00"/>
    <s v="40"/>
    <m/>
    <m/>
    <s v="P0"/>
    <m/>
    <m/>
    <s v="Wgtn Combined T Aotearoa circle - Taxi to Wellingt"/>
    <s v="1"/>
    <s v="FM001001"/>
    <m/>
    <s v="P"/>
    <m/>
    <m/>
    <m/>
    <m/>
    <s v="D"/>
    <n v="0"/>
    <m/>
    <m/>
    <m/>
    <m/>
    <x v="48"/>
    <x v="3"/>
    <x v="4"/>
    <x v="60"/>
    <m/>
    <m/>
    <s v="National"/>
    <x v="0"/>
  </r>
  <r>
    <s v="DEPT (Department)"/>
    <s v="2026"/>
    <s v="012"/>
    <s v="100000 (Director General and)"/>
    <s v="1011915 (DG Expenses)"/>
    <s v="DG Expenses"/>
    <s v="62104 (Taxi / Cab Services incl Ride-Hailing S)"/>
    <s v="Taxi / Cab Services"/>
    <n v="44.89"/>
    <s v="Penny Nelson"/>
    <s v="100664451"/>
    <s v="S1 ()"/>
    <d v="2026-06-30T00:00:00"/>
    <s v="40"/>
    <m/>
    <m/>
    <s v="P0"/>
    <m/>
    <m/>
    <s v="Uber *trip Help Auckland for Aotearoa Circle 11 Ju"/>
    <s v="1"/>
    <s v="FM001001"/>
    <m/>
    <s v="P"/>
    <m/>
    <m/>
    <m/>
    <m/>
    <s v="D"/>
    <n v="0"/>
    <m/>
    <m/>
    <m/>
    <m/>
    <x v="48"/>
    <x v="3"/>
    <x v="4"/>
    <x v="60"/>
    <m/>
    <m/>
    <s v="National"/>
    <x v="0"/>
  </r>
  <r>
    <s v="DEPT (Department)"/>
    <s v="2026"/>
    <s v="012"/>
    <s v="100000 (Director General and)"/>
    <s v="1011915 (DG Expenses)"/>
    <s v="DG Expenses"/>
    <s v="62104 (Taxi / Cab Services incl Ride-Hailing S)"/>
    <s v="Taxi / Cab Services"/>
    <n v="11.68"/>
    <s v="Penny Nelson"/>
    <s v="100664451"/>
    <s v="S1 ()"/>
    <d v="2026-06-30T00:00:00"/>
    <s v="40"/>
    <m/>
    <m/>
    <s v="P0"/>
    <m/>
    <m/>
    <s v="Uber *trip Help Auckland Aotearoa circle - uber ba"/>
    <s v="1"/>
    <s v="FM001001"/>
    <m/>
    <s v="P"/>
    <m/>
    <m/>
    <m/>
    <m/>
    <s v="D"/>
    <n v="0"/>
    <m/>
    <m/>
    <m/>
    <m/>
    <x v="48"/>
    <x v="3"/>
    <x v="4"/>
    <x v="60"/>
    <m/>
    <m/>
    <s v="National"/>
    <x v="0"/>
  </r>
  <r>
    <s v="DEPT (Department)"/>
    <s v="2026"/>
    <s v="012"/>
    <s v="100000 (Director General and)"/>
    <s v="1011915 (DG Expenses)"/>
    <s v="DG Expenses"/>
    <s v="62104 (Taxi / Cab Services incl Ride-Hailing S)"/>
    <s v="Taxi / Cab Services"/>
    <n v="49.83"/>
    <s v="Penny Nelson"/>
    <s v="100664456"/>
    <s v="S1 ()"/>
    <d v="2026-06-30T00:00:00"/>
    <s v="40"/>
    <m/>
    <m/>
    <s v="P0"/>
    <m/>
    <m/>
    <s v="Wgtn Combined T Taxi to airport"/>
    <s v="1"/>
    <s v="FM001001"/>
    <m/>
    <s v="P"/>
    <m/>
    <m/>
    <m/>
    <m/>
    <s v="D"/>
    <n v="0"/>
    <m/>
    <m/>
    <m/>
    <m/>
    <x v="49"/>
    <x v="3"/>
    <x v="0"/>
    <x v="61"/>
    <m/>
    <m/>
    <s v="National"/>
    <x v="0"/>
  </r>
  <r>
    <s v="DEPT (Department)"/>
    <s v="2026"/>
    <s v="012"/>
    <s v="100000 (Director General and)"/>
    <s v="1011915 (DG Expenses)"/>
    <s v="DG Expenses"/>
    <s v="62104 (Taxi / Cab Services incl Ride-Hailing S)"/>
    <s v="Taxi / Cab Services"/>
    <n v="37.130000000000003"/>
    <s v="Penny Nelson"/>
    <s v="100664456"/>
    <s v="S1 ()"/>
    <d v="2026-06-30T00:00:00"/>
    <s v="40"/>
    <m/>
    <m/>
    <s v="P0"/>
    <m/>
    <m/>
    <s v="Wgtn Combined T EDS Conference-taxi to airport"/>
    <s v="1"/>
    <s v="FM001001"/>
    <m/>
    <s v="P"/>
    <m/>
    <m/>
    <m/>
    <m/>
    <s v="D"/>
    <n v="0"/>
    <m/>
    <m/>
    <m/>
    <m/>
    <x v="54"/>
    <x v="3"/>
    <x v="4"/>
    <x v="69"/>
    <m/>
    <m/>
    <s v="National"/>
    <x v="0"/>
  </r>
  <r>
    <s v="DEPT (Department)"/>
    <s v="2026"/>
    <s v="012"/>
    <s v="100000 (Director General and)"/>
    <s v="1011915 (DG Expenses)"/>
    <s v="DG Expenses"/>
    <s v="62104 (Taxi / Cab Services incl Ride-Hailing S)"/>
    <s v="Taxi / Cab Services"/>
    <n v="90.87"/>
    <s v="Penny Nelson"/>
    <s v="100664456"/>
    <s v="S1 ()"/>
    <d v="2026-06-30T00:00:00"/>
    <s v="40"/>
    <m/>
    <m/>
    <s v="P0"/>
    <m/>
    <m/>
    <s v="Akld Co-Op Taxi EDS conference 24 June"/>
    <s v="1"/>
    <s v="FM001001"/>
    <m/>
    <s v="P"/>
    <m/>
    <m/>
    <m/>
    <m/>
    <s v="D"/>
    <n v="0"/>
    <m/>
    <m/>
    <m/>
    <m/>
    <x v="54"/>
    <x v="3"/>
    <x v="4"/>
    <x v="69"/>
    <m/>
    <m/>
    <s v="National"/>
    <x v="0"/>
  </r>
  <r>
    <s v="DEPT (Department)"/>
    <s v="2026"/>
    <s v="012"/>
    <s v="100000 (Director General and)"/>
    <s v="1011915 (DG Expenses)"/>
    <s v="DG Expenses"/>
    <s v="62101 (Travel- Domestic Flights)"/>
    <s v="Trvl- Domestic Flght"/>
    <n v="-25.82"/>
    <s v="Reid Walters"/>
    <s v="100664457"/>
    <s v="S1 ()"/>
    <d v="2026-06-30T00:00:00"/>
    <s v="50"/>
    <m/>
    <m/>
    <s v="P0"/>
    <m/>
    <m/>
    <s v="Air New Zeal086 Credit for Penny's flight change r"/>
    <s v="1"/>
    <s v="FM001001"/>
    <m/>
    <s v="P"/>
    <m/>
    <m/>
    <m/>
    <m/>
    <s v="D"/>
    <n v="0"/>
    <m/>
    <m/>
    <m/>
    <m/>
    <x v="56"/>
    <x v="10"/>
    <x v="0"/>
    <x v="72"/>
    <m/>
    <m/>
    <s v="National"/>
    <x v="0"/>
  </r>
  <r>
    <s v="DEPT (Department)"/>
    <s v="2026"/>
    <s v="012"/>
    <s v="100000 (Director General and)"/>
    <s v="1011915 (DG Expenses)"/>
    <s v="DG Expenses"/>
    <s v="62101 (Travel- Domestic Flights)"/>
    <s v="Trvl- Domestic Flght"/>
    <n v="-4.43"/>
    <s v="Reid Walters"/>
    <s v="100664457"/>
    <s v="S1 ()"/>
    <d v="2026-06-30T00:00:00"/>
    <s v="50"/>
    <m/>
    <m/>
    <s v="P0"/>
    <m/>
    <m/>
    <s v="Air New Zeal086 Credit for Penny's flight change r"/>
    <s v="1"/>
    <s v="FM001001"/>
    <m/>
    <s v="P"/>
    <m/>
    <m/>
    <m/>
    <m/>
    <s v="D"/>
    <n v="0"/>
    <m/>
    <m/>
    <m/>
    <m/>
    <x v="56"/>
    <x v="10"/>
    <x v="0"/>
    <x v="72"/>
    <m/>
    <m/>
    <s v="National"/>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2EEFD9E-1EC2-4A10-8687-D184E2672240}" name="PivotTable1" cacheId="0" applyNumberFormats="0" applyBorderFormats="0" applyFontFormats="0" applyPatternFormats="0" applyAlignmentFormats="0" applyWidthHeightFormats="1" dataCaption="Values" updatedVersion="8" minRefreshableVersion="3" useAutoFormatting="1" itemPrintTitles="1" createdVersion="8" indent="0" compact="0" compactData="0" gridDropZones="1" multipleFieldFilters="0">
  <location ref="B6:F232" firstHeaderRow="2" firstDataRow="2" firstDataCol="4" rowPageCount="1" colPageCount="1"/>
  <pivotFields count="45">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numFmtId="168" outline="0" showAll="0"/>
    <pivotField compact="0" outline="0" showAll="0"/>
    <pivotField compact="0" outline="0" showAll="0"/>
    <pivotField compact="0" outline="0" showAll="0"/>
    <pivotField compact="0" numFmtId="14"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defaultSubtotal="0">
      <items count="57">
        <item x="53"/>
        <item x="9"/>
        <item x="28"/>
        <item x="23"/>
        <item x="40"/>
        <item x="22"/>
        <item x="54"/>
        <item x="56"/>
        <item x="49"/>
        <item x="35"/>
        <item x="29"/>
        <item x="52"/>
        <item x="51"/>
        <item x="46"/>
        <item x="44"/>
        <item x="45"/>
        <item x="34"/>
        <item x="0"/>
        <item x="48"/>
        <item x="15"/>
        <item x="26"/>
        <item x="38"/>
        <item x="36"/>
        <item x="10"/>
        <item x="11"/>
        <item x="5"/>
        <item x="19"/>
        <item x="31"/>
        <item x="33"/>
        <item x="24"/>
        <item x="3"/>
        <item x="43"/>
        <item x="2"/>
        <item x="1"/>
        <item x="20"/>
        <item x="6"/>
        <item x="18"/>
        <item x="14"/>
        <item x="42"/>
        <item x="25"/>
        <item x="37"/>
        <item x="30"/>
        <item x="32"/>
        <item x="27"/>
        <item x="8"/>
        <item x="13"/>
        <item x="55"/>
        <item x="12"/>
        <item x="7"/>
        <item x="41"/>
        <item x="16"/>
        <item x="4"/>
        <item x="21"/>
        <item x="47"/>
        <item x="17"/>
        <item x="50"/>
        <item x="39"/>
      </items>
    </pivotField>
    <pivotField axis="axisRow" compact="0" outline="0" showAll="0" defaultSubtotal="0">
      <items count="13">
        <item x="6"/>
        <item x="10"/>
        <item x="12"/>
        <item x="1"/>
        <item x="7"/>
        <item x="5"/>
        <item x="11"/>
        <item x="9"/>
        <item x="2"/>
        <item x="4"/>
        <item x="0"/>
        <item x="3"/>
        <item x="8"/>
      </items>
    </pivotField>
    <pivotField axis="axisRow" compact="0" outline="0" showAll="0">
      <items count="24">
        <item x="4"/>
        <item x="11"/>
        <item x="10"/>
        <item x="3"/>
        <item x="18"/>
        <item x="17"/>
        <item x="22"/>
        <item x="2"/>
        <item x="21"/>
        <item x="15"/>
        <item x="9"/>
        <item x="8"/>
        <item x="19"/>
        <item x="12"/>
        <item x="1"/>
        <item x="16"/>
        <item x="6"/>
        <item x="20"/>
        <item x="5"/>
        <item x="14"/>
        <item x="0"/>
        <item x="13"/>
        <item x="7"/>
        <item t="default"/>
      </items>
    </pivotField>
    <pivotField axis="axisRow" compact="0" outline="0" showAll="0">
      <items count="74">
        <item x="41"/>
        <item x="4"/>
        <item x="45"/>
        <item x="1"/>
        <item x="2"/>
        <item x="3"/>
        <item x="33"/>
        <item x="6"/>
        <item x="7"/>
        <item x="8"/>
        <item x="32"/>
        <item x="10"/>
        <item x="11"/>
        <item x="15"/>
        <item x="12"/>
        <item x="9"/>
        <item x="13"/>
        <item x="19"/>
        <item x="23"/>
        <item x="16"/>
        <item x="24"/>
        <item x="22"/>
        <item x="17"/>
        <item x="5"/>
        <item x="26"/>
        <item x="31"/>
        <item x="21"/>
        <item x="27"/>
        <item x="25"/>
        <item x="18"/>
        <item x="28"/>
        <item x="30"/>
        <item x="0"/>
        <item x="29"/>
        <item x="56"/>
        <item x="43"/>
        <item x="46"/>
        <item x="57"/>
        <item x="20"/>
        <item x="35"/>
        <item x="55"/>
        <item x="42"/>
        <item x="52"/>
        <item x="54"/>
        <item x="58"/>
        <item x="65"/>
        <item x="37"/>
        <item x="47"/>
        <item x="40"/>
        <item x="44"/>
        <item x="51"/>
        <item x="53"/>
        <item x="36"/>
        <item x="48"/>
        <item x="62"/>
        <item x="66"/>
        <item x="50"/>
        <item x="49"/>
        <item x="38"/>
        <item x="67"/>
        <item x="34"/>
        <item x="64"/>
        <item x="68"/>
        <item x="39"/>
        <item x="63"/>
        <item x="70"/>
        <item x="72"/>
        <item x="71"/>
        <item x="59"/>
        <item x="60"/>
        <item x="61"/>
        <item x="69"/>
        <item x="14"/>
        <item t="default"/>
      </items>
    </pivotField>
    <pivotField compact="0" outline="0" showAll="0"/>
    <pivotField compact="0" outline="0" showAll="0"/>
    <pivotField compact="0" outline="0" showAll="0"/>
    <pivotField axis="axisPage" compact="0" outline="0" showAll="0">
      <items count="4">
        <item x="1"/>
        <item x="2"/>
        <item x="0"/>
        <item t="default"/>
      </items>
    </pivotField>
    <pivotField compact="0" outline="0" showAll="0">
      <items count="15">
        <item sd="0" x="0"/>
        <item sd="0" x="1"/>
        <item sd="0" x="2"/>
        <item sd="0" x="3"/>
        <item sd="0" x="4"/>
        <item sd="0" x="5"/>
        <item sd="0" x="6"/>
        <item sd="0" x="7"/>
        <item sd="0" x="8"/>
        <item sd="0" x="9"/>
        <item sd="0" x="10"/>
        <item sd="0" x="11"/>
        <item sd="0" x="12"/>
        <item sd="0" x="13"/>
        <item t="default"/>
      </items>
    </pivotField>
    <pivotField compact="0" outline="0" showAll="0">
      <items count="7">
        <item sd="0" x="0"/>
        <item sd="0" x="1"/>
        <item sd="0" x="2"/>
        <item sd="0" x="3"/>
        <item sd="0" x="4"/>
        <item sd="0" x="5"/>
        <item t="default"/>
      </items>
    </pivotField>
    <pivotField compact="0" outline="0" showAll="0">
      <items count="5">
        <item sd="0" x="0"/>
        <item sd="0" x="1"/>
        <item sd="0" x="2"/>
        <item sd="0" x="3"/>
        <item t="default"/>
      </items>
    </pivotField>
  </pivotFields>
  <rowFields count="4">
    <field x="37"/>
    <field x="34"/>
    <field x="35"/>
    <field x="36"/>
  </rowFields>
  <rowItems count="225">
    <i>
      <x/>
      <x v="16"/>
      <x v="10"/>
      <x v="20"/>
    </i>
    <i t="default">
      <x/>
    </i>
    <i>
      <x v="2"/>
      <x v="17"/>
      <x v="10"/>
      <x v="20"/>
    </i>
    <i t="default">
      <x v="2"/>
    </i>
    <i>
      <x v="3"/>
      <x v="33"/>
      <x v="3"/>
      <x v="14"/>
    </i>
    <i r="2">
      <x v="8"/>
      <x v="14"/>
    </i>
    <i r="2">
      <x v="9"/>
      <x v="14"/>
    </i>
    <i r="2">
      <x v="11"/>
      <x v="14"/>
    </i>
    <i t="default">
      <x v="3"/>
    </i>
    <i>
      <x v="4"/>
      <x v="32"/>
      <x/>
      <x v="7"/>
    </i>
    <i r="2">
      <x v="3"/>
      <x v="7"/>
    </i>
    <i r="2">
      <x v="5"/>
      <x v="7"/>
    </i>
    <i r="2">
      <x v="8"/>
      <x v="7"/>
    </i>
    <i r="2">
      <x v="9"/>
      <x v="7"/>
    </i>
    <i t="default">
      <x v="4"/>
    </i>
    <i>
      <x v="5"/>
      <x v="30"/>
      <x v="3"/>
      <x v="3"/>
    </i>
    <i r="2">
      <x v="8"/>
      <x v="3"/>
    </i>
    <i r="2">
      <x v="9"/>
      <x v="3"/>
    </i>
    <i t="default">
      <x v="5"/>
    </i>
    <i>
      <x v="6"/>
      <x v="17"/>
      <x v="10"/>
      <x v="20"/>
    </i>
    <i t="default">
      <x v="6"/>
    </i>
    <i>
      <x v="7"/>
      <x v="25"/>
      <x v="11"/>
      <x/>
    </i>
    <i t="default">
      <x v="7"/>
    </i>
    <i>
      <x v="8"/>
      <x v="35"/>
      <x/>
      <x/>
    </i>
    <i r="2">
      <x v="3"/>
      <x/>
    </i>
    <i r="2">
      <x v="8"/>
      <x/>
    </i>
    <i r="2">
      <x v="9"/>
      <x/>
    </i>
    <i t="default">
      <x v="8"/>
    </i>
    <i>
      <x v="10"/>
      <x v="17"/>
      <x v="10"/>
      <x v="20"/>
    </i>
    <i t="default">
      <x v="10"/>
    </i>
    <i>
      <x v="11"/>
      <x v="44"/>
      <x/>
      <x v="7"/>
    </i>
    <i r="2">
      <x v="3"/>
      <x v="7"/>
    </i>
    <i r="2">
      <x v="5"/>
      <x v="7"/>
    </i>
    <i r="2">
      <x v="8"/>
      <x v="7"/>
    </i>
    <i r="2">
      <x v="9"/>
      <x v="7"/>
    </i>
    <i r="2">
      <x v="11"/>
      <x v="7"/>
    </i>
    <i t="default">
      <x v="11"/>
    </i>
    <i>
      <x v="12"/>
      <x v="1"/>
      <x v="3"/>
      <x/>
    </i>
    <i r="2">
      <x v="8"/>
      <x/>
    </i>
    <i r="2">
      <x v="9"/>
      <x/>
    </i>
    <i t="default">
      <x v="12"/>
    </i>
    <i>
      <x v="13"/>
      <x v="47"/>
      <x/>
      <x v="18"/>
    </i>
    <i r="2">
      <x v="3"/>
      <x v="18"/>
    </i>
    <i r="2">
      <x v="4"/>
      <x v="18"/>
    </i>
    <i r="2">
      <x v="5"/>
      <x v="18"/>
    </i>
    <i r="2">
      <x v="8"/>
      <x v="18"/>
    </i>
    <i r="2">
      <x v="9"/>
      <x v="18"/>
    </i>
    <i t="default">
      <x v="13"/>
    </i>
    <i>
      <x v="14"/>
      <x v="23"/>
      <x v="3"/>
      <x v="3"/>
    </i>
    <i r="2">
      <x v="8"/>
      <x v="3"/>
    </i>
    <i t="default">
      <x v="14"/>
    </i>
    <i>
      <x v="15"/>
      <x v="17"/>
      <x v="10"/>
      <x v="20"/>
    </i>
    <i t="default">
      <x v="15"/>
    </i>
    <i>
      <x v="16"/>
      <x v="24"/>
      <x v="3"/>
      <x v="3"/>
    </i>
    <i r="2">
      <x v="8"/>
      <x v="3"/>
    </i>
    <i r="2">
      <x v="9"/>
      <x v="3"/>
    </i>
    <i t="default">
      <x v="16"/>
    </i>
    <i>
      <x v="19"/>
      <x v="45"/>
      <x/>
      <x v="16"/>
    </i>
    <i r="2">
      <x v="3"/>
      <x v="16"/>
    </i>
    <i r="2">
      <x v="8"/>
      <x v="16"/>
    </i>
    <i t="default">
      <x v="19"/>
    </i>
    <i>
      <x v="20"/>
      <x v="34"/>
      <x/>
      <x/>
    </i>
    <i r="2">
      <x v="3"/>
      <x/>
    </i>
    <i r="2">
      <x v="8"/>
      <x/>
    </i>
    <i r="2">
      <x v="11"/>
      <x/>
    </i>
    <i t="default">
      <x v="20"/>
    </i>
    <i>
      <x v="21"/>
      <x v="26"/>
      <x v="11"/>
      <x/>
    </i>
    <i t="default">
      <x v="21"/>
    </i>
    <i>
      <x v="22"/>
      <x v="37"/>
      <x v="3"/>
      <x v="14"/>
    </i>
    <i r="2">
      <x v="8"/>
      <x v="14"/>
    </i>
    <i r="3">
      <x v="20"/>
    </i>
    <i r="2">
      <x v="11"/>
      <x v="14"/>
    </i>
    <i t="default">
      <x v="22"/>
    </i>
    <i>
      <x v="23"/>
      <x v="17"/>
      <x v="10"/>
      <x v="20"/>
    </i>
    <i t="default">
      <x v="23"/>
    </i>
    <i>
      <x v="24"/>
      <x v="5"/>
      <x v="3"/>
      <x v="2"/>
    </i>
    <i r="2">
      <x v="4"/>
      <x v="2"/>
    </i>
    <i r="2">
      <x v="7"/>
      <x v="2"/>
    </i>
    <i r="2">
      <x v="8"/>
      <x v="2"/>
    </i>
    <i t="default">
      <x v="24"/>
    </i>
    <i>
      <x v="26"/>
      <x v="36"/>
      <x/>
      <x v="10"/>
    </i>
    <i r="2">
      <x v="3"/>
      <x v="10"/>
    </i>
    <i r="2">
      <x v="8"/>
      <x v="10"/>
    </i>
    <i t="default">
      <x v="26"/>
    </i>
    <i>
      <x v="27"/>
      <x v="29"/>
      <x v="3"/>
      <x v="13"/>
    </i>
    <i r="2">
      <x v="8"/>
      <x v="13"/>
    </i>
    <i t="default">
      <x v="27"/>
    </i>
    <i>
      <x v="28"/>
      <x v="52"/>
      <x/>
      <x v="18"/>
    </i>
    <i r="2">
      <x v="3"/>
      <x v="18"/>
    </i>
    <i r="2">
      <x v="4"/>
      <x v="18"/>
    </i>
    <i r="2">
      <x v="8"/>
      <x v="18"/>
    </i>
    <i r="2">
      <x v="9"/>
      <x v="18"/>
    </i>
    <i t="default">
      <x v="28"/>
    </i>
    <i>
      <x v="29"/>
      <x v="19"/>
      <x/>
      <x v="3"/>
    </i>
    <i r="2">
      <x v="3"/>
      <x v="3"/>
    </i>
    <i r="2">
      <x v="4"/>
      <x v="3"/>
    </i>
    <i r="2">
      <x v="5"/>
      <x v="3"/>
    </i>
    <i r="2">
      <x v="8"/>
      <x v="3"/>
    </i>
    <i r="2">
      <x v="9"/>
      <x v="3"/>
    </i>
    <i t="default">
      <x v="29"/>
    </i>
    <i>
      <x v="30"/>
      <x v="3"/>
      <x v="3"/>
      <x v="1"/>
    </i>
    <i r="2">
      <x v="8"/>
      <x v="1"/>
    </i>
    <i t="default">
      <x v="30"/>
    </i>
    <i>
      <x v="32"/>
      <x v="17"/>
      <x v="10"/>
      <x v="20"/>
    </i>
    <i t="default">
      <x v="32"/>
    </i>
    <i>
      <x v="34"/>
      <x v="17"/>
      <x v="10"/>
      <x v="20"/>
    </i>
    <i t="default">
      <x v="34"/>
    </i>
    <i>
      <x v="35"/>
      <x v="22"/>
      <x/>
      <x v="15"/>
    </i>
    <i r="2">
      <x v="3"/>
      <x v="15"/>
    </i>
    <i r="2">
      <x v="4"/>
      <x v="15"/>
    </i>
    <i r="2">
      <x v="5"/>
      <x v="15"/>
    </i>
    <i r="2">
      <x v="8"/>
      <x v="15"/>
    </i>
    <i r="2">
      <x v="9"/>
      <x v="15"/>
    </i>
    <i t="default">
      <x v="35"/>
    </i>
    <i>
      <x v="36"/>
      <x v="21"/>
      <x/>
      <x v="16"/>
    </i>
    <i t="default">
      <x v="36"/>
    </i>
    <i>
      <x v="37"/>
      <x v="17"/>
      <x v="10"/>
      <x v="20"/>
    </i>
    <i t="default">
      <x v="37"/>
    </i>
    <i>
      <x v="39"/>
      <x v="2"/>
      <x/>
      <x v="1"/>
    </i>
    <i r="2">
      <x v="3"/>
      <x v="1"/>
    </i>
    <i r="2">
      <x v="8"/>
      <x v="1"/>
    </i>
    <i r="2">
      <x v="11"/>
      <x v="1"/>
    </i>
    <i r="3">
      <x v="20"/>
    </i>
    <i t="default">
      <x v="39"/>
    </i>
    <i>
      <x v="40"/>
      <x v="13"/>
      <x v="1"/>
      <x v="12"/>
    </i>
    <i t="default">
      <x v="40"/>
    </i>
    <i>
      <x v="41"/>
      <x v="9"/>
      <x v="3"/>
      <x v="9"/>
    </i>
    <i r="2">
      <x v="8"/>
      <x v="9"/>
    </i>
    <i r="2">
      <x v="11"/>
      <x v="9"/>
    </i>
    <i r="3">
      <x v="20"/>
    </i>
    <i t="default">
      <x v="41"/>
    </i>
    <i>
      <x v="42"/>
      <x v="4"/>
      <x v="1"/>
      <x v="14"/>
    </i>
    <i r="1">
      <x v="14"/>
      <x v="1"/>
      <x v="4"/>
    </i>
    <i t="default">
      <x v="42"/>
    </i>
    <i>
      <x v="43"/>
      <x v="4"/>
      <x v="1"/>
      <x v="14"/>
    </i>
    <i t="default">
      <x v="43"/>
    </i>
    <i>
      <x v="44"/>
      <x v="17"/>
      <x v="10"/>
      <x v="20"/>
    </i>
    <i t="default">
      <x v="44"/>
    </i>
    <i>
      <x v="45"/>
      <x v="11"/>
      <x v="11"/>
      <x v="20"/>
    </i>
    <i t="default">
      <x v="45"/>
    </i>
    <i>
      <x v="46"/>
      <x v="41"/>
      <x/>
      <x v="7"/>
    </i>
    <i r="2">
      <x v="3"/>
      <x v="7"/>
    </i>
    <i r="2">
      <x v="5"/>
      <x v="5"/>
    </i>
    <i r="2">
      <x v="8"/>
      <x v="7"/>
    </i>
    <i r="2">
      <x v="11"/>
      <x v="20"/>
    </i>
    <i t="default">
      <x v="46"/>
    </i>
    <i>
      <x v="47"/>
      <x v="56"/>
      <x/>
      <x v="3"/>
    </i>
    <i r="2">
      <x v="1"/>
      <x v="3"/>
    </i>
    <i r="2">
      <x v="5"/>
      <x v="3"/>
    </i>
    <i r="2">
      <x v="8"/>
      <x v="3"/>
    </i>
    <i r="2">
      <x v="11"/>
      <x v="3"/>
    </i>
    <i t="default">
      <x v="47"/>
    </i>
    <i>
      <x v="50"/>
      <x v="31"/>
      <x v="1"/>
      <x v="3"/>
    </i>
    <i r="2">
      <x v="8"/>
      <x v="3"/>
    </i>
    <i r="2">
      <x v="9"/>
      <x v="20"/>
    </i>
    <i r="2">
      <x v="11"/>
      <x v="4"/>
    </i>
    <i t="default">
      <x v="50"/>
    </i>
    <i>
      <x v="51"/>
      <x v="15"/>
      <x v="1"/>
      <x v="20"/>
    </i>
    <i t="default">
      <x v="51"/>
    </i>
    <i>
      <x v="53"/>
      <x v="4"/>
      <x v="1"/>
      <x v="14"/>
    </i>
    <i r="2">
      <x v="8"/>
      <x v="14"/>
    </i>
    <i r="2">
      <x v="11"/>
      <x v="12"/>
    </i>
    <i r="3">
      <x v="14"/>
    </i>
    <i r="1">
      <x v="17"/>
      <x v="10"/>
      <x v="20"/>
    </i>
    <i t="default">
      <x v="53"/>
    </i>
    <i>
      <x v="54"/>
      <x v="42"/>
      <x v="8"/>
      <x v="19"/>
    </i>
    <i t="default">
      <x v="54"/>
    </i>
    <i>
      <x v="55"/>
      <x/>
      <x/>
      <x v="20"/>
    </i>
    <i t="default">
      <x v="55"/>
    </i>
    <i>
      <x v="56"/>
      <x v="38"/>
      <x v="1"/>
      <x v="20"/>
    </i>
    <i r="2">
      <x v="5"/>
      <x v="20"/>
    </i>
    <i r="2">
      <x v="6"/>
      <x v="20"/>
    </i>
    <i r="2">
      <x v="11"/>
      <x v="20"/>
    </i>
    <i t="default">
      <x v="56"/>
    </i>
    <i>
      <x v="57"/>
      <x v="49"/>
      <x v="11"/>
      <x v="20"/>
    </i>
    <i t="default">
      <x v="57"/>
    </i>
    <i>
      <x v="58"/>
      <x v="27"/>
      <x v="3"/>
      <x v="3"/>
    </i>
    <i r="2">
      <x v="5"/>
      <x/>
    </i>
    <i r="2">
      <x v="8"/>
      <x v="3"/>
    </i>
    <i t="default">
      <x v="58"/>
    </i>
    <i>
      <x v="59"/>
      <x v="17"/>
      <x v="10"/>
      <x v="20"/>
    </i>
    <i t="default">
      <x v="59"/>
    </i>
    <i>
      <x v="60"/>
      <x v="43"/>
      <x/>
      <x v="21"/>
    </i>
    <i r="2">
      <x v="1"/>
      <x v="21"/>
    </i>
    <i r="2">
      <x v="3"/>
      <x v="21"/>
    </i>
    <i r="2">
      <x v="8"/>
      <x v="21"/>
    </i>
    <i t="default">
      <x v="60"/>
    </i>
    <i>
      <x v="61"/>
      <x v="12"/>
      <x v="1"/>
      <x v="20"/>
    </i>
    <i t="default">
      <x v="61"/>
    </i>
    <i>
      <x v="62"/>
      <x/>
      <x v="8"/>
      <x v="20"/>
    </i>
    <i t="default">
      <x v="62"/>
    </i>
    <i>
      <x v="63"/>
      <x v="42"/>
      <x v="3"/>
      <x v="19"/>
    </i>
    <i r="2">
      <x v="8"/>
      <x v="19"/>
    </i>
    <i t="default">
      <x v="63"/>
    </i>
    <i>
      <x v="64"/>
      <x v="55"/>
      <x/>
      <x v="6"/>
    </i>
    <i r="2">
      <x v="1"/>
      <x v="8"/>
    </i>
    <i r="2">
      <x v="8"/>
      <x v="8"/>
    </i>
    <i t="default">
      <x v="64"/>
    </i>
    <i>
      <x v="65"/>
      <x v="55"/>
      <x/>
      <x v="8"/>
    </i>
    <i r="2">
      <x v="8"/>
      <x v="8"/>
    </i>
    <i t="default">
      <x v="65"/>
    </i>
    <i>
      <x v="66"/>
      <x v="7"/>
      <x v="1"/>
      <x v="20"/>
    </i>
    <i t="default">
      <x v="66"/>
    </i>
    <i>
      <x v="67"/>
      <x v="46"/>
      <x v="11"/>
      <x v="20"/>
    </i>
    <i t="default">
      <x v="67"/>
    </i>
    <i>
      <x v="68"/>
      <x v="53"/>
      <x v="1"/>
      <x v="17"/>
    </i>
    <i r="2">
      <x v="8"/>
      <x v="17"/>
    </i>
    <i r="2">
      <x v="11"/>
      <x v="17"/>
    </i>
    <i t="default">
      <x v="68"/>
    </i>
    <i>
      <x v="69"/>
      <x v="18"/>
      <x/>
      <x/>
    </i>
    <i r="2">
      <x v="1"/>
      <x/>
    </i>
    <i r="2">
      <x v="8"/>
      <x/>
    </i>
    <i r="2">
      <x v="11"/>
      <x/>
    </i>
    <i t="default">
      <x v="69"/>
    </i>
    <i>
      <x v="70"/>
      <x v="8"/>
      <x v="1"/>
      <x v="20"/>
    </i>
    <i r="2">
      <x v="8"/>
      <x v="20"/>
    </i>
    <i r="2">
      <x v="11"/>
      <x v="20"/>
    </i>
    <i t="default">
      <x v="70"/>
    </i>
    <i>
      <x v="71"/>
      <x v="6"/>
      <x v="2"/>
      <x/>
    </i>
    <i r="2">
      <x v="8"/>
      <x/>
    </i>
    <i r="2">
      <x v="11"/>
      <x/>
    </i>
    <i t="default">
      <x v="71"/>
    </i>
    <i>
      <x v="72"/>
      <x v="17"/>
      <x v="10"/>
      <x v="20"/>
    </i>
    <i t="default">
      <x v="72"/>
    </i>
    <i t="grand">
      <x/>
    </i>
  </rowItems>
  <colItems count="1">
    <i/>
  </colItems>
  <pageFields count="1">
    <pageField fld="41" item="2" hier="-1"/>
  </pageFields>
  <dataFields count="1">
    <dataField name="Sum of Amount in CC Crcy" fld="8" baseField="0" baseItem="0" numFmtId="168"/>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customProperty" Target="../customProperty1.bin"/><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5.bin"/><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6.bin"/><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Normal="100" workbookViewId="0">
      <selection activeCell="A3" sqref="A3"/>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s="130" customFormat="1" ht="23.25" customHeight="1" x14ac:dyDescent="0.3">
      <c r="A2" s="132" t="s">
        <v>1</v>
      </c>
      <c r="B2" s="129"/>
    </row>
    <row r="3" spans="1:2" ht="33" customHeight="1" x14ac:dyDescent="0.3">
      <c r="A3" s="131" t="s">
        <v>2</v>
      </c>
    </row>
    <row r="4" spans="1:2" ht="23.25" customHeight="1" x14ac:dyDescent="0.3">
      <c r="A4" s="127" t="s">
        <v>3</v>
      </c>
    </row>
    <row r="5" spans="1:2" ht="23.25" customHeight="1" x14ac:dyDescent="0.3">
      <c r="A5" s="42" t="s">
        <v>4</v>
      </c>
    </row>
    <row r="6" spans="1:2" ht="17.25" customHeight="1" x14ac:dyDescent="0.3">
      <c r="A6" s="43" t="s">
        <v>5</v>
      </c>
    </row>
    <row r="7" spans="1:2" ht="17.25" customHeight="1" x14ac:dyDescent="0.3">
      <c r="A7" s="43" t="s">
        <v>6</v>
      </c>
    </row>
    <row r="8" spans="1:2" ht="23.25" customHeight="1" x14ac:dyDescent="0.25">
      <c r="A8" s="42" t="s">
        <v>7</v>
      </c>
      <c r="B8" s="68" t="s">
        <v>8</v>
      </c>
    </row>
    <row r="9" spans="1:2" ht="17.25" customHeight="1" x14ac:dyDescent="0.3">
      <c r="A9" s="44" t="s">
        <v>9</v>
      </c>
    </row>
    <row r="10" spans="1:2" ht="17.25" customHeight="1" x14ac:dyDescent="0.3">
      <c r="A10" s="43" t="s">
        <v>10</v>
      </c>
    </row>
    <row r="11" spans="1:2" ht="17.25" customHeight="1" x14ac:dyDescent="0.3">
      <c r="A11" s="43" t="s">
        <v>11</v>
      </c>
    </row>
    <row r="12" spans="1:2" ht="17.25" customHeight="1" x14ac:dyDescent="0.3">
      <c r="A12" s="45" t="s">
        <v>12</v>
      </c>
    </row>
    <row r="13" spans="1:2" ht="17.25" customHeight="1" x14ac:dyDescent="0.3">
      <c r="A13" s="43" t="s">
        <v>13</v>
      </c>
    </row>
    <row r="14" spans="1:2" ht="23.25" customHeight="1" x14ac:dyDescent="0.3">
      <c r="A14" s="42" t="s">
        <v>14</v>
      </c>
    </row>
    <row r="15" spans="1:2" ht="17.25" customHeight="1" x14ac:dyDescent="0.3">
      <c r="A15" s="45" t="s">
        <v>15</v>
      </c>
    </row>
    <row r="16" spans="1:2" ht="17.25" customHeight="1" x14ac:dyDescent="0.3">
      <c r="A16" s="45" t="s">
        <v>16</v>
      </c>
    </row>
    <row r="17" spans="1:1" ht="17.25" customHeight="1" x14ac:dyDescent="0.3">
      <c r="A17" s="64" t="s">
        <v>17</v>
      </c>
    </row>
    <row r="18" spans="1:1" ht="23.25" customHeight="1" x14ac:dyDescent="0.3">
      <c r="A18" s="42" t="s">
        <v>18</v>
      </c>
    </row>
    <row r="19" spans="1:1" ht="17.25" customHeight="1" x14ac:dyDescent="0.3">
      <c r="A19" s="46" t="s">
        <v>19</v>
      </c>
    </row>
    <row r="20" spans="1:1" ht="23.25" customHeight="1" x14ac:dyDescent="0.3">
      <c r="A20" s="42" t="s">
        <v>20</v>
      </c>
    </row>
    <row r="21" spans="1:1" ht="17.25" customHeight="1" x14ac:dyDescent="0.3">
      <c r="A21" s="47" t="s">
        <v>21</v>
      </c>
    </row>
    <row r="22" spans="1:1" ht="32.25" customHeight="1" x14ac:dyDescent="0.3">
      <c r="A22" s="45" t="s">
        <v>22</v>
      </c>
    </row>
    <row r="23" spans="1:1" ht="17.25" customHeight="1" x14ac:dyDescent="0.3">
      <c r="A23" s="47" t="s">
        <v>23</v>
      </c>
    </row>
    <row r="24" spans="1:1" ht="32.25" customHeight="1" x14ac:dyDescent="0.3">
      <c r="A24" s="45" t="s">
        <v>24</v>
      </c>
    </row>
    <row r="25" spans="1:1" ht="17.25" customHeight="1" x14ac:dyDescent="0.3">
      <c r="A25" s="47" t="s">
        <v>25</v>
      </c>
    </row>
    <row r="26" spans="1:1" ht="17.25" customHeight="1" x14ac:dyDescent="0.3">
      <c r="A26" s="45" t="s">
        <v>26</v>
      </c>
    </row>
    <row r="27" spans="1:1" ht="17.25" customHeight="1" x14ac:dyDescent="0.3">
      <c r="A27" s="47" t="s">
        <v>27</v>
      </c>
    </row>
    <row r="28" spans="1:1" ht="32.25" customHeight="1" x14ac:dyDescent="0.3">
      <c r="A28" s="45" t="s">
        <v>28</v>
      </c>
    </row>
    <row r="29" spans="1:1" ht="32.25" customHeight="1" x14ac:dyDescent="0.3">
      <c r="A29" s="44" t="s">
        <v>29</v>
      </c>
    </row>
    <row r="30" spans="1:1" ht="17.25" customHeight="1" x14ac:dyDescent="0.3">
      <c r="A30" s="47" t="s">
        <v>30</v>
      </c>
    </row>
    <row r="31" spans="1:1" ht="32.25" customHeight="1" x14ac:dyDescent="0.3">
      <c r="A31" s="45" t="s">
        <v>31</v>
      </c>
    </row>
    <row r="32" spans="1:1" ht="32.25" customHeight="1" x14ac:dyDescent="0.3">
      <c r="A32" s="45" t="s">
        <v>32</v>
      </c>
    </row>
    <row r="33" spans="1:1" ht="32.25" customHeight="1" x14ac:dyDescent="0.3">
      <c r="A33" s="45" t="s">
        <v>33</v>
      </c>
    </row>
    <row r="34" spans="1:1" ht="22.5" customHeight="1" x14ac:dyDescent="0.3">
      <c r="A34" s="42" t="s">
        <v>34</v>
      </c>
    </row>
    <row r="35" spans="1:1" ht="17.25" customHeight="1" x14ac:dyDescent="0.3">
      <c r="A35" s="48" t="s">
        <v>35</v>
      </c>
    </row>
    <row r="36" spans="1:1" ht="17.25" customHeight="1" x14ac:dyDescent="0.3">
      <c r="A36" s="48" t="s">
        <v>36</v>
      </c>
    </row>
    <row r="37" spans="1:1" ht="17.25" customHeight="1" x14ac:dyDescent="0.3">
      <c r="A37" s="46" t="s">
        <v>37</v>
      </c>
    </row>
    <row r="38" spans="1:1" ht="32.25" customHeight="1" x14ac:dyDescent="0.3">
      <c r="A38" s="46" t="s">
        <v>38</v>
      </c>
    </row>
    <row r="39" spans="1:1" ht="32.25" customHeight="1" x14ac:dyDescent="0.3">
      <c r="A39" s="46" t="s">
        <v>39</v>
      </c>
    </row>
    <row r="40" spans="1:1" ht="17.25" customHeight="1" x14ac:dyDescent="0.3">
      <c r="A40" s="49" t="s">
        <v>40</v>
      </c>
    </row>
    <row r="41" spans="1:1" ht="32.25" customHeight="1" x14ac:dyDescent="0.3">
      <c r="A41" s="45" t="s">
        <v>41</v>
      </c>
    </row>
    <row r="42" spans="1:1" ht="32.25" customHeight="1" x14ac:dyDescent="0.3">
      <c r="A42" s="45" t="s">
        <v>42</v>
      </c>
    </row>
    <row r="43" spans="1:1" ht="32.25" customHeight="1" x14ac:dyDescent="0.3">
      <c r="A43" s="46" t="s">
        <v>43</v>
      </c>
    </row>
    <row r="44" spans="1:1" ht="17.25" customHeight="1" x14ac:dyDescent="0.3">
      <c r="A44" s="46" t="s">
        <v>44</v>
      </c>
    </row>
    <row r="45" spans="1:1" x14ac:dyDescent="0.3">
      <c r="A45" s="46" t="s">
        <v>45</v>
      </c>
    </row>
    <row r="46" spans="1:1" ht="22.5" customHeight="1" x14ac:dyDescent="0.3">
      <c r="A46" s="42" t="s">
        <v>46</v>
      </c>
    </row>
    <row r="47" spans="1:1" ht="17.25" customHeight="1" x14ac:dyDescent="0.3">
      <c r="A47" s="50" t="s">
        <v>47</v>
      </c>
    </row>
    <row r="48" spans="1:1" ht="17.25" customHeight="1" x14ac:dyDescent="0.3">
      <c r="A48" s="64" t="s">
        <v>48</v>
      </c>
    </row>
    <row r="49" spans="1:1" ht="17.25" customHeight="1" x14ac:dyDescent="0.3">
      <c r="A49" s="128"/>
    </row>
    <row r="50" spans="1:1" x14ac:dyDescent="0.3"/>
    <row r="52" spans="1:1" hidden="1" x14ac:dyDescent="0.3">
      <c r="A52" s="51"/>
    </row>
    <row r="53" spans="1:1" x14ac:dyDescent="0.3"/>
    <row r="54" spans="1:1" x14ac:dyDescent="0.3"/>
    <row r="55" spans="1:1" x14ac:dyDescent="0.3"/>
    <row r="56" spans="1:1" x14ac:dyDescent="0.3"/>
    <row r="57" spans="1:1" x14ac:dyDescent="0.3"/>
    <row r="58" spans="1:1" x14ac:dyDescent="0.3"/>
    <row r="59" spans="1:1" x14ac:dyDescent="0.3"/>
    <row r="60" spans="1:1" x14ac:dyDescent="0.3"/>
    <row r="61" spans="1:1" x14ac:dyDescent="0.3"/>
    <row r="62" spans="1:1" x14ac:dyDescent="0.3"/>
    <row r="63" spans="1:1" x14ac:dyDescent="0.3"/>
    <row r="64" spans="1:1" x14ac:dyDescent="0.3"/>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customProperties>
    <customPr name="_pios_id" r:id="rId6"/>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BAF24-0076-4A2B-962C-3F065181D3E7}">
  <dimension ref="A1:AH99"/>
  <sheetViews>
    <sheetView topLeftCell="E1" workbookViewId="0">
      <selection activeCell="A52" sqref="A52:AO55"/>
    </sheetView>
  </sheetViews>
  <sheetFormatPr defaultRowHeight="12.5" x14ac:dyDescent="0.25"/>
  <cols>
    <col min="1" max="1" width="12.7265625" bestFit="1" customWidth="1"/>
    <col min="2" max="2" width="15.54296875" bestFit="1" customWidth="1"/>
    <col min="3" max="3" width="15.453125" bestFit="1" customWidth="1"/>
    <col min="4" max="4" width="16.26953125" bestFit="1" customWidth="1"/>
    <col min="5" max="5" width="15.1796875" bestFit="1" customWidth="1"/>
    <col min="6" max="6" width="13.81640625" bestFit="1" customWidth="1"/>
    <col min="7" max="7" width="13.26953125" bestFit="1" customWidth="1"/>
    <col min="8" max="8" width="12.1796875" bestFit="1" customWidth="1"/>
    <col min="9" max="9" width="13.26953125" bestFit="1" customWidth="1"/>
    <col min="10" max="10" width="18" bestFit="1" customWidth="1"/>
    <col min="11" max="11" width="41.1796875" bestFit="1" customWidth="1"/>
    <col min="12" max="12" width="5.453125" bestFit="1" customWidth="1"/>
    <col min="13" max="13" width="10.26953125" bestFit="1" customWidth="1"/>
    <col min="14" max="14" width="12.453125" bestFit="1" customWidth="1"/>
    <col min="15" max="15" width="15.7265625" bestFit="1" customWidth="1"/>
    <col min="16" max="17" width="13.1796875" bestFit="1" customWidth="1"/>
    <col min="18" max="18" width="13.453125" bestFit="1" customWidth="1"/>
    <col min="19" max="19" width="33.54296875" bestFit="1" customWidth="1"/>
    <col min="20" max="20" width="14.54296875" bestFit="1" customWidth="1"/>
    <col min="21" max="21" width="24.26953125" bestFit="1" customWidth="1"/>
    <col min="22" max="22" width="11" bestFit="1" customWidth="1"/>
    <col min="23" max="23" width="11.54296875" bestFit="1" customWidth="1"/>
    <col min="24" max="24" width="54.26953125" bestFit="1" customWidth="1"/>
    <col min="25" max="25" width="15.1796875" bestFit="1" customWidth="1"/>
    <col min="26" max="26" width="18.453125" bestFit="1" customWidth="1"/>
    <col min="27" max="27" width="19" bestFit="1" customWidth="1"/>
    <col min="28" max="28" width="12.1796875" bestFit="1" customWidth="1"/>
    <col min="29" max="29" width="15.1796875" bestFit="1" customWidth="1"/>
    <col min="30" max="30" width="14.1796875" bestFit="1" customWidth="1"/>
    <col min="31" max="31" width="12.54296875" bestFit="1" customWidth="1"/>
    <col min="32" max="32" width="24.26953125" bestFit="1" customWidth="1"/>
    <col min="33" max="33" width="10.81640625" bestFit="1" customWidth="1"/>
    <col min="34" max="34" width="12.54296875" bestFit="1" customWidth="1"/>
  </cols>
  <sheetData>
    <row r="1" spans="1:34" x14ac:dyDescent="0.25">
      <c r="A1" t="s">
        <v>861</v>
      </c>
      <c r="B1" t="s">
        <v>862</v>
      </c>
      <c r="C1" t="s">
        <v>863</v>
      </c>
      <c r="D1" t="s">
        <v>864</v>
      </c>
      <c r="E1" t="s">
        <v>865</v>
      </c>
      <c r="F1" t="s">
        <v>866</v>
      </c>
      <c r="G1" t="s">
        <v>867</v>
      </c>
      <c r="H1" t="s">
        <v>868</v>
      </c>
      <c r="I1" t="s">
        <v>869</v>
      </c>
      <c r="J1" t="s">
        <v>870</v>
      </c>
      <c r="K1" t="s">
        <v>871</v>
      </c>
      <c r="L1" t="s">
        <v>872</v>
      </c>
      <c r="M1" t="s">
        <v>873</v>
      </c>
      <c r="N1" t="s">
        <v>874</v>
      </c>
      <c r="O1" t="s">
        <v>875</v>
      </c>
      <c r="P1" t="s">
        <v>876</v>
      </c>
      <c r="Q1" t="s">
        <v>877</v>
      </c>
      <c r="R1" t="s">
        <v>878</v>
      </c>
      <c r="S1" t="s">
        <v>879</v>
      </c>
      <c r="T1" t="s">
        <v>880</v>
      </c>
      <c r="U1" t="s">
        <v>881</v>
      </c>
      <c r="V1" t="s">
        <v>882</v>
      </c>
      <c r="W1" t="s">
        <v>883</v>
      </c>
      <c r="X1" t="s">
        <v>884</v>
      </c>
      <c r="Y1" t="s">
        <v>885</v>
      </c>
      <c r="Z1" t="s">
        <v>886</v>
      </c>
      <c r="AA1" t="s">
        <v>887</v>
      </c>
      <c r="AB1" t="s">
        <v>888</v>
      </c>
      <c r="AC1" t="s">
        <v>889</v>
      </c>
      <c r="AD1" t="s">
        <v>890</v>
      </c>
      <c r="AE1" t="s">
        <v>891</v>
      </c>
      <c r="AF1" t="s">
        <v>892</v>
      </c>
      <c r="AG1" t="s">
        <v>893</v>
      </c>
      <c r="AH1" t="s">
        <v>894</v>
      </c>
    </row>
    <row r="2" spans="1:34" x14ac:dyDescent="0.25">
      <c r="A2" t="s">
        <v>895</v>
      </c>
      <c r="B2" s="144">
        <v>45854.385416666664</v>
      </c>
      <c r="C2" s="144">
        <v>45854.444444444445</v>
      </c>
      <c r="D2" s="145">
        <v>45841</v>
      </c>
      <c r="E2" t="s">
        <v>355</v>
      </c>
      <c r="F2" t="s">
        <v>896</v>
      </c>
      <c r="G2" t="s">
        <v>897</v>
      </c>
      <c r="H2" t="s">
        <v>898</v>
      </c>
      <c r="I2">
        <v>13</v>
      </c>
      <c r="J2" t="s">
        <v>899</v>
      </c>
      <c r="K2" t="s">
        <v>900</v>
      </c>
      <c r="L2" t="s">
        <v>901</v>
      </c>
      <c r="M2" t="s">
        <v>902</v>
      </c>
      <c r="N2" t="s">
        <v>903</v>
      </c>
      <c r="O2" t="s">
        <v>904</v>
      </c>
      <c r="P2" t="s">
        <v>905</v>
      </c>
      <c r="Q2" t="s">
        <v>906</v>
      </c>
      <c r="R2" t="s">
        <v>907</v>
      </c>
      <c r="W2">
        <v>1011915</v>
      </c>
      <c r="Y2" t="s">
        <v>897</v>
      </c>
      <c r="Z2">
        <v>640</v>
      </c>
      <c r="AC2">
        <v>0.19</v>
      </c>
      <c r="AD2">
        <v>119.8</v>
      </c>
      <c r="AE2">
        <v>344.76</v>
      </c>
      <c r="AF2">
        <v>344.76</v>
      </c>
      <c r="AG2">
        <v>18.850000000000001</v>
      </c>
      <c r="AH2">
        <v>30.05</v>
      </c>
    </row>
    <row r="3" spans="1:34" x14ac:dyDescent="0.25">
      <c r="A3" t="s">
        <v>895</v>
      </c>
      <c r="B3" s="144">
        <v>45854.670138888891</v>
      </c>
      <c r="C3" s="144">
        <v>45854.725694444445</v>
      </c>
      <c r="D3" s="145">
        <v>45841</v>
      </c>
      <c r="E3" t="s">
        <v>355</v>
      </c>
      <c r="F3" t="s">
        <v>896</v>
      </c>
      <c r="G3" t="s">
        <v>897</v>
      </c>
      <c r="H3" t="s">
        <v>898</v>
      </c>
      <c r="I3">
        <v>13</v>
      </c>
      <c r="J3" t="s">
        <v>899</v>
      </c>
      <c r="K3" t="s">
        <v>900</v>
      </c>
      <c r="L3" t="s">
        <v>902</v>
      </c>
      <c r="M3" t="s">
        <v>901</v>
      </c>
      <c r="N3" t="s">
        <v>903</v>
      </c>
      <c r="O3" t="s">
        <v>904</v>
      </c>
      <c r="P3" t="s">
        <v>905</v>
      </c>
      <c r="Q3" t="s">
        <v>906</v>
      </c>
      <c r="R3" t="s">
        <v>908</v>
      </c>
      <c r="W3">
        <v>1011915</v>
      </c>
      <c r="Y3" t="s">
        <v>897</v>
      </c>
      <c r="Z3">
        <v>640</v>
      </c>
      <c r="AC3">
        <v>0.19</v>
      </c>
      <c r="AD3">
        <v>119.8</v>
      </c>
      <c r="AE3">
        <v>344.76</v>
      </c>
      <c r="AF3">
        <v>344.76</v>
      </c>
      <c r="AG3">
        <v>18.850000000000001</v>
      </c>
      <c r="AH3">
        <v>30.05</v>
      </c>
    </row>
    <row r="4" spans="1:34" x14ac:dyDescent="0.25">
      <c r="A4" t="s">
        <v>895</v>
      </c>
      <c r="B4" s="144">
        <v>45862.53125</v>
      </c>
      <c r="C4" s="144">
        <v>45862.583333333336</v>
      </c>
      <c r="D4" s="145">
        <v>45840</v>
      </c>
      <c r="E4" t="s">
        <v>355</v>
      </c>
      <c r="F4" t="s">
        <v>909</v>
      </c>
      <c r="G4" t="s">
        <v>897</v>
      </c>
      <c r="H4" t="s">
        <v>898</v>
      </c>
      <c r="I4">
        <v>22</v>
      </c>
      <c r="J4" t="s">
        <v>910</v>
      </c>
      <c r="K4" t="s">
        <v>900</v>
      </c>
      <c r="L4" t="s">
        <v>901</v>
      </c>
      <c r="M4" t="s">
        <v>911</v>
      </c>
      <c r="N4" t="s">
        <v>903</v>
      </c>
      <c r="O4" t="s">
        <v>912</v>
      </c>
      <c r="P4" t="s">
        <v>905</v>
      </c>
      <c r="Q4" t="s">
        <v>906</v>
      </c>
      <c r="R4" t="s">
        <v>913</v>
      </c>
      <c r="W4">
        <v>1011915</v>
      </c>
      <c r="Y4" t="s">
        <v>897</v>
      </c>
      <c r="Z4">
        <v>387</v>
      </c>
      <c r="AC4">
        <v>0.19</v>
      </c>
      <c r="AD4">
        <v>74.459999999999994</v>
      </c>
      <c r="AE4">
        <v>241.22</v>
      </c>
      <c r="AF4">
        <v>241.22</v>
      </c>
      <c r="AG4">
        <v>18.850000000000001</v>
      </c>
      <c r="AH4">
        <v>27.81</v>
      </c>
    </row>
    <row r="5" spans="1:34" x14ac:dyDescent="0.25">
      <c r="A5" t="s">
        <v>895</v>
      </c>
      <c r="B5" s="144">
        <v>45863.604166666664</v>
      </c>
      <c r="C5" s="144">
        <v>45863.65625</v>
      </c>
      <c r="D5" s="145">
        <v>45840</v>
      </c>
      <c r="E5" t="s">
        <v>355</v>
      </c>
      <c r="F5" t="s">
        <v>909</v>
      </c>
      <c r="G5" t="s">
        <v>897</v>
      </c>
      <c r="H5" t="s">
        <v>898</v>
      </c>
      <c r="I5">
        <v>23</v>
      </c>
      <c r="J5" t="s">
        <v>910</v>
      </c>
      <c r="K5" t="s">
        <v>900</v>
      </c>
      <c r="L5" t="s">
        <v>911</v>
      </c>
      <c r="M5" t="s">
        <v>901</v>
      </c>
      <c r="N5" t="s">
        <v>903</v>
      </c>
      <c r="O5" t="s">
        <v>912</v>
      </c>
      <c r="P5" t="s">
        <v>905</v>
      </c>
      <c r="Q5" t="s">
        <v>906</v>
      </c>
      <c r="R5" t="s">
        <v>914</v>
      </c>
      <c r="W5">
        <v>1011915</v>
      </c>
      <c r="Y5" t="s">
        <v>897</v>
      </c>
      <c r="Z5">
        <v>387</v>
      </c>
      <c r="AC5">
        <v>0.19</v>
      </c>
      <c r="AD5">
        <v>74.459999999999994</v>
      </c>
      <c r="AE5">
        <v>241.22</v>
      </c>
      <c r="AF5">
        <v>241.22</v>
      </c>
      <c r="AG5">
        <v>18.850000000000001</v>
      </c>
      <c r="AH5">
        <v>27.81</v>
      </c>
    </row>
    <row r="6" spans="1:34" x14ac:dyDescent="0.25">
      <c r="A6" t="s">
        <v>895</v>
      </c>
      <c r="B6" s="144">
        <v>45868.326388888891</v>
      </c>
      <c r="C6" s="144">
        <v>45868.364583333336</v>
      </c>
      <c r="D6" s="145">
        <v>45849</v>
      </c>
      <c r="E6" t="s">
        <v>355</v>
      </c>
      <c r="F6" t="s">
        <v>915</v>
      </c>
      <c r="G6" t="s">
        <v>897</v>
      </c>
      <c r="H6" t="s">
        <v>916</v>
      </c>
      <c r="I6">
        <v>19</v>
      </c>
      <c r="J6" t="s">
        <v>917</v>
      </c>
      <c r="K6" t="s">
        <v>900</v>
      </c>
      <c r="L6" t="s">
        <v>901</v>
      </c>
      <c r="M6" t="s">
        <v>918</v>
      </c>
      <c r="N6" t="s">
        <v>903</v>
      </c>
      <c r="O6" t="s">
        <v>904</v>
      </c>
      <c r="P6" t="s">
        <v>905</v>
      </c>
      <c r="Q6" t="s">
        <v>906</v>
      </c>
      <c r="R6" t="s">
        <v>919</v>
      </c>
      <c r="W6">
        <v>1011915</v>
      </c>
      <c r="X6" t="s">
        <v>920</v>
      </c>
      <c r="Y6" t="s">
        <v>897</v>
      </c>
      <c r="Z6">
        <v>304</v>
      </c>
      <c r="AC6">
        <v>0.19</v>
      </c>
      <c r="AD6">
        <v>56.9</v>
      </c>
      <c r="AE6">
        <v>219.96</v>
      </c>
      <c r="AF6">
        <v>219.96</v>
      </c>
      <c r="AG6">
        <v>23.95</v>
      </c>
      <c r="AH6">
        <v>23.95</v>
      </c>
    </row>
    <row r="7" spans="1:34" x14ac:dyDescent="0.25">
      <c r="A7" t="s">
        <v>895</v>
      </c>
      <c r="B7" s="144">
        <v>45868.670138888891</v>
      </c>
      <c r="C7" s="144">
        <v>45868.715277777781</v>
      </c>
      <c r="D7" s="145">
        <v>45849</v>
      </c>
      <c r="E7" t="s">
        <v>355</v>
      </c>
      <c r="F7" t="s">
        <v>915</v>
      </c>
      <c r="G7" t="s">
        <v>897</v>
      </c>
      <c r="H7" t="s">
        <v>916</v>
      </c>
      <c r="I7">
        <v>19</v>
      </c>
      <c r="J7" t="s">
        <v>917</v>
      </c>
      <c r="K7" t="s">
        <v>900</v>
      </c>
      <c r="L7" t="s">
        <v>918</v>
      </c>
      <c r="M7" t="s">
        <v>901</v>
      </c>
      <c r="N7" t="s">
        <v>903</v>
      </c>
      <c r="O7" t="s">
        <v>912</v>
      </c>
      <c r="P7" t="s">
        <v>905</v>
      </c>
      <c r="Q7" t="s">
        <v>906</v>
      </c>
      <c r="R7" t="s">
        <v>921</v>
      </c>
      <c r="W7">
        <v>1011915</v>
      </c>
      <c r="X7" t="s">
        <v>920</v>
      </c>
      <c r="Y7" t="s">
        <v>897</v>
      </c>
      <c r="Z7">
        <v>304</v>
      </c>
      <c r="AC7">
        <v>0.19</v>
      </c>
      <c r="AD7">
        <v>58.46</v>
      </c>
      <c r="AE7">
        <v>219.96</v>
      </c>
      <c r="AF7">
        <v>219.96</v>
      </c>
      <c r="AG7">
        <v>23.95</v>
      </c>
      <c r="AH7">
        <v>23.95</v>
      </c>
    </row>
    <row r="8" spans="1:34" x14ac:dyDescent="0.25">
      <c r="A8" t="s">
        <v>895</v>
      </c>
      <c r="B8" s="144">
        <v>45874.572916666664</v>
      </c>
      <c r="C8" s="144">
        <v>45874.618055555555</v>
      </c>
      <c r="D8" s="145">
        <v>45826</v>
      </c>
      <c r="E8" t="s">
        <v>355</v>
      </c>
      <c r="F8" t="s">
        <v>922</v>
      </c>
      <c r="G8" t="s">
        <v>897</v>
      </c>
      <c r="H8" t="s">
        <v>916</v>
      </c>
      <c r="I8">
        <v>48</v>
      </c>
      <c r="J8" t="s">
        <v>910</v>
      </c>
      <c r="K8" t="s">
        <v>900</v>
      </c>
      <c r="L8" t="s">
        <v>901</v>
      </c>
      <c r="M8" t="s">
        <v>923</v>
      </c>
      <c r="N8" t="s">
        <v>903</v>
      </c>
      <c r="O8" t="s">
        <v>904</v>
      </c>
      <c r="P8" t="s">
        <v>905</v>
      </c>
      <c r="Q8" t="s">
        <v>906</v>
      </c>
      <c r="R8" t="s">
        <v>924</v>
      </c>
      <c r="W8">
        <v>1011915</v>
      </c>
      <c r="X8" t="s">
        <v>925</v>
      </c>
      <c r="Y8" t="s">
        <v>897</v>
      </c>
      <c r="Z8">
        <v>496</v>
      </c>
      <c r="AC8">
        <v>0.19</v>
      </c>
      <c r="AD8">
        <v>92.77</v>
      </c>
      <c r="AE8">
        <v>181.14</v>
      </c>
      <c r="AF8">
        <v>181.14</v>
      </c>
      <c r="AG8">
        <v>0</v>
      </c>
      <c r="AH8">
        <v>31.36</v>
      </c>
    </row>
    <row r="9" spans="1:34" x14ac:dyDescent="0.25">
      <c r="A9" t="s">
        <v>895</v>
      </c>
      <c r="B9" s="144">
        <v>45875.666666666664</v>
      </c>
      <c r="C9" s="144">
        <v>45875.715277777781</v>
      </c>
      <c r="D9" s="145">
        <v>45826</v>
      </c>
      <c r="E9" t="s">
        <v>355</v>
      </c>
      <c r="F9" t="s">
        <v>922</v>
      </c>
      <c r="G9" t="s">
        <v>897</v>
      </c>
      <c r="H9" t="s">
        <v>916</v>
      </c>
      <c r="I9">
        <v>49</v>
      </c>
      <c r="J9" t="s">
        <v>910</v>
      </c>
      <c r="K9" t="s">
        <v>900</v>
      </c>
      <c r="L9" t="s">
        <v>923</v>
      </c>
      <c r="M9" t="s">
        <v>901</v>
      </c>
      <c r="N9" t="s">
        <v>903</v>
      </c>
      <c r="O9" t="s">
        <v>904</v>
      </c>
      <c r="P9" t="s">
        <v>905</v>
      </c>
      <c r="Q9" t="s">
        <v>906</v>
      </c>
      <c r="R9" t="s">
        <v>926</v>
      </c>
      <c r="W9">
        <v>1011915</v>
      </c>
      <c r="X9" t="s">
        <v>925</v>
      </c>
      <c r="Y9" t="s">
        <v>897</v>
      </c>
      <c r="Z9">
        <v>496</v>
      </c>
      <c r="AC9">
        <v>0.19</v>
      </c>
      <c r="AD9">
        <v>92.77</v>
      </c>
      <c r="AE9">
        <v>181.14</v>
      </c>
      <c r="AF9">
        <v>181.14</v>
      </c>
      <c r="AG9">
        <v>0</v>
      </c>
      <c r="AH9">
        <v>31.36</v>
      </c>
    </row>
    <row r="10" spans="1:34" x14ac:dyDescent="0.25">
      <c r="A10" t="s">
        <v>895</v>
      </c>
      <c r="B10" s="144">
        <v>45903.291666666664</v>
      </c>
      <c r="C10" s="144">
        <v>45903.336805555555</v>
      </c>
      <c r="D10" s="145">
        <v>45708</v>
      </c>
      <c r="E10" t="s">
        <v>355</v>
      </c>
      <c r="F10">
        <v>11706973</v>
      </c>
      <c r="G10" t="s">
        <v>897</v>
      </c>
      <c r="H10" t="s">
        <v>898</v>
      </c>
      <c r="I10">
        <v>195</v>
      </c>
      <c r="J10" t="s">
        <v>910</v>
      </c>
      <c r="K10" t="s">
        <v>900</v>
      </c>
      <c r="L10" t="s">
        <v>901</v>
      </c>
      <c r="M10" t="s">
        <v>918</v>
      </c>
      <c r="N10" t="s">
        <v>903</v>
      </c>
      <c r="O10" t="s">
        <v>912</v>
      </c>
      <c r="P10" t="s">
        <v>905</v>
      </c>
      <c r="Q10" t="s">
        <v>906</v>
      </c>
      <c r="R10" t="s">
        <v>919</v>
      </c>
      <c r="W10">
        <v>1011915</v>
      </c>
      <c r="X10" t="s">
        <v>927</v>
      </c>
      <c r="Y10" t="s">
        <v>897</v>
      </c>
      <c r="Z10">
        <v>304</v>
      </c>
      <c r="AC10">
        <v>0.19</v>
      </c>
      <c r="AD10">
        <v>58.46</v>
      </c>
      <c r="AE10">
        <v>269.13</v>
      </c>
      <c r="AF10">
        <v>269.13</v>
      </c>
      <c r="AG10">
        <v>0</v>
      </c>
      <c r="AH10">
        <v>41.44</v>
      </c>
    </row>
    <row r="11" spans="1:34" x14ac:dyDescent="0.25">
      <c r="A11" t="s">
        <v>895</v>
      </c>
      <c r="B11" s="144">
        <v>45903.666666666664</v>
      </c>
      <c r="C11" s="144">
        <v>45903.743055555555</v>
      </c>
      <c r="D11" s="145">
        <v>45708</v>
      </c>
      <c r="E11" t="s">
        <v>355</v>
      </c>
      <c r="F11">
        <v>11706973</v>
      </c>
      <c r="G11" t="s">
        <v>897</v>
      </c>
      <c r="H11" t="s">
        <v>898</v>
      </c>
      <c r="I11">
        <v>195</v>
      </c>
      <c r="J11" t="s">
        <v>910</v>
      </c>
      <c r="K11" t="s">
        <v>900</v>
      </c>
      <c r="L11" t="s">
        <v>918</v>
      </c>
      <c r="M11" t="s">
        <v>911</v>
      </c>
      <c r="N11" t="s">
        <v>903</v>
      </c>
      <c r="O11" t="s">
        <v>912</v>
      </c>
      <c r="P11" t="s">
        <v>905</v>
      </c>
      <c r="Q11" t="s">
        <v>906</v>
      </c>
      <c r="R11" t="s">
        <v>928</v>
      </c>
      <c r="W11">
        <v>1011915</v>
      </c>
      <c r="X11" t="s">
        <v>927</v>
      </c>
      <c r="Y11" t="s">
        <v>897</v>
      </c>
      <c r="Z11">
        <v>668</v>
      </c>
      <c r="AC11">
        <v>0.19</v>
      </c>
      <c r="AD11">
        <v>128.41999999999999</v>
      </c>
      <c r="AE11">
        <v>269.13</v>
      </c>
      <c r="AF11">
        <v>269.13</v>
      </c>
      <c r="AG11">
        <v>0</v>
      </c>
      <c r="AH11">
        <v>41.44</v>
      </c>
    </row>
    <row r="12" spans="1:34" x14ac:dyDescent="0.25">
      <c r="A12" t="s">
        <v>895</v>
      </c>
      <c r="B12" s="144">
        <v>45904.604166666664</v>
      </c>
      <c r="C12" s="144">
        <v>45904.65625</v>
      </c>
      <c r="D12" s="145">
        <v>45708</v>
      </c>
      <c r="E12" t="s">
        <v>355</v>
      </c>
      <c r="F12">
        <v>11706973</v>
      </c>
      <c r="G12" t="s">
        <v>897</v>
      </c>
      <c r="H12" t="s">
        <v>898</v>
      </c>
      <c r="I12">
        <v>196</v>
      </c>
      <c r="J12" t="s">
        <v>910</v>
      </c>
      <c r="K12" t="s">
        <v>900</v>
      </c>
      <c r="L12" t="s">
        <v>911</v>
      </c>
      <c r="M12" t="s">
        <v>901</v>
      </c>
      <c r="N12" t="s">
        <v>903</v>
      </c>
      <c r="O12" t="s">
        <v>912</v>
      </c>
      <c r="P12" t="s">
        <v>905</v>
      </c>
      <c r="Q12" t="s">
        <v>906</v>
      </c>
      <c r="R12" t="s">
        <v>914</v>
      </c>
      <c r="W12">
        <v>1011915</v>
      </c>
      <c r="X12" t="s">
        <v>927</v>
      </c>
      <c r="Y12" t="s">
        <v>897</v>
      </c>
      <c r="Z12">
        <v>387</v>
      </c>
      <c r="AC12">
        <v>0.19</v>
      </c>
      <c r="AD12">
        <v>74.459999999999994</v>
      </c>
      <c r="AE12">
        <v>269.13</v>
      </c>
      <c r="AF12">
        <v>269.13</v>
      </c>
      <c r="AG12">
        <v>0</v>
      </c>
      <c r="AH12">
        <v>41.44</v>
      </c>
    </row>
    <row r="13" spans="1:34" x14ac:dyDescent="0.25">
      <c r="A13" t="s">
        <v>895</v>
      </c>
      <c r="B13" s="144">
        <v>45923.572916666664</v>
      </c>
      <c r="C13" s="144">
        <v>45923.618055555555</v>
      </c>
      <c r="D13" s="145">
        <v>45894</v>
      </c>
      <c r="E13" t="s">
        <v>355</v>
      </c>
      <c r="F13" t="s">
        <v>929</v>
      </c>
      <c r="G13" t="s">
        <v>897</v>
      </c>
      <c r="H13" t="s">
        <v>898</v>
      </c>
      <c r="I13">
        <v>29</v>
      </c>
      <c r="J13" t="s">
        <v>910</v>
      </c>
      <c r="K13" t="s">
        <v>900</v>
      </c>
      <c r="L13" t="s">
        <v>901</v>
      </c>
      <c r="M13" t="s">
        <v>923</v>
      </c>
      <c r="N13" t="s">
        <v>903</v>
      </c>
      <c r="O13" t="s">
        <v>904</v>
      </c>
      <c r="P13" t="s">
        <v>905</v>
      </c>
      <c r="Q13" t="s">
        <v>906</v>
      </c>
      <c r="R13" t="s">
        <v>924</v>
      </c>
      <c r="W13">
        <v>1011915</v>
      </c>
      <c r="Y13" t="s">
        <v>897</v>
      </c>
      <c r="Z13">
        <v>496</v>
      </c>
      <c r="AC13">
        <v>0.19</v>
      </c>
      <c r="AD13">
        <v>92.77</v>
      </c>
      <c r="AE13">
        <v>127.72</v>
      </c>
      <c r="AF13">
        <v>127.72</v>
      </c>
      <c r="AG13">
        <v>18.850000000000001</v>
      </c>
      <c r="AH13">
        <v>18.850000000000001</v>
      </c>
    </row>
    <row r="14" spans="1:34" x14ac:dyDescent="0.25">
      <c r="A14" t="s">
        <v>895</v>
      </c>
      <c r="B14" s="144">
        <v>45923.8125</v>
      </c>
      <c r="C14" s="144">
        <v>45923.861111111109</v>
      </c>
      <c r="D14" s="145">
        <v>45894</v>
      </c>
      <c r="E14" t="s">
        <v>355</v>
      </c>
      <c r="F14" t="s">
        <v>929</v>
      </c>
      <c r="G14" t="s">
        <v>897</v>
      </c>
      <c r="H14" t="s">
        <v>898</v>
      </c>
      <c r="I14">
        <v>29</v>
      </c>
      <c r="J14" t="s">
        <v>910</v>
      </c>
      <c r="K14" t="s">
        <v>900</v>
      </c>
      <c r="L14" t="s">
        <v>923</v>
      </c>
      <c r="M14" t="s">
        <v>901</v>
      </c>
      <c r="N14" t="s">
        <v>903</v>
      </c>
      <c r="O14" t="s">
        <v>904</v>
      </c>
      <c r="P14" t="s">
        <v>905</v>
      </c>
      <c r="Q14" t="s">
        <v>930</v>
      </c>
      <c r="R14" t="s">
        <v>926</v>
      </c>
      <c r="W14">
        <v>1011915</v>
      </c>
      <c r="Y14" t="s">
        <v>897</v>
      </c>
      <c r="Z14">
        <v>496</v>
      </c>
      <c r="AC14">
        <v>0.19</v>
      </c>
      <c r="AD14">
        <v>92.77</v>
      </c>
      <c r="AE14">
        <v>127.72</v>
      </c>
      <c r="AF14">
        <v>127.72</v>
      </c>
      <c r="AG14">
        <v>18.850000000000001</v>
      </c>
      <c r="AH14">
        <v>18.850000000000001</v>
      </c>
    </row>
    <row r="15" spans="1:34" x14ac:dyDescent="0.25">
      <c r="A15" t="s">
        <v>895</v>
      </c>
      <c r="B15" s="144">
        <v>45927.645833333336</v>
      </c>
      <c r="C15" s="144">
        <v>45927.697916666664</v>
      </c>
      <c r="D15" s="145">
        <v>45925</v>
      </c>
      <c r="E15" t="s">
        <v>355</v>
      </c>
      <c r="F15" t="s">
        <v>931</v>
      </c>
      <c r="G15" t="s">
        <v>897</v>
      </c>
      <c r="H15" t="s">
        <v>898</v>
      </c>
      <c r="I15">
        <v>2</v>
      </c>
      <c r="J15" t="s">
        <v>932</v>
      </c>
      <c r="K15" t="s">
        <v>900</v>
      </c>
      <c r="L15" t="s">
        <v>901</v>
      </c>
      <c r="M15" t="s">
        <v>933</v>
      </c>
      <c r="N15" t="s">
        <v>903</v>
      </c>
      <c r="O15" t="s">
        <v>934</v>
      </c>
      <c r="P15" t="s">
        <v>905</v>
      </c>
      <c r="Q15" t="s">
        <v>906</v>
      </c>
      <c r="R15" t="s">
        <v>935</v>
      </c>
      <c r="W15">
        <v>1011915</v>
      </c>
      <c r="Y15" t="s">
        <v>897</v>
      </c>
      <c r="Z15">
        <v>380</v>
      </c>
      <c r="AC15">
        <v>0.37</v>
      </c>
      <c r="AD15">
        <v>141.72</v>
      </c>
      <c r="AE15">
        <v>255</v>
      </c>
      <c r="AF15">
        <v>255</v>
      </c>
      <c r="AG15">
        <v>18.850000000000001</v>
      </c>
      <c r="AH15">
        <v>49.09</v>
      </c>
    </row>
    <row r="16" spans="1:34" x14ac:dyDescent="0.25">
      <c r="A16" t="s">
        <v>895</v>
      </c>
      <c r="B16" s="144">
        <v>45928.71875</v>
      </c>
      <c r="C16" s="144">
        <v>45928.75</v>
      </c>
      <c r="D16" s="145">
        <v>45925</v>
      </c>
      <c r="E16" t="s">
        <v>355</v>
      </c>
      <c r="F16" t="s">
        <v>931</v>
      </c>
      <c r="G16" t="s">
        <v>897</v>
      </c>
      <c r="H16" t="s">
        <v>898</v>
      </c>
      <c r="I16">
        <v>3</v>
      </c>
      <c r="J16" t="s">
        <v>932</v>
      </c>
      <c r="K16" t="s">
        <v>900</v>
      </c>
      <c r="L16" t="s">
        <v>933</v>
      </c>
      <c r="M16" t="s">
        <v>923</v>
      </c>
      <c r="N16" t="s">
        <v>903</v>
      </c>
      <c r="O16" t="s">
        <v>934</v>
      </c>
      <c r="P16" t="s">
        <v>905</v>
      </c>
      <c r="Q16" t="s">
        <v>906</v>
      </c>
      <c r="R16" t="s">
        <v>936</v>
      </c>
      <c r="W16">
        <v>1011915</v>
      </c>
      <c r="Y16" t="s">
        <v>897</v>
      </c>
      <c r="Z16">
        <v>194</v>
      </c>
      <c r="AC16">
        <v>0.37</v>
      </c>
      <c r="AD16">
        <v>72.430000000000007</v>
      </c>
      <c r="AE16">
        <v>255</v>
      </c>
      <c r="AF16">
        <v>255</v>
      </c>
      <c r="AG16">
        <v>18.850000000000001</v>
      </c>
      <c r="AH16">
        <v>49.09</v>
      </c>
    </row>
    <row r="17" spans="1:34" x14ac:dyDescent="0.25">
      <c r="A17" t="s">
        <v>895</v>
      </c>
      <c r="B17" s="144">
        <v>45928.770833333336</v>
      </c>
      <c r="C17" s="144">
        <v>45928.819444444445</v>
      </c>
      <c r="D17" s="145">
        <v>45925</v>
      </c>
      <c r="E17" t="s">
        <v>355</v>
      </c>
      <c r="F17" t="s">
        <v>931</v>
      </c>
      <c r="G17" t="s">
        <v>897</v>
      </c>
      <c r="H17" t="s">
        <v>898</v>
      </c>
      <c r="I17">
        <v>3</v>
      </c>
      <c r="J17" t="s">
        <v>932</v>
      </c>
      <c r="K17" t="s">
        <v>900</v>
      </c>
      <c r="L17" t="s">
        <v>923</v>
      </c>
      <c r="M17" t="s">
        <v>901</v>
      </c>
      <c r="N17" t="s">
        <v>903</v>
      </c>
      <c r="O17" t="s">
        <v>904</v>
      </c>
      <c r="P17" t="s">
        <v>905</v>
      </c>
      <c r="Q17" t="s">
        <v>906</v>
      </c>
      <c r="R17" t="s">
        <v>926</v>
      </c>
      <c r="W17">
        <v>1011915</v>
      </c>
      <c r="Y17" t="s">
        <v>897</v>
      </c>
      <c r="Z17">
        <v>496</v>
      </c>
      <c r="AC17">
        <v>0.19</v>
      </c>
      <c r="AD17">
        <v>92.77</v>
      </c>
      <c r="AE17">
        <v>255</v>
      </c>
      <c r="AF17">
        <v>255</v>
      </c>
      <c r="AG17">
        <v>18.850000000000001</v>
      </c>
      <c r="AH17">
        <v>49.09</v>
      </c>
    </row>
    <row r="18" spans="1:34" x14ac:dyDescent="0.25">
      <c r="A18" t="s">
        <v>895</v>
      </c>
      <c r="B18" s="144">
        <v>45930.291666666664</v>
      </c>
      <c r="C18" s="144">
        <v>45930.336805555555</v>
      </c>
      <c r="D18" s="145">
        <v>45903</v>
      </c>
      <c r="E18" t="s">
        <v>355</v>
      </c>
      <c r="F18" t="s">
        <v>937</v>
      </c>
      <c r="G18" t="s">
        <v>897</v>
      </c>
      <c r="H18" t="s">
        <v>898</v>
      </c>
      <c r="I18">
        <v>27</v>
      </c>
      <c r="J18" t="s">
        <v>910</v>
      </c>
      <c r="K18" t="s">
        <v>900</v>
      </c>
      <c r="L18" t="s">
        <v>901</v>
      </c>
      <c r="M18" t="s">
        <v>918</v>
      </c>
      <c r="N18" t="s">
        <v>903</v>
      </c>
      <c r="O18" t="s">
        <v>912</v>
      </c>
      <c r="P18" t="s">
        <v>905</v>
      </c>
      <c r="Q18" t="s">
        <v>906</v>
      </c>
      <c r="R18" t="s">
        <v>919</v>
      </c>
      <c r="W18">
        <v>1011915</v>
      </c>
      <c r="Y18" t="s">
        <v>897</v>
      </c>
      <c r="Z18">
        <v>304</v>
      </c>
      <c r="AC18">
        <v>0.19</v>
      </c>
      <c r="AD18">
        <v>58.46</v>
      </c>
      <c r="AE18">
        <v>530.07000000000005</v>
      </c>
      <c r="AF18">
        <v>530.07000000000005</v>
      </c>
      <c r="AG18">
        <v>18.850000000000001</v>
      </c>
      <c r="AH18">
        <v>52.45</v>
      </c>
    </row>
    <row r="19" spans="1:34" x14ac:dyDescent="0.25">
      <c r="A19" t="s">
        <v>895</v>
      </c>
      <c r="B19" s="144">
        <v>45932.75</v>
      </c>
      <c r="C19" s="144">
        <v>45932.795138888891</v>
      </c>
      <c r="D19" s="145">
        <v>45903</v>
      </c>
      <c r="E19" t="s">
        <v>355</v>
      </c>
      <c r="F19" t="s">
        <v>937</v>
      </c>
      <c r="G19" t="s">
        <v>897</v>
      </c>
      <c r="H19" t="s">
        <v>898</v>
      </c>
      <c r="I19">
        <v>29</v>
      </c>
      <c r="J19" t="s">
        <v>910</v>
      </c>
      <c r="K19" t="s">
        <v>900</v>
      </c>
      <c r="L19" t="s">
        <v>918</v>
      </c>
      <c r="M19" t="s">
        <v>901</v>
      </c>
      <c r="N19" t="s">
        <v>903</v>
      </c>
      <c r="O19" t="s">
        <v>912</v>
      </c>
      <c r="P19" t="s">
        <v>905</v>
      </c>
      <c r="Q19" t="s">
        <v>906</v>
      </c>
      <c r="R19" t="s">
        <v>921</v>
      </c>
      <c r="W19">
        <v>1011915</v>
      </c>
      <c r="Y19" t="s">
        <v>897</v>
      </c>
      <c r="Z19">
        <v>304</v>
      </c>
      <c r="AC19">
        <v>0.19</v>
      </c>
      <c r="AD19">
        <v>58.46</v>
      </c>
      <c r="AE19">
        <v>530.07000000000005</v>
      </c>
      <c r="AF19">
        <v>530.07000000000005</v>
      </c>
      <c r="AG19">
        <v>18.850000000000001</v>
      </c>
      <c r="AH19">
        <v>52.45</v>
      </c>
    </row>
    <row r="20" spans="1:34" x14ac:dyDescent="0.25">
      <c r="A20" t="s">
        <v>895</v>
      </c>
      <c r="B20" s="144">
        <v>45957.788194444445</v>
      </c>
      <c r="C20" s="144">
        <v>45957.833333333336</v>
      </c>
      <c r="D20" s="145">
        <v>45953</v>
      </c>
      <c r="E20" t="s">
        <v>355</v>
      </c>
      <c r="F20" t="s">
        <v>938</v>
      </c>
      <c r="G20" t="s">
        <v>897</v>
      </c>
      <c r="H20" t="s">
        <v>898</v>
      </c>
      <c r="I20">
        <v>4</v>
      </c>
      <c r="J20" t="s">
        <v>932</v>
      </c>
      <c r="K20" t="s">
        <v>900</v>
      </c>
      <c r="L20" t="s">
        <v>901</v>
      </c>
      <c r="M20" t="s">
        <v>923</v>
      </c>
      <c r="N20" t="s">
        <v>903</v>
      </c>
      <c r="O20" t="s">
        <v>904</v>
      </c>
      <c r="P20" t="s">
        <v>905</v>
      </c>
      <c r="Q20" t="s">
        <v>906</v>
      </c>
      <c r="R20" t="s">
        <v>924</v>
      </c>
      <c r="W20">
        <v>1011915</v>
      </c>
      <c r="Y20" t="s">
        <v>897</v>
      </c>
      <c r="Z20">
        <v>496</v>
      </c>
      <c r="AC20">
        <v>0.19</v>
      </c>
      <c r="AD20">
        <v>92.77</v>
      </c>
      <c r="AE20">
        <v>394.43</v>
      </c>
      <c r="AF20">
        <v>394.43</v>
      </c>
      <c r="AG20">
        <v>18.850000000000001</v>
      </c>
      <c r="AH20">
        <v>47.97</v>
      </c>
    </row>
    <row r="21" spans="1:34" x14ac:dyDescent="0.25">
      <c r="A21" t="s">
        <v>895</v>
      </c>
      <c r="B21" s="144">
        <v>45958.75</v>
      </c>
      <c r="C21" s="144">
        <v>45958.798611111109</v>
      </c>
      <c r="D21" s="145">
        <v>45953</v>
      </c>
      <c r="E21" t="s">
        <v>355</v>
      </c>
      <c r="F21" t="s">
        <v>938</v>
      </c>
      <c r="G21" t="s">
        <v>897</v>
      </c>
      <c r="H21" t="s">
        <v>898</v>
      </c>
      <c r="I21">
        <v>5</v>
      </c>
      <c r="J21" t="s">
        <v>932</v>
      </c>
      <c r="K21" t="s">
        <v>900</v>
      </c>
      <c r="L21" t="s">
        <v>923</v>
      </c>
      <c r="M21" t="s">
        <v>901</v>
      </c>
      <c r="N21" t="s">
        <v>903</v>
      </c>
      <c r="O21" t="s">
        <v>904</v>
      </c>
      <c r="P21" t="s">
        <v>905</v>
      </c>
      <c r="Q21" t="s">
        <v>906</v>
      </c>
      <c r="R21" t="s">
        <v>926</v>
      </c>
      <c r="W21">
        <v>1011915</v>
      </c>
      <c r="Y21" t="s">
        <v>897</v>
      </c>
      <c r="Z21">
        <v>496</v>
      </c>
      <c r="AC21">
        <v>0.19</v>
      </c>
      <c r="AD21">
        <v>92.77</v>
      </c>
      <c r="AE21">
        <v>394.43</v>
      </c>
      <c r="AF21">
        <v>394.43</v>
      </c>
      <c r="AG21">
        <v>18.850000000000001</v>
      </c>
      <c r="AH21">
        <v>47.97</v>
      </c>
    </row>
    <row r="22" spans="1:34" x14ac:dyDescent="0.25">
      <c r="A22" t="s">
        <v>895</v>
      </c>
      <c r="B22" s="144">
        <v>45966.40625</v>
      </c>
      <c r="C22" s="144">
        <v>45966.454861111109</v>
      </c>
      <c r="D22" s="145">
        <v>45965</v>
      </c>
      <c r="E22" t="s">
        <v>355</v>
      </c>
      <c r="F22" t="s">
        <v>939</v>
      </c>
      <c r="G22" t="s">
        <v>897</v>
      </c>
      <c r="H22" t="s">
        <v>898</v>
      </c>
      <c r="I22">
        <v>1</v>
      </c>
      <c r="J22" t="s">
        <v>932</v>
      </c>
      <c r="K22" t="s">
        <v>900</v>
      </c>
      <c r="L22" t="s">
        <v>901</v>
      </c>
      <c r="M22" t="s">
        <v>918</v>
      </c>
      <c r="N22" t="s">
        <v>903</v>
      </c>
      <c r="O22" t="s">
        <v>912</v>
      </c>
      <c r="P22" t="s">
        <v>905</v>
      </c>
      <c r="Q22" t="s">
        <v>930</v>
      </c>
      <c r="R22" t="s">
        <v>919</v>
      </c>
      <c r="W22">
        <v>1011915</v>
      </c>
      <c r="Y22" t="s">
        <v>897</v>
      </c>
      <c r="Z22">
        <v>304</v>
      </c>
      <c r="AC22">
        <v>0.19</v>
      </c>
      <c r="AD22">
        <v>58.46</v>
      </c>
      <c r="AE22">
        <v>250.85</v>
      </c>
      <c r="AF22">
        <v>250.85</v>
      </c>
      <c r="AG22">
        <v>18.850000000000001</v>
      </c>
      <c r="AH22">
        <v>28.93</v>
      </c>
    </row>
    <row r="23" spans="1:34" x14ac:dyDescent="0.25">
      <c r="A23" t="s">
        <v>895</v>
      </c>
      <c r="B23" s="144">
        <v>45966.798611111109</v>
      </c>
      <c r="C23" s="144">
        <v>45966.84375</v>
      </c>
      <c r="D23" s="145">
        <v>45965</v>
      </c>
      <c r="E23" t="s">
        <v>355</v>
      </c>
      <c r="F23" t="s">
        <v>939</v>
      </c>
      <c r="G23" t="s">
        <v>897</v>
      </c>
      <c r="H23" t="s">
        <v>898</v>
      </c>
      <c r="I23">
        <v>1</v>
      </c>
      <c r="J23" t="s">
        <v>932</v>
      </c>
      <c r="K23" t="s">
        <v>900</v>
      </c>
      <c r="L23" t="s">
        <v>918</v>
      </c>
      <c r="M23" t="s">
        <v>901</v>
      </c>
      <c r="N23" t="s">
        <v>903</v>
      </c>
      <c r="O23" t="s">
        <v>912</v>
      </c>
      <c r="P23" t="s">
        <v>905</v>
      </c>
      <c r="Q23" t="s">
        <v>930</v>
      </c>
      <c r="R23" t="s">
        <v>921</v>
      </c>
      <c r="W23">
        <v>1011915</v>
      </c>
      <c r="Y23" t="s">
        <v>897</v>
      </c>
      <c r="Z23">
        <v>304</v>
      </c>
      <c r="AC23">
        <v>0.19</v>
      </c>
      <c r="AD23">
        <v>58.46</v>
      </c>
      <c r="AE23">
        <v>250.85</v>
      </c>
      <c r="AF23">
        <v>250.85</v>
      </c>
      <c r="AG23">
        <v>18.850000000000001</v>
      </c>
      <c r="AH23">
        <v>28.93</v>
      </c>
    </row>
    <row r="24" spans="1:34" x14ac:dyDescent="0.25">
      <c r="A24" t="s">
        <v>895</v>
      </c>
      <c r="B24" s="144">
        <v>45973.375</v>
      </c>
      <c r="C24" s="144">
        <v>45973.423611111109</v>
      </c>
      <c r="D24" s="145">
        <v>45950</v>
      </c>
      <c r="E24" t="s">
        <v>355</v>
      </c>
      <c r="F24" t="s">
        <v>940</v>
      </c>
      <c r="G24" t="s">
        <v>897</v>
      </c>
      <c r="H24" t="s">
        <v>898</v>
      </c>
      <c r="I24">
        <v>23</v>
      </c>
      <c r="J24" t="s">
        <v>910</v>
      </c>
      <c r="K24" t="s">
        <v>900</v>
      </c>
      <c r="L24" t="s">
        <v>901</v>
      </c>
      <c r="M24" t="s">
        <v>918</v>
      </c>
      <c r="N24" t="s">
        <v>903</v>
      </c>
      <c r="O24" t="s">
        <v>912</v>
      </c>
      <c r="P24" t="s">
        <v>905</v>
      </c>
      <c r="Q24" t="s">
        <v>906</v>
      </c>
      <c r="R24" t="s">
        <v>919</v>
      </c>
      <c r="W24">
        <v>1011915</v>
      </c>
      <c r="Y24" t="s">
        <v>897</v>
      </c>
      <c r="Z24">
        <v>304</v>
      </c>
      <c r="AC24">
        <v>0.19</v>
      </c>
      <c r="AD24">
        <v>58.46</v>
      </c>
      <c r="AE24">
        <v>199.9</v>
      </c>
      <c r="AF24">
        <v>199.9</v>
      </c>
      <c r="AG24">
        <v>18.850000000000001</v>
      </c>
      <c r="AH24">
        <v>39.01</v>
      </c>
    </row>
    <row r="25" spans="1:34" x14ac:dyDescent="0.25">
      <c r="A25" t="s">
        <v>895</v>
      </c>
      <c r="B25" s="144">
        <v>45973.465277777781</v>
      </c>
      <c r="C25" s="144">
        <v>45973.527777777781</v>
      </c>
      <c r="D25" s="145">
        <v>45950</v>
      </c>
      <c r="E25" t="s">
        <v>355</v>
      </c>
      <c r="F25" t="s">
        <v>940</v>
      </c>
      <c r="G25" t="s">
        <v>897</v>
      </c>
      <c r="H25" t="s">
        <v>898</v>
      </c>
      <c r="I25">
        <v>23</v>
      </c>
      <c r="J25" t="s">
        <v>910</v>
      </c>
      <c r="K25" t="s">
        <v>900</v>
      </c>
      <c r="L25" t="s">
        <v>918</v>
      </c>
      <c r="M25" t="s">
        <v>941</v>
      </c>
      <c r="N25" t="s">
        <v>903</v>
      </c>
      <c r="O25" t="s">
        <v>912</v>
      </c>
      <c r="P25" t="s">
        <v>905</v>
      </c>
      <c r="Q25" t="s">
        <v>906</v>
      </c>
      <c r="R25" t="s">
        <v>942</v>
      </c>
      <c r="W25">
        <v>1011915</v>
      </c>
      <c r="Y25" t="s">
        <v>897</v>
      </c>
      <c r="Z25">
        <v>464</v>
      </c>
      <c r="AC25">
        <v>0.19</v>
      </c>
      <c r="AD25">
        <v>89.25</v>
      </c>
      <c r="AE25">
        <v>199.9</v>
      </c>
      <c r="AF25">
        <v>199.9</v>
      </c>
      <c r="AG25">
        <v>18.850000000000001</v>
      </c>
      <c r="AH25">
        <v>39.01</v>
      </c>
    </row>
    <row r="26" spans="1:34" x14ac:dyDescent="0.25">
      <c r="A26" t="s">
        <v>895</v>
      </c>
      <c r="B26" s="144">
        <v>45974.701388888891</v>
      </c>
      <c r="C26" s="144">
        <v>45974.756944444445</v>
      </c>
      <c r="D26" s="145">
        <v>45950</v>
      </c>
      <c r="E26" t="s">
        <v>355</v>
      </c>
      <c r="F26" t="s">
        <v>940</v>
      </c>
      <c r="G26" t="s">
        <v>897</v>
      </c>
      <c r="H26" t="s">
        <v>898</v>
      </c>
      <c r="I26">
        <v>24</v>
      </c>
      <c r="J26" t="s">
        <v>910</v>
      </c>
      <c r="K26" t="s">
        <v>900</v>
      </c>
      <c r="L26" t="s">
        <v>941</v>
      </c>
      <c r="M26" t="s">
        <v>918</v>
      </c>
      <c r="N26" t="s">
        <v>903</v>
      </c>
      <c r="O26" t="s">
        <v>912</v>
      </c>
      <c r="P26" t="s">
        <v>905</v>
      </c>
      <c r="Q26" t="s">
        <v>906</v>
      </c>
      <c r="R26" t="s">
        <v>943</v>
      </c>
      <c r="W26">
        <v>1011915</v>
      </c>
      <c r="Y26" t="s">
        <v>897</v>
      </c>
      <c r="Z26">
        <v>464</v>
      </c>
      <c r="AC26">
        <v>0.19</v>
      </c>
      <c r="AD26">
        <v>89.25</v>
      </c>
      <c r="AE26">
        <v>199.9</v>
      </c>
      <c r="AF26">
        <v>199.9</v>
      </c>
      <c r="AG26">
        <v>18.850000000000001</v>
      </c>
      <c r="AH26">
        <v>39.01</v>
      </c>
    </row>
    <row r="27" spans="1:34" x14ac:dyDescent="0.25">
      <c r="A27" t="s">
        <v>895</v>
      </c>
      <c r="B27" s="144">
        <v>45974.798611111109</v>
      </c>
      <c r="C27" s="144">
        <v>45974.84375</v>
      </c>
      <c r="D27" s="145">
        <v>45950</v>
      </c>
      <c r="E27" t="s">
        <v>355</v>
      </c>
      <c r="F27" t="s">
        <v>940</v>
      </c>
      <c r="G27" t="s">
        <v>897</v>
      </c>
      <c r="H27" t="s">
        <v>898</v>
      </c>
      <c r="I27">
        <v>24</v>
      </c>
      <c r="J27" t="s">
        <v>910</v>
      </c>
      <c r="K27" t="s">
        <v>900</v>
      </c>
      <c r="L27" t="s">
        <v>918</v>
      </c>
      <c r="M27" t="s">
        <v>901</v>
      </c>
      <c r="N27" t="s">
        <v>903</v>
      </c>
      <c r="O27" t="s">
        <v>912</v>
      </c>
      <c r="P27" t="s">
        <v>905</v>
      </c>
      <c r="Q27" t="s">
        <v>906</v>
      </c>
      <c r="R27" t="s">
        <v>921</v>
      </c>
      <c r="W27">
        <v>1011915</v>
      </c>
      <c r="Y27" t="s">
        <v>897</v>
      </c>
      <c r="Z27">
        <v>304</v>
      </c>
      <c r="AC27">
        <v>0.19</v>
      </c>
      <c r="AD27">
        <v>58.46</v>
      </c>
      <c r="AE27">
        <v>199.9</v>
      </c>
      <c r="AF27">
        <v>199.9</v>
      </c>
      <c r="AG27">
        <v>18.850000000000001</v>
      </c>
      <c r="AH27">
        <v>39.01</v>
      </c>
    </row>
    <row r="28" spans="1:34" x14ac:dyDescent="0.25">
      <c r="A28" t="s">
        <v>895</v>
      </c>
      <c r="B28" s="144">
        <v>45975.277777777781</v>
      </c>
      <c r="C28" s="144">
        <v>45975.322916666664</v>
      </c>
      <c r="D28" s="145">
        <v>45966</v>
      </c>
      <c r="E28" t="s">
        <v>355</v>
      </c>
      <c r="F28" t="s">
        <v>944</v>
      </c>
      <c r="G28" t="s">
        <v>897</v>
      </c>
      <c r="H28" t="s">
        <v>898</v>
      </c>
      <c r="I28">
        <v>9</v>
      </c>
      <c r="J28" t="s">
        <v>899</v>
      </c>
      <c r="K28" t="s">
        <v>900</v>
      </c>
      <c r="L28" t="s">
        <v>901</v>
      </c>
      <c r="M28" t="s">
        <v>923</v>
      </c>
      <c r="N28" t="s">
        <v>903</v>
      </c>
      <c r="O28" t="s">
        <v>904</v>
      </c>
      <c r="P28" t="s">
        <v>905</v>
      </c>
      <c r="Q28" t="s">
        <v>906</v>
      </c>
      <c r="R28" t="s">
        <v>924</v>
      </c>
      <c r="W28">
        <v>1011915</v>
      </c>
      <c r="Y28" t="s">
        <v>897</v>
      </c>
      <c r="Z28">
        <v>496</v>
      </c>
      <c r="AC28">
        <v>0.19</v>
      </c>
      <c r="AD28">
        <v>92.77</v>
      </c>
      <c r="AE28">
        <v>260.63</v>
      </c>
      <c r="AF28">
        <v>260.63</v>
      </c>
      <c r="AG28">
        <v>18.850000000000001</v>
      </c>
      <c r="AH28">
        <v>18.850000000000001</v>
      </c>
    </row>
    <row r="29" spans="1:34" x14ac:dyDescent="0.25">
      <c r="A29" t="s">
        <v>895</v>
      </c>
      <c r="B29" s="144">
        <v>45975.34375</v>
      </c>
      <c r="C29" s="144">
        <v>45975.381944444445</v>
      </c>
      <c r="D29" s="145">
        <v>45966</v>
      </c>
      <c r="E29" t="s">
        <v>355</v>
      </c>
      <c r="F29" t="s">
        <v>944</v>
      </c>
      <c r="G29" t="s">
        <v>897</v>
      </c>
      <c r="H29" t="s">
        <v>898</v>
      </c>
      <c r="I29">
        <v>9</v>
      </c>
      <c r="J29" t="s">
        <v>899</v>
      </c>
      <c r="K29" t="s">
        <v>900</v>
      </c>
      <c r="L29" t="s">
        <v>923</v>
      </c>
      <c r="M29" t="s">
        <v>945</v>
      </c>
      <c r="N29" t="s">
        <v>903</v>
      </c>
      <c r="O29" t="s">
        <v>912</v>
      </c>
      <c r="P29" t="s">
        <v>905</v>
      </c>
      <c r="Q29" t="s">
        <v>906</v>
      </c>
      <c r="R29" t="s">
        <v>946</v>
      </c>
      <c r="W29">
        <v>1011915</v>
      </c>
      <c r="Y29" t="s">
        <v>897</v>
      </c>
      <c r="Z29">
        <v>243</v>
      </c>
      <c r="AC29">
        <v>0.19</v>
      </c>
      <c r="AD29">
        <v>46.83</v>
      </c>
      <c r="AE29">
        <v>260.63</v>
      </c>
      <c r="AF29">
        <v>260.63</v>
      </c>
      <c r="AG29">
        <v>18.850000000000001</v>
      </c>
      <c r="AH29">
        <v>18.850000000000001</v>
      </c>
    </row>
    <row r="30" spans="1:34" x14ac:dyDescent="0.25">
      <c r="A30" t="s">
        <v>895</v>
      </c>
      <c r="B30" s="144">
        <v>45975.684027777781</v>
      </c>
      <c r="C30" s="144">
        <v>45975.722222222219</v>
      </c>
      <c r="D30" s="145">
        <v>45966</v>
      </c>
      <c r="E30" t="s">
        <v>355</v>
      </c>
      <c r="F30" t="s">
        <v>944</v>
      </c>
      <c r="G30" t="s">
        <v>897</v>
      </c>
      <c r="H30" t="s">
        <v>898</v>
      </c>
      <c r="I30">
        <v>9</v>
      </c>
      <c r="J30" t="s">
        <v>899</v>
      </c>
      <c r="K30" t="s">
        <v>900</v>
      </c>
      <c r="L30" t="s">
        <v>945</v>
      </c>
      <c r="M30" t="s">
        <v>901</v>
      </c>
      <c r="N30" t="s">
        <v>903</v>
      </c>
      <c r="O30" t="s">
        <v>934</v>
      </c>
      <c r="P30" t="s">
        <v>905</v>
      </c>
      <c r="Q30" t="s">
        <v>906</v>
      </c>
      <c r="R30" t="s">
        <v>947</v>
      </c>
      <c r="W30">
        <v>1011915</v>
      </c>
      <c r="Y30" t="s">
        <v>897</v>
      </c>
      <c r="Z30">
        <v>263</v>
      </c>
      <c r="AC30">
        <v>0.37</v>
      </c>
      <c r="AD30">
        <v>98.06</v>
      </c>
      <c r="AE30">
        <v>260.63</v>
      </c>
      <c r="AF30">
        <v>260.63</v>
      </c>
      <c r="AG30">
        <v>18.850000000000001</v>
      </c>
      <c r="AH30">
        <v>18.850000000000001</v>
      </c>
    </row>
    <row r="31" spans="1:34" x14ac:dyDescent="0.25">
      <c r="A31" t="s">
        <v>895</v>
      </c>
      <c r="B31" s="144">
        <v>45977.621527777781</v>
      </c>
      <c r="C31" s="144">
        <v>45977.666666666664</v>
      </c>
      <c r="D31" s="145">
        <v>45974</v>
      </c>
      <c r="E31" t="s">
        <v>355</v>
      </c>
      <c r="F31" t="s">
        <v>948</v>
      </c>
      <c r="G31" t="s">
        <v>897</v>
      </c>
      <c r="H31" t="s">
        <v>898</v>
      </c>
      <c r="I31">
        <v>3</v>
      </c>
      <c r="J31" t="s">
        <v>932</v>
      </c>
      <c r="K31" t="s">
        <v>900</v>
      </c>
      <c r="L31" t="s">
        <v>901</v>
      </c>
      <c r="M31" t="s">
        <v>923</v>
      </c>
      <c r="N31" t="s">
        <v>903</v>
      </c>
      <c r="O31" t="s">
        <v>904</v>
      </c>
      <c r="P31" t="s">
        <v>905</v>
      </c>
      <c r="Q31" t="s">
        <v>949</v>
      </c>
      <c r="R31" t="s">
        <v>924</v>
      </c>
      <c r="W31">
        <v>1011915</v>
      </c>
      <c r="Y31" t="s">
        <v>897</v>
      </c>
      <c r="Z31">
        <v>496</v>
      </c>
      <c r="AC31">
        <v>0.19</v>
      </c>
      <c r="AD31">
        <v>92.77</v>
      </c>
      <c r="AE31">
        <v>234.06</v>
      </c>
      <c r="AF31">
        <v>234.06</v>
      </c>
      <c r="AG31">
        <v>18.850000000000001</v>
      </c>
      <c r="AH31">
        <v>49.65</v>
      </c>
    </row>
    <row r="32" spans="1:34" x14ac:dyDescent="0.25">
      <c r="A32" t="s">
        <v>895</v>
      </c>
      <c r="B32" s="144">
        <v>45977.701388888891</v>
      </c>
      <c r="C32" s="144">
        <v>45977.739583333336</v>
      </c>
      <c r="D32" s="145">
        <v>45974</v>
      </c>
      <c r="E32" t="s">
        <v>355</v>
      </c>
      <c r="F32" t="s">
        <v>948</v>
      </c>
      <c r="G32" t="s">
        <v>897</v>
      </c>
      <c r="H32" t="s">
        <v>898</v>
      </c>
      <c r="I32">
        <v>3</v>
      </c>
      <c r="J32" t="s">
        <v>932</v>
      </c>
      <c r="K32" t="s">
        <v>900</v>
      </c>
      <c r="L32" t="s">
        <v>923</v>
      </c>
      <c r="M32" t="s">
        <v>950</v>
      </c>
      <c r="N32" t="s">
        <v>903</v>
      </c>
      <c r="O32" t="s">
        <v>934</v>
      </c>
      <c r="P32" t="s">
        <v>905</v>
      </c>
      <c r="Q32" t="s">
        <v>949</v>
      </c>
      <c r="R32" t="s">
        <v>951</v>
      </c>
      <c r="W32">
        <v>1011915</v>
      </c>
      <c r="Y32" t="s">
        <v>897</v>
      </c>
      <c r="Z32">
        <v>238</v>
      </c>
      <c r="AC32">
        <v>0.37</v>
      </c>
      <c r="AD32">
        <v>88.96</v>
      </c>
      <c r="AE32">
        <v>234.06</v>
      </c>
      <c r="AF32">
        <v>234.06</v>
      </c>
      <c r="AG32">
        <v>18.850000000000001</v>
      </c>
      <c r="AH32">
        <v>49.65</v>
      </c>
    </row>
    <row r="33" spans="1:34" x14ac:dyDescent="0.25">
      <c r="A33" t="s">
        <v>895</v>
      </c>
      <c r="B33" s="144">
        <v>45978.760416666664</v>
      </c>
      <c r="C33" s="144">
        <v>45978.798611111109</v>
      </c>
      <c r="D33" s="145">
        <v>45974</v>
      </c>
      <c r="E33" t="s">
        <v>355</v>
      </c>
      <c r="F33" t="s">
        <v>948</v>
      </c>
      <c r="G33" t="s">
        <v>897</v>
      </c>
      <c r="H33" t="s">
        <v>898</v>
      </c>
      <c r="I33">
        <v>4</v>
      </c>
      <c r="J33" t="s">
        <v>932</v>
      </c>
      <c r="K33" t="s">
        <v>900</v>
      </c>
      <c r="L33" t="s">
        <v>950</v>
      </c>
      <c r="M33" t="s">
        <v>923</v>
      </c>
      <c r="N33" t="s">
        <v>903</v>
      </c>
      <c r="O33" t="s">
        <v>934</v>
      </c>
      <c r="P33" t="s">
        <v>905</v>
      </c>
      <c r="Q33" t="s">
        <v>930</v>
      </c>
      <c r="R33" t="s">
        <v>952</v>
      </c>
      <c r="W33">
        <v>1011915</v>
      </c>
      <c r="Y33" t="s">
        <v>897</v>
      </c>
      <c r="Z33">
        <v>238</v>
      </c>
      <c r="AC33">
        <v>0.37</v>
      </c>
      <c r="AD33">
        <v>88.96</v>
      </c>
      <c r="AE33">
        <v>234.06</v>
      </c>
      <c r="AF33">
        <v>234.06</v>
      </c>
      <c r="AG33">
        <v>18.850000000000001</v>
      </c>
      <c r="AH33">
        <v>49.65</v>
      </c>
    </row>
    <row r="34" spans="1:34" x14ac:dyDescent="0.25">
      <c r="A34" t="s">
        <v>895</v>
      </c>
      <c r="B34" s="144">
        <v>45978.840277777781</v>
      </c>
      <c r="C34" s="144">
        <v>45978.888888888891</v>
      </c>
      <c r="D34" s="145">
        <v>45974</v>
      </c>
      <c r="E34" t="s">
        <v>355</v>
      </c>
      <c r="F34" t="s">
        <v>948</v>
      </c>
      <c r="G34" t="s">
        <v>897</v>
      </c>
      <c r="H34" t="s">
        <v>898</v>
      </c>
      <c r="I34">
        <v>4</v>
      </c>
      <c r="J34" t="s">
        <v>932</v>
      </c>
      <c r="K34" t="s">
        <v>900</v>
      </c>
      <c r="L34" t="s">
        <v>923</v>
      </c>
      <c r="M34" t="s">
        <v>901</v>
      </c>
      <c r="N34" t="s">
        <v>903</v>
      </c>
      <c r="O34" t="s">
        <v>904</v>
      </c>
      <c r="P34" t="s">
        <v>905</v>
      </c>
      <c r="Q34" t="s">
        <v>930</v>
      </c>
      <c r="R34" t="s">
        <v>926</v>
      </c>
      <c r="W34">
        <v>1011915</v>
      </c>
      <c r="Y34" t="s">
        <v>897</v>
      </c>
      <c r="Z34">
        <v>496</v>
      </c>
      <c r="AC34">
        <v>0.19</v>
      </c>
      <c r="AD34">
        <v>92.77</v>
      </c>
      <c r="AE34">
        <v>234.06</v>
      </c>
      <c r="AF34">
        <v>234.06</v>
      </c>
      <c r="AG34">
        <v>18.850000000000001</v>
      </c>
      <c r="AH34">
        <v>49.65</v>
      </c>
    </row>
    <row r="35" spans="1:34" x14ac:dyDescent="0.25">
      <c r="A35" t="s">
        <v>895</v>
      </c>
      <c r="B35" s="144">
        <v>45980.510416666664</v>
      </c>
      <c r="C35" s="144">
        <v>45980.559027777781</v>
      </c>
      <c r="D35" s="145">
        <v>45932</v>
      </c>
      <c r="E35" t="s">
        <v>355</v>
      </c>
      <c r="F35" t="s">
        <v>953</v>
      </c>
      <c r="G35" t="s">
        <v>897</v>
      </c>
      <c r="H35" t="s">
        <v>898</v>
      </c>
      <c r="I35">
        <v>48</v>
      </c>
      <c r="J35" t="s">
        <v>910</v>
      </c>
      <c r="K35" t="s">
        <v>900</v>
      </c>
      <c r="L35" t="s">
        <v>901</v>
      </c>
      <c r="M35" t="s">
        <v>918</v>
      </c>
      <c r="N35" t="s">
        <v>903</v>
      </c>
      <c r="O35" t="s">
        <v>912</v>
      </c>
      <c r="P35" t="s">
        <v>905</v>
      </c>
      <c r="Q35" t="s">
        <v>906</v>
      </c>
      <c r="R35" t="s">
        <v>919</v>
      </c>
      <c r="W35">
        <v>1011915</v>
      </c>
      <c r="Y35" t="s">
        <v>897</v>
      </c>
      <c r="Z35">
        <v>304</v>
      </c>
      <c r="AC35">
        <v>0.19</v>
      </c>
      <c r="AD35">
        <v>58.46</v>
      </c>
      <c r="AE35">
        <v>182.25</v>
      </c>
      <c r="AF35">
        <v>182.25</v>
      </c>
      <c r="AG35">
        <v>18.850000000000001</v>
      </c>
      <c r="AH35">
        <v>68.69</v>
      </c>
    </row>
    <row r="36" spans="1:34" x14ac:dyDescent="0.25">
      <c r="A36" t="s">
        <v>895</v>
      </c>
      <c r="B36" s="144">
        <v>45981.381944444445</v>
      </c>
      <c r="C36" s="144">
        <v>45981.430555555555</v>
      </c>
      <c r="D36" s="145">
        <v>45932</v>
      </c>
      <c r="E36" t="s">
        <v>355</v>
      </c>
      <c r="F36" t="s">
        <v>953</v>
      </c>
      <c r="G36" t="s">
        <v>897</v>
      </c>
      <c r="H36" t="s">
        <v>898</v>
      </c>
      <c r="I36">
        <v>49</v>
      </c>
      <c r="J36" t="s">
        <v>910</v>
      </c>
      <c r="K36" t="s">
        <v>900</v>
      </c>
      <c r="L36" t="s">
        <v>918</v>
      </c>
      <c r="M36" t="s">
        <v>954</v>
      </c>
      <c r="N36" t="s">
        <v>903</v>
      </c>
      <c r="O36" t="s">
        <v>912</v>
      </c>
      <c r="P36" t="s">
        <v>905</v>
      </c>
      <c r="Q36" t="s">
        <v>906</v>
      </c>
      <c r="R36" t="s">
        <v>955</v>
      </c>
      <c r="W36">
        <v>1011915</v>
      </c>
      <c r="Y36" t="s">
        <v>897</v>
      </c>
      <c r="Z36">
        <v>328</v>
      </c>
      <c r="AC36">
        <v>0.19</v>
      </c>
      <c r="AD36">
        <v>63.03</v>
      </c>
      <c r="AE36">
        <v>182.25</v>
      </c>
      <c r="AF36">
        <v>182.25</v>
      </c>
      <c r="AG36">
        <v>18.850000000000001</v>
      </c>
      <c r="AH36">
        <v>68.69</v>
      </c>
    </row>
    <row r="37" spans="1:34" x14ac:dyDescent="0.25">
      <c r="A37" t="s">
        <v>895</v>
      </c>
      <c r="B37" s="144">
        <v>45982.684027777781</v>
      </c>
      <c r="C37" s="144">
        <v>45982.736111111109</v>
      </c>
      <c r="D37" s="145">
        <v>45932</v>
      </c>
      <c r="E37" t="s">
        <v>355</v>
      </c>
      <c r="F37" t="s">
        <v>953</v>
      </c>
      <c r="G37" t="s">
        <v>897</v>
      </c>
      <c r="H37" t="s">
        <v>898</v>
      </c>
      <c r="I37">
        <v>50</v>
      </c>
      <c r="J37" t="s">
        <v>910</v>
      </c>
      <c r="K37" t="s">
        <v>900</v>
      </c>
      <c r="L37" t="s">
        <v>954</v>
      </c>
      <c r="M37" t="s">
        <v>901</v>
      </c>
      <c r="N37" t="s">
        <v>903</v>
      </c>
      <c r="O37" t="s">
        <v>904</v>
      </c>
      <c r="P37" t="s">
        <v>905</v>
      </c>
      <c r="Q37" t="s">
        <v>906</v>
      </c>
      <c r="R37" t="s">
        <v>956</v>
      </c>
      <c r="W37">
        <v>1011915</v>
      </c>
      <c r="Y37" t="s">
        <v>897</v>
      </c>
      <c r="Z37">
        <v>631</v>
      </c>
      <c r="AC37">
        <v>0.19</v>
      </c>
      <c r="AD37">
        <v>118.13</v>
      </c>
      <c r="AE37">
        <v>182.25</v>
      </c>
      <c r="AF37">
        <v>182.25</v>
      </c>
      <c r="AG37">
        <v>18.850000000000001</v>
      </c>
      <c r="AH37">
        <v>68.69</v>
      </c>
    </row>
    <row r="38" spans="1:34" x14ac:dyDescent="0.25">
      <c r="A38" t="s">
        <v>895</v>
      </c>
      <c r="B38" s="144">
        <v>45985.277777777781</v>
      </c>
      <c r="C38" s="144">
        <v>45985.322916666664</v>
      </c>
      <c r="D38" s="145">
        <v>45954</v>
      </c>
      <c r="E38" t="s">
        <v>355</v>
      </c>
      <c r="F38" t="s">
        <v>957</v>
      </c>
      <c r="G38" t="s">
        <v>897</v>
      </c>
      <c r="H38" t="s">
        <v>898</v>
      </c>
      <c r="I38">
        <v>31</v>
      </c>
      <c r="J38" t="s">
        <v>910</v>
      </c>
      <c r="K38" t="s">
        <v>900</v>
      </c>
      <c r="L38" t="s">
        <v>901</v>
      </c>
      <c r="M38" t="s">
        <v>923</v>
      </c>
      <c r="N38" t="s">
        <v>903</v>
      </c>
      <c r="O38" t="s">
        <v>904</v>
      </c>
      <c r="P38" t="s">
        <v>905</v>
      </c>
      <c r="Q38" t="s">
        <v>906</v>
      </c>
      <c r="R38" t="s">
        <v>924</v>
      </c>
      <c r="W38">
        <v>1011915</v>
      </c>
      <c r="Y38" t="s">
        <v>897</v>
      </c>
      <c r="Z38">
        <v>496</v>
      </c>
      <c r="AC38">
        <v>0.19</v>
      </c>
      <c r="AD38">
        <v>92.77</v>
      </c>
      <c r="AE38">
        <v>154.78</v>
      </c>
      <c r="AF38">
        <v>154.78</v>
      </c>
      <c r="AG38">
        <v>18.850000000000001</v>
      </c>
      <c r="AH38">
        <v>18.850000000000001</v>
      </c>
    </row>
    <row r="39" spans="1:34" x14ac:dyDescent="0.25">
      <c r="A39" t="s">
        <v>895</v>
      </c>
      <c r="B39" s="144">
        <v>45985.763888888891</v>
      </c>
      <c r="C39" s="144">
        <v>45985.795138888891</v>
      </c>
      <c r="D39" s="145">
        <v>45954</v>
      </c>
      <c r="E39" t="s">
        <v>355</v>
      </c>
      <c r="F39" t="s">
        <v>957</v>
      </c>
      <c r="G39" t="s">
        <v>897</v>
      </c>
      <c r="H39" t="s">
        <v>898</v>
      </c>
      <c r="I39">
        <v>31</v>
      </c>
      <c r="J39" t="s">
        <v>910</v>
      </c>
      <c r="K39" t="s">
        <v>900</v>
      </c>
      <c r="L39" t="s">
        <v>923</v>
      </c>
      <c r="M39" t="s">
        <v>933</v>
      </c>
      <c r="N39" t="s">
        <v>903</v>
      </c>
      <c r="O39" t="s">
        <v>934</v>
      </c>
      <c r="P39" t="s">
        <v>905</v>
      </c>
      <c r="Q39" t="s">
        <v>906</v>
      </c>
      <c r="R39" t="s">
        <v>958</v>
      </c>
      <c r="W39">
        <v>1011915</v>
      </c>
      <c r="Y39" t="s">
        <v>897</v>
      </c>
      <c r="Z39">
        <v>194</v>
      </c>
      <c r="AC39">
        <v>0.37</v>
      </c>
      <c r="AD39">
        <v>72.430000000000007</v>
      </c>
      <c r="AE39">
        <v>154.78</v>
      </c>
      <c r="AF39">
        <v>154.78</v>
      </c>
      <c r="AG39">
        <v>18.850000000000001</v>
      </c>
      <c r="AH39">
        <v>18.850000000000001</v>
      </c>
    </row>
    <row r="40" spans="1:34" x14ac:dyDescent="0.25">
      <c r="A40" t="s">
        <v>895</v>
      </c>
      <c r="B40" s="144">
        <v>45987.715277777781</v>
      </c>
      <c r="C40" s="144">
        <v>45987.746527777781</v>
      </c>
      <c r="D40" s="145">
        <v>45954</v>
      </c>
      <c r="E40" t="s">
        <v>355</v>
      </c>
      <c r="F40" t="s">
        <v>957</v>
      </c>
      <c r="G40" t="s">
        <v>897</v>
      </c>
      <c r="H40" t="s">
        <v>898</v>
      </c>
      <c r="I40">
        <v>33</v>
      </c>
      <c r="J40" t="s">
        <v>910</v>
      </c>
      <c r="K40" t="s">
        <v>900</v>
      </c>
      <c r="L40" t="s">
        <v>933</v>
      </c>
      <c r="M40" t="s">
        <v>923</v>
      </c>
      <c r="N40" t="s">
        <v>903</v>
      </c>
      <c r="O40" t="s">
        <v>934</v>
      </c>
      <c r="P40" t="s">
        <v>905</v>
      </c>
      <c r="Q40" t="s">
        <v>906</v>
      </c>
      <c r="R40" t="s">
        <v>936</v>
      </c>
      <c r="W40">
        <v>1011915</v>
      </c>
      <c r="Y40" t="s">
        <v>897</v>
      </c>
      <c r="Z40">
        <v>194</v>
      </c>
      <c r="AC40">
        <v>0.37</v>
      </c>
      <c r="AD40">
        <v>72.430000000000007</v>
      </c>
      <c r="AE40">
        <v>154.78</v>
      </c>
      <c r="AF40">
        <v>154.78</v>
      </c>
      <c r="AG40">
        <v>18.850000000000001</v>
      </c>
      <c r="AH40">
        <v>18.850000000000001</v>
      </c>
    </row>
    <row r="41" spans="1:34" x14ac:dyDescent="0.25">
      <c r="A41" t="s">
        <v>895</v>
      </c>
      <c r="B41" s="144">
        <v>45987.798611111109</v>
      </c>
      <c r="C41" s="144">
        <v>45987.847222222219</v>
      </c>
      <c r="D41" s="145">
        <v>45954</v>
      </c>
      <c r="E41" t="s">
        <v>355</v>
      </c>
      <c r="F41" t="s">
        <v>957</v>
      </c>
      <c r="G41" t="s">
        <v>897</v>
      </c>
      <c r="H41" t="s">
        <v>898</v>
      </c>
      <c r="I41">
        <v>33</v>
      </c>
      <c r="J41" t="s">
        <v>910</v>
      </c>
      <c r="K41" t="s">
        <v>900</v>
      </c>
      <c r="L41" t="s">
        <v>923</v>
      </c>
      <c r="M41" t="s">
        <v>901</v>
      </c>
      <c r="N41" t="s">
        <v>903</v>
      </c>
      <c r="O41" t="s">
        <v>904</v>
      </c>
      <c r="P41" t="s">
        <v>905</v>
      </c>
      <c r="Q41" t="s">
        <v>906</v>
      </c>
      <c r="R41" t="s">
        <v>926</v>
      </c>
      <c r="W41">
        <v>1011915</v>
      </c>
      <c r="Y41" t="s">
        <v>897</v>
      </c>
      <c r="Z41">
        <v>496</v>
      </c>
      <c r="AC41">
        <v>0.19</v>
      </c>
      <c r="AD41">
        <v>92.77</v>
      </c>
      <c r="AE41">
        <v>154.78</v>
      </c>
      <c r="AF41">
        <v>154.78</v>
      </c>
      <c r="AG41">
        <v>18.850000000000001</v>
      </c>
      <c r="AH41">
        <v>18.850000000000001</v>
      </c>
    </row>
    <row r="42" spans="1:34" x14ac:dyDescent="0.25">
      <c r="A42" t="s">
        <v>895</v>
      </c>
      <c r="B42" s="144">
        <v>46032.579861111109</v>
      </c>
      <c r="C42" s="144">
        <v>46032.638888888891</v>
      </c>
      <c r="D42" s="145">
        <v>46013</v>
      </c>
      <c r="E42" t="s">
        <v>355</v>
      </c>
      <c r="F42" t="s">
        <v>959</v>
      </c>
      <c r="G42" t="s">
        <v>897</v>
      </c>
      <c r="H42" t="s">
        <v>898</v>
      </c>
      <c r="I42">
        <v>19</v>
      </c>
      <c r="J42" t="s">
        <v>917</v>
      </c>
      <c r="K42" t="s">
        <v>900</v>
      </c>
      <c r="L42" t="s">
        <v>901</v>
      </c>
      <c r="M42" t="s">
        <v>902</v>
      </c>
      <c r="N42" t="s">
        <v>903</v>
      </c>
      <c r="O42" t="s">
        <v>904</v>
      </c>
      <c r="P42" t="s">
        <v>905</v>
      </c>
      <c r="Q42" t="s">
        <v>906</v>
      </c>
      <c r="R42" t="s">
        <v>907</v>
      </c>
      <c r="W42">
        <v>1011915</v>
      </c>
      <c r="Y42" t="s">
        <v>897</v>
      </c>
      <c r="Z42">
        <v>640</v>
      </c>
      <c r="AC42">
        <v>0.19</v>
      </c>
      <c r="AD42">
        <v>119.8</v>
      </c>
      <c r="AE42">
        <v>230.19</v>
      </c>
      <c r="AF42">
        <v>230.19</v>
      </c>
      <c r="AG42">
        <v>18.850000000000001</v>
      </c>
      <c r="AH42">
        <v>18.850000000000001</v>
      </c>
    </row>
    <row r="43" spans="1:34" x14ac:dyDescent="0.25">
      <c r="A43" t="s">
        <v>895</v>
      </c>
      <c r="B43" s="144">
        <v>46036.701388888891</v>
      </c>
      <c r="C43" s="144">
        <v>46036.756944444445</v>
      </c>
      <c r="D43" s="145">
        <v>46013</v>
      </c>
      <c r="E43" t="s">
        <v>355</v>
      </c>
      <c r="F43" t="s">
        <v>959</v>
      </c>
      <c r="G43" t="s">
        <v>897</v>
      </c>
      <c r="H43" t="s">
        <v>898</v>
      </c>
      <c r="I43">
        <v>23</v>
      </c>
      <c r="J43" t="s">
        <v>910</v>
      </c>
      <c r="K43" t="s">
        <v>900</v>
      </c>
      <c r="L43" t="s">
        <v>941</v>
      </c>
      <c r="M43" t="s">
        <v>918</v>
      </c>
      <c r="N43" t="s">
        <v>903</v>
      </c>
      <c r="O43" t="s">
        <v>912</v>
      </c>
      <c r="P43" t="s">
        <v>905</v>
      </c>
      <c r="Q43" t="s">
        <v>906</v>
      </c>
      <c r="R43" t="s">
        <v>943</v>
      </c>
      <c r="W43">
        <v>1011915</v>
      </c>
      <c r="Y43" t="s">
        <v>897</v>
      </c>
      <c r="Z43">
        <v>464</v>
      </c>
      <c r="AC43">
        <v>0.19</v>
      </c>
      <c r="AD43">
        <v>89.25</v>
      </c>
      <c r="AE43">
        <v>230.19</v>
      </c>
      <c r="AF43">
        <v>230.19</v>
      </c>
      <c r="AG43">
        <v>18.850000000000001</v>
      </c>
      <c r="AH43">
        <v>18.850000000000001</v>
      </c>
    </row>
    <row r="44" spans="1:34" x14ac:dyDescent="0.25">
      <c r="A44" t="s">
        <v>895</v>
      </c>
      <c r="B44" s="144">
        <v>46036.833333333336</v>
      </c>
      <c r="C44" s="144">
        <v>46036.878472222219</v>
      </c>
      <c r="D44" s="145">
        <v>46013</v>
      </c>
      <c r="E44" t="s">
        <v>355</v>
      </c>
      <c r="F44" t="s">
        <v>959</v>
      </c>
      <c r="G44" t="s">
        <v>897</v>
      </c>
      <c r="H44" t="s">
        <v>898</v>
      </c>
      <c r="I44">
        <v>23</v>
      </c>
      <c r="J44" t="s">
        <v>910</v>
      </c>
      <c r="K44" t="s">
        <v>900</v>
      </c>
      <c r="L44" t="s">
        <v>918</v>
      </c>
      <c r="M44" t="s">
        <v>901</v>
      </c>
      <c r="N44" t="s">
        <v>903</v>
      </c>
      <c r="O44" t="s">
        <v>912</v>
      </c>
      <c r="P44" t="s">
        <v>905</v>
      </c>
      <c r="Q44" t="s">
        <v>906</v>
      </c>
      <c r="R44" t="s">
        <v>921</v>
      </c>
      <c r="W44">
        <v>1011915</v>
      </c>
      <c r="Y44" t="s">
        <v>897</v>
      </c>
      <c r="Z44">
        <v>304</v>
      </c>
      <c r="AC44">
        <v>0.19</v>
      </c>
      <c r="AD44">
        <v>58.46</v>
      </c>
      <c r="AE44">
        <v>230.19</v>
      </c>
      <c r="AF44">
        <v>230.19</v>
      </c>
      <c r="AG44">
        <v>18.850000000000001</v>
      </c>
      <c r="AH44">
        <v>18.850000000000001</v>
      </c>
    </row>
    <row r="45" spans="1:34" x14ac:dyDescent="0.25">
      <c r="A45" t="s">
        <v>895</v>
      </c>
      <c r="B45" s="144">
        <v>46057.25</v>
      </c>
      <c r="C45" s="144">
        <v>46057.295138888891</v>
      </c>
      <c r="D45" s="145">
        <v>45931</v>
      </c>
      <c r="E45" t="s">
        <v>355</v>
      </c>
      <c r="F45" t="s">
        <v>960</v>
      </c>
      <c r="G45" t="s">
        <v>897</v>
      </c>
      <c r="H45" t="s">
        <v>898</v>
      </c>
      <c r="I45">
        <v>126</v>
      </c>
      <c r="J45" t="s">
        <v>910</v>
      </c>
      <c r="K45" t="s">
        <v>900</v>
      </c>
      <c r="L45" t="s">
        <v>901</v>
      </c>
      <c r="M45" t="s">
        <v>923</v>
      </c>
      <c r="N45" t="s">
        <v>903</v>
      </c>
      <c r="O45" t="s">
        <v>904</v>
      </c>
      <c r="P45" t="s">
        <v>905</v>
      </c>
      <c r="Q45" t="s">
        <v>906</v>
      </c>
      <c r="R45" t="s">
        <v>924</v>
      </c>
      <c r="W45">
        <v>1011915</v>
      </c>
      <c r="Y45" t="s">
        <v>897</v>
      </c>
      <c r="Z45">
        <v>496</v>
      </c>
      <c r="AC45">
        <v>0.19</v>
      </c>
      <c r="AD45">
        <v>92.77</v>
      </c>
      <c r="AE45">
        <v>141.28</v>
      </c>
      <c r="AF45">
        <v>141.28</v>
      </c>
      <c r="AG45">
        <v>18.850000000000001</v>
      </c>
      <c r="AH45">
        <v>30.05</v>
      </c>
    </row>
    <row r="46" spans="1:34" x14ac:dyDescent="0.25">
      <c r="A46" t="s">
        <v>895</v>
      </c>
      <c r="B46" s="144">
        <v>46057.357638888891</v>
      </c>
      <c r="C46" s="144">
        <v>46057.392361111109</v>
      </c>
      <c r="D46" s="145">
        <v>45931</v>
      </c>
      <c r="E46" t="s">
        <v>355</v>
      </c>
      <c r="F46" t="s">
        <v>960</v>
      </c>
      <c r="G46" t="s">
        <v>897</v>
      </c>
      <c r="H46" t="s">
        <v>898</v>
      </c>
      <c r="I46">
        <v>126</v>
      </c>
      <c r="J46" t="s">
        <v>910</v>
      </c>
      <c r="K46" t="s">
        <v>900</v>
      </c>
      <c r="L46" t="s">
        <v>923</v>
      </c>
      <c r="M46" t="s">
        <v>961</v>
      </c>
      <c r="N46" t="s">
        <v>903</v>
      </c>
      <c r="O46" t="s">
        <v>934</v>
      </c>
      <c r="P46" t="s">
        <v>905</v>
      </c>
      <c r="Q46" t="s">
        <v>906</v>
      </c>
      <c r="R46" t="s">
        <v>962</v>
      </c>
      <c r="W46">
        <v>1011915</v>
      </c>
      <c r="Y46" t="s">
        <v>897</v>
      </c>
      <c r="Z46">
        <v>194</v>
      </c>
      <c r="AC46">
        <v>0.37</v>
      </c>
      <c r="AD46">
        <v>72.33</v>
      </c>
      <c r="AE46">
        <v>141.28</v>
      </c>
      <c r="AF46">
        <v>141.28</v>
      </c>
      <c r="AG46">
        <v>18.850000000000001</v>
      </c>
      <c r="AH46">
        <v>30.05</v>
      </c>
    </row>
    <row r="47" spans="1:34" x14ac:dyDescent="0.25">
      <c r="A47" t="s">
        <v>895</v>
      </c>
      <c r="B47" s="144">
        <v>46059.631944444445</v>
      </c>
      <c r="C47" s="144">
        <v>46059.666666666664</v>
      </c>
      <c r="D47" s="145">
        <v>45931</v>
      </c>
      <c r="E47" t="s">
        <v>355</v>
      </c>
      <c r="F47" t="s">
        <v>960</v>
      </c>
      <c r="G47" t="s">
        <v>897</v>
      </c>
      <c r="H47" t="s">
        <v>898</v>
      </c>
      <c r="I47">
        <v>128</v>
      </c>
      <c r="J47" t="s">
        <v>910</v>
      </c>
      <c r="K47" t="s">
        <v>900</v>
      </c>
      <c r="L47" t="s">
        <v>961</v>
      </c>
      <c r="M47" t="s">
        <v>923</v>
      </c>
      <c r="N47" t="s">
        <v>903</v>
      </c>
      <c r="O47" t="s">
        <v>934</v>
      </c>
      <c r="P47" t="s">
        <v>905</v>
      </c>
      <c r="Q47" t="s">
        <v>906</v>
      </c>
      <c r="R47" t="s">
        <v>963</v>
      </c>
      <c r="W47">
        <v>1011915</v>
      </c>
      <c r="Y47" t="s">
        <v>897</v>
      </c>
      <c r="Z47">
        <v>194</v>
      </c>
      <c r="AC47">
        <v>0.37</v>
      </c>
      <c r="AD47">
        <v>72.33</v>
      </c>
      <c r="AE47">
        <v>141.28</v>
      </c>
      <c r="AF47">
        <v>141.28</v>
      </c>
      <c r="AG47">
        <v>18.850000000000001</v>
      </c>
      <c r="AH47">
        <v>30.05</v>
      </c>
    </row>
    <row r="48" spans="1:34" x14ac:dyDescent="0.25">
      <c r="A48" t="s">
        <v>895</v>
      </c>
      <c r="B48" s="144">
        <v>46059.711805555555</v>
      </c>
      <c r="C48" s="144">
        <v>46059.760416666664</v>
      </c>
      <c r="D48" s="145">
        <v>45931</v>
      </c>
      <c r="E48" t="s">
        <v>355</v>
      </c>
      <c r="F48" t="s">
        <v>960</v>
      </c>
      <c r="G48" t="s">
        <v>897</v>
      </c>
      <c r="H48" t="s">
        <v>898</v>
      </c>
      <c r="I48">
        <v>128</v>
      </c>
      <c r="J48" t="s">
        <v>910</v>
      </c>
      <c r="K48" t="s">
        <v>900</v>
      </c>
      <c r="L48" t="s">
        <v>923</v>
      </c>
      <c r="M48" t="s">
        <v>901</v>
      </c>
      <c r="N48" t="s">
        <v>903</v>
      </c>
      <c r="O48" t="s">
        <v>904</v>
      </c>
      <c r="P48" t="s">
        <v>905</v>
      </c>
      <c r="Q48" t="s">
        <v>906</v>
      </c>
      <c r="R48" t="s">
        <v>926</v>
      </c>
      <c r="W48">
        <v>1011915</v>
      </c>
      <c r="Y48" t="s">
        <v>897</v>
      </c>
      <c r="Z48">
        <v>496</v>
      </c>
      <c r="AC48">
        <v>0.19</v>
      </c>
      <c r="AD48">
        <v>92.77</v>
      </c>
      <c r="AE48">
        <v>141.28</v>
      </c>
      <c r="AF48">
        <v>141.28</v>
      </c>
      <c r="AG48">
        <v>18.850000000000001</v>
      </c>
      <c r="AH48">
        <v>30.05</v>
      </c>
    </row>
    <row r="49" spans="1:34" x14ac:dyDescent="0.25">
      <c r="A49" t="s">
        <v>895</v>
      </c>
      <c r="B49" s="144">
        <v>46064.53125</v>
      </c>
      <c r="C49" s="144">
        <v>46064.576388888891</v>
      </c>
      <c r="D49" s="145">
        <v>45998</v>
      </c>
      <c r="E49" t="s">
        <v>355</v>
      </c>
      <c r="F49" t="s">
        <v>964</v>
      </c>
      <c r="G49" t="s">
        <v>897</v>
      </c>
      <c r="H49" t="s">
        <v>965</v>
      </c>
      <c r="I49">
        <v>66</v>
      </c>
      <c r="J49" t="s">
        <v>910</v>
      </c>
      <c r="K49" t="s">
        <v>900</v>
      </c>
      <c r="L49" t="s">
        <v>901</v>
      </c>
      <c r="M49" t="s">
        <v>923</v>
      </c>
      <c r="N49" t="s">
        <v>903</v>
      </c>
      <c r="O49" t="s">
        <v>904</v>
      </c>
      <c r="P49" t="s">
        <v>905</v>
      </c>
      <c r="Q49" t="s">
        <v>906</v>
      </c>
      <c r="R49" t="s">
        <v>924</v>
      </c>
      <c r="W49">
        <v>1011915</v>
      </c>
      <c r="Y49" t="s">
        <v>897</v>
      </c>
      <c r="Z49">
        <v>496</v>
      </c>
      <c r="AC49">
        <v>0.19</v>
      </c>
      <c r="AD49">
        <v>92.77</v>
      </c>
      <c r="AE49">
        <v>250.36</v>
      </c>
      <c r="AF49">
        <v>250.36</v>
      </c>
      <c r="AG49">
        <v>6.55</v>
      </c>
      <c r="AH49">
        <v>17.75</v>
      </c>
    </row>
    <row r="50" spans="1:34" x14ac:dyDescent="0.25">
      <c r="A50" t="s">
        <v>895</v>
      </c>
      <c r="B50" s="144">
        <v>46065.75</v>
      </c>
      <c r="C50" s="144">
        <v>46065.815972222219</v>
      </c>
      <c r="D50" s="145">
        <v>45998</v>
      </c>
      <c r="E50" t="s">
        <v>355</v>
      </c>
      <c r="F50" t="s">
        <v>964</v>
      </c>
      <c r="G50" t="s">
        <v>897</v>
      </c>
      <c r="H50" t="s">
        <v>965</v>
      </c>
      <c r="I50">
        <v>67</v>
      </c>
      <c r="J50" t="s">
        <v>910</v>
      </c>
      <c r="K50" t="s">
        <v>900</v>
      </c>
      <c r="L50" t="s">
        <v>923</v>
      </c>
      <c r="M50" t="s">
        <v>966</v>
      </c>
      <c r="N50" t="s">
        <v>903</v>
      </c>
      <c r="O50" t="s">
        <v>912</v>
      </c>
      <c r="P50" t="s">
        <v>905</v>
      </c>
      <c r="Q50" t="s">
        <v>906</v>
      </c>
      <c r="R50" t="s">
        <v>967</v>
      </c>
      <c r="W50">
        <v>1011915</v>
      </c>
      <c r="Y50" t="s">
        <v>897</v>
      </c>
      <c r="Z50">
        <v>510</v>
      </c>
      <c r="AC50">
        <v>0.19</v>
      </c>
      <c r="AD50">
        <v>98.1</v>
      </c>
      <c r="AE50">
        <v>250.36</v>
      </c>
      <c r="AF50">
        <v>250.36</v>
      </c>
      <c r="AG50">
        <v>6.55</v>
      </c>
      <c r="AH50">
        <v>17.75</v>
      </c>
    </row>
    <row r="51" spans="1:34" x14ac:dyDescent="0.25">
      <c r="A51" t="s">
        <v>895</v>
      </c>
      <c r="B51" s="144">
        <v>46071.277777777781</v>
      </c>
      <c r="C51" s="144">
        <v>46071.319444444445</v>
      </c>
      <c r="D51" s="145">
        <v>46008</v>
      </c>
      <c r="E51" t="s">
        <v>355</v>
      </c>
      <c r="F51" t="s">
        <v>968</v>
      </c>
      <c r="G51" t="s">
        <v>897</v>
      </c>
      <c r="H51" t="s">
        <v>965</v>
      </c>
      <c r="I51">
        <v>63</v>
      </c>
      <c r="J51" t="s">
        <v>910</v>
      </c>
      <c r="K51" t="s">
        <v>900</v>
      </c>
      <c r="L51" t="s">
        <v>966</v>
      </c>
      <c r="M51" t="s">
        <v>918</v>
      </c>
      <c r="N51" t="s">
        <v>903</v>
      </c>
      <c r="O51" t="s">
        <v>934</v>
      </c>
      <c r="P51" t="s">
        <v>905</v>
      </c>
      <c r="Q51" t="s">
        <v>906</v>
      </c>
      <c r="R51" t="s">
        <v>969</v>
      </c>
      <c r="W51">
        <v>1011915</v>
      </c>
      <c r="Y51" t="s">
        <v>897</v>
      </c>
      <c r="Z51">
        <v>250</v>
      </c>
      <c r="AC51">
        <v>0.37</v>
      </c>
      <c r="AD51">
        <v>93.15</v>
      </c>
      <c r="AE51">
        <v>154.35</v>
      </c>
      <c r="AF51">
        <v>154.35</v>
      </c>
      <c r="AG51">
        <v>6.55</v>
      </c>
      <c r="AH51">
        <v>6.55</v>
      </c>
    </row>
    <row r="52" spans="1:34" x14ac:dyDescent="0.25">
      <c r="A52" t="s">
        <v>895</v>
      </c>
      <c r="B52" s="144">
        <v>46071.364583333336</v>
      </c>
      <c r="C52" s="144">
        <v>46071.427083333336</v>
      </c>
      <c r="D52" s="145">
        <v>46008</v>
      </c>
      <c r="E52" t="s">
        <v>355</v>
      </c>
      <c r="F52" t="s">
        <v>968</v>
      </c>
      <c r="G52" t="s">
        <v>897</v>
      </c>
      <c r="H52" t="s">
        <v>965</v>
      </c>
      <c r="I52">
        <v>63</v>
      </c>
      <c r="J52" t="s">
        <v>910</v>
      </c>
      <c r="K52" t="s">
        <v>900</v>
      </c>
      <c r="L52" t="s">
        <v>918</v>
      </c>
      <c r="M52" t="s">
        <v>941</v>
      </c>
      <c r="N52" t="s">
        <v>903</v>
      </c>
      <c r="O52" t="s">
        <v>912</v>
      </c>
      <c r="P52" t="s">
        <v>905</v>
      </c>
      <c r="Q52" t="s">
        <v>906</v>
      </c>
      <c r="R52" t="s">
        <v>942</v>
      </c>
      <c r="W52">
        <v>1011915</v>
      </c>
      <c r="Y52" t="s">
        <v>897</v>
      </c>
      <c r="Z52">
        <v>464</v>
      </c>
      <c r="AC52">
        <v>0.19</v>
      </c>
      <c r="AD52">
        <v>89.25</v>
      </c>
      <c r="AE52">
        <v>154.35</v>
      </c>
      <c r="AF52">
        <v>154.35</v>
      </c>
      <c r="AG52">
        <v>6.55</v>
      </c>
      <c r="AH52">
        <v>6.55</v>
      </c>
    </row>
    <row r="53" spans="1:34" x14ac:dyDescent="0.25">
      <c r="A53" t="s">
        <v>895</v>
      </c>
      <c r="B53" s="144">
        <v>46073.256944444445</v>
      </c>
      <c r="C53" s="144">
        <v>46073.3125</v>
      </c>
      <c r="D53" s="145">
        <v>46008</v>
      </c>
      <c r="E53" t="s">
        <v>355</v>
      </c>
      <c r="F53" t="s">
        <v>968</v>
      </c>
      <c r="G53" t="s">
        <v>897</v>
      </c>
      <c r="H53" t="s">
        <v>965</v>
      </c>
      <c r="I53">
        <v>65</v>
      </c>
      <c r="J53" t="s">
        <v>910</v>
      </c>
      <c r="K53" t="s">
        <v>900</v>
      </c>
      <c r="L53" t="s">
        <v>941</v>
      </c>
      <c r="M53" t="s">
        <v>918</v>
      </c>
      <c r="N53" t="s">
        <v>903</v>
      </c>
      <c r="O53" t="s">
        <v>912</v>
      </c>
      <c r="P53" t="s">
        <v>905</v>
      </c>
      <c r="Q53" t="s">
        <v>906</v>
      </c>
      <c r="R53" t="s">
        <v>943</v>
      </c>
      <c r="W53">
        <v>1011915</v>
      </c>
      <c r="Y53" t="s">
        <v>897</v>
      </c>
      <c r="Z53">
        <v>464</v>
      </c>
      <c r="AC53">
        <v>0.19</v>
      </c>
      <c r="AD53">
        <v>89.25</v>
      </c>
      <c r="AE53">
        <v>154.35</v>
      </c>
      <c r="AF53">
        <v>154.35</v>
      </c>
      <c r="AG53">
        <v>6.55</v>
      </c>
      <c r="AH53">
        <v>6.55</v>
      </c>
    </row>
    <row r="54" spans="1:34" x14ac:dyDescent="0.25">
      <c r="A54" t="s">
        <v>895</v>
      </c>
      <c r="B54" s="144">
        <v>46073.333333333336</v>
      </c>
      <c r="C54" s="144">
        <v>46073.371527777781</v>
      </c>
      <c r="D54" s="145">
        <v>46008</v>
      </c>
      <c r="E54" t="s">
        <v>355</v>
      </c>
      <c r="F54" t="s">
        <v>968</v>
      </c>
      <c r="G54" t="s">
        <v>897</v>
      </c>
      <c r="H54" t="s">
        <v>965</v>
      </c>
      <c r="I54">
        <v>65</v>
      </c>
      <c r="J54" t="s">
        <v>910</v>
      </c>
      <c r="K54" t="s">
        <v>900</v>
      </c>
      <c r="L54" t="s">
        <v>918</v>
      </c>
      <c r="M54" t="s">
        <v>966</v>
      </c>
      <c r="N54" t="s">
        <v>903</v>
      </c>
      <c r="O54" t="s">
        <v>912</v>
      </c>
      <c r="P54" t="s">
        <v>905</v>
      </c>
      <c r="Q54" t="s">
        <v>906</v>
      </c>
      <c r="R54" t="s">
        <v>970</v>
      </c>
      <c r="W54">
        <v>1011915</v>
      </c>
      <c r="Y54" t="s">
        <v>897</v>
      </c>
      <c r="Z54">
        <v>250</v>
      </c>
      <c r="AC54">
        <v>0.19</v>
      </c>
      <c r="AD54">
        <v>48.06</v>
      </c>
      <c r="AE54">
        <v>154.35</v>
      </c>
      <c r="AF54">
        <v>154.35</v>
      </c>
      <c r="AG54">
        <v>6.55</v>
      </c>
      <c r="AH54">
        <v>6.55</v>
      </c>
    </row>
    <row r="55" spans="1:34" x14ac:dyDescent="0.25">
      <c r="A55" t="s">
        <v>895</v>
      </c>
      <c r="B55" s="144">
        <v>46086.291666666664</v>
      </c>
      <c r="C55" s="144">
        <v>46086.34375</v>
      </c>
      <c r="D55" s="145">
        <v>45998</v>
      </c>
      <c r="E55" t="s">
        <v>355</v>
      </c>
      <c r="F55" t="s">
        <v>971</v>
      </c>
      <c r="G55" t="s">
        <v>897</v>
      </c>
      <c r="H55" t="s">
        <v>965</v>
      </c>
      <c r="I55">
        <v>88</v>
      </c>
      <c r="J55" t="s">
        <v>910</v>
      </c>
      <c r="K55" t="s">
        <v>900</v>
      </c>
      <c r="L55" t="s">
        <v>901</v>
      </c>
      <c r="M55" t="s">
        <v>911</v>
      </c>
      <c r="N55" t="s">
        <v>903</v>
      </c>
      <c r="O55" t="s">
        <v>912</v>
      </c>
      <c r="P55" t="s">
        <v>905</v>
      </c>
      <c r="Q55" t="s">
        <v>906</v>
      </c>
      <c r="R55" t="s">
        <v>913</v>
      </c>
      <c r="W55">
        <v>1011915</v>
      </c>
      <c r="Y55" t="s">
        <v>897</v>
      </c>
      <c r="Z55">
        <v>387</v>
      </c>
      <c r="AC55">
        <v>0.19</v>
      </c>
      <c r="AD55">
        <v>74.459999999999994</v>
      </c>
      <c r="AE55">
        <v>159.97</v>
      </c>
      <c r="AF55">
        <v>159.97</v>
      </c>
      <c r="AG55">
        <v>6.55</v>
      </c>
      <c r="AH55">
        <v>6.55</v>
      </c>
    </row>
    <row r="56" spans="1:34" x14ac:dyDescent="0.25">
      <c r="A56" t="s">
        <v>895</v>
      </c>
      <c r="B56" s="144">
        <v>46087.711805555555</v>
      </c>
      <c r="C56" s="144">
        <v>46087.767361111109</v>
      </c>
      <c r="D56" s="145">
        <v>45998</v>
      </c>
      <c r="E56" t="s">
        <v>355</v>
      </c>
      <c r="F56" t="s">
        <v>971</v>
      </c>
      <c r="G56" t="s">
        <v>897</v>
      </c>
      <c r="H56" t="s">
        <v>965</v>
      </c>
      <c r="I56">
        <v>89</v>
      </c>
      <c r="J56" t="s">
        <v>910</v>
      </c>
      <c r="K56" t="s">
        <v>900</v>
      </c>
      <c r="L56" t="s">
        <v>911</v>
      </c>
      <c r="M56" t="s">
        <v>918</v>
      </c>
      <c r="N56" t="s">
        <v>903</v>
      </c>
      <c r="O56" t="s">
        <v>904</v>
      </c>
      <c r="P56" t="s">
        <v>905</v>
      </c>
      <c r="Q56" t="s">
        <v>906</v>
      </c>
      <c r="R56" t="s">
        <v>972</v>
      </c>
      <c r="W56">
        <v>1011915</v>
      </c>
      <c r="Y56" t="s">
        <v>897</v>
      </c>
      <c r="Z56">
        <v>668</v>
      </c>
      <c r="AC56">
        <v>0.19</v>
      </c>
      <c r="AD56">
        <v>124.99</v>
      </c>
      <c r="AE56">
        <v>159.97</v>
      </c>
      <c r="AF56">
        <v>159.97</v>
      </c>
      <c r="AG56">
        <v>6.55</v>
      </c>
      <c r="AH56">
        <v>6.55</v>
      </c>
    </row>
    <row r="57" spans="1:34" x14ac:dyDescent="0.25">
      <c r="A57" t="s">
        <v>895</v>
      </c>
      <c r="B57" s="144">
        <v>46087.795138888891</v>
      </c>
      <c r="C57" s="144">
        <v>46087.833333333336</v>
      </c>
      <c r="D57" s="145">
        <v>45998</v>
      </c>
      <c r="E57" t="s">
        <v>355</v>
      </c>
      <c r="F57" t="s">
        <v>971</v>
      </c>
      <c r="G57" t="s">
        <v>897</v>
      </c>
      <c r="H57" t="s">
        <v>965</v>
      </c>
      <c r="I57">
        <v>89</v>
      </c>
      <c r="J57" t="s">
        <v>910</v>
      </c>
      <c r="K57" t="s">
        <v>900</v>
      </c>
      <c r="L57" t="s">
        <v>918</v>
      </c>
      <c r="M57" t="s">
        <v>966</v>
      </c>
      <c r="N57" t="s">
        <v>903</v>
      </c>
      <c r="O57" t="s">
        <v>934</v>
      </c>
      <c r="P57" t="s">
        <v>905</v>
      </c>
      <c r="Q57" t="s">
        <v>906</v>
      </c>
      <c r="R57" t="s">
        <v>970</v>
      </c>
      <c r="W57">
        <v>1011915</v>
      </c>
      <c r="Y57" t="s">
        <v>897</v>
      </c>
      <c r="Z57">
        <v>250</v>
      </c>
      <c r="AC57">
        <v>0.37</v>
      </c>
      <c r="AD57">
        <v>93.15</v>
      </c>
      <c r="AE57">
        <v>159.97</v>
      </c>
      <c r="AF57">
        <v>159.97</v>
      </c>
      <c r="AG57">
        <v>6.55</v>
      </c>
      <c r="AH57">
        <v>6.55</v>
      </c>
    </row>
    <row r="58" spans="1:34" x14ac:dyDescent="0.25">
      <c r="A58" t="s">
        <v>895</v>
      </c>
      <c r="B58" s="144">
        <v>46093.270833333336</v>
      </c>
      <c r="C58" s="144">
        <v>46093.333333333336</v>
      </c>
      <c r="D58" s="145">
        <v>45999</v>
      </c>
      <c r="E58" t="s">
        <v>355</v>
      </c>
      <c r="F58" t="s">
        <v>973</v>
      </c>
      <c r="G58" t="s">
        <v>897</v>
      </c>
      <c r="H58" t="s">
        <v>965</v>
      </c>
      <c r="I58">
        <v>94</v>
      </c>
      <c r="J58" t="s">
        <v>910</v>
      </c>
      <c r="K58" t="s">
        <v>900</v>
      </c>
      <c r="L58" t="s">
        <v>966</v>
      </c>
      <c r="M58" t="s">
        <v>923</v>
      </c>
      <c r="N58" t="s">
        <v>903</v>
      </c>
      <c r="O58" t="s">
        <v>912</v>
      </c>
      <c r="P58" t="s">
        <v>905</v>
      </c>
      <c r="Q58" t="s">
        <v>906</v>
      </c>
      <c r="R58" t="s">
        <v>974</v>
      </c>
      <c r="W58">
        <v>1011915</v>
      </c>
      <c r="Y58" t="s">
        <v>897</v>
      </c>
      <c r="Z58">
        <v>510</v>
      </c>
      <c r="AC58">
        <v>0.19</v>
      </c>
      <c r="AD58">
        <v>98.1</v>
      </c>
      <c r="AE58">
        <v>197.36</v>
      </c>
      <c r="AF58">
        <v>197.36</v>
      </c>
      <c r="AG58">
        <v>6.55</v>
      </c>
      <c r="AH58">
        <v>6.55</v>
      </c>
    </row>
    <row r="59" spans="1:34" x14ac:dyDescent="0.25">
      <c r="A59" t="s">
        <v>895</v>
      </c>
      <c r="B59" s="144">
        <v>46094.75</v>
      </c>
      <c r="C59" s="144">
        <v>46094.815972222219</v>
      </c>
      <c r="D59" s="145">
        <v>45999</v>
      </c>
      <c r="E59" t="s">
        <v>355</v>
      </c>
      <c r="F59" t="s">
        <v>973</v>
      </c>
      <c r="G59" t="s">
        <v>897</v>
      </c>
      <c r="H59" t="s">
        <v>965</v>
      </c>
      <c r="I59">
        <v>95</v>
      </c>
      <c r="J59" t="s">
        <v>910</v>
      </c>
      <c r="K59" t="s">
        <v>900</v>
      </c>
      <c r="L59" t="s">
        <v>923</v>
      </c>
      <c r="M59" t="s">
        <v>966</v>
      </c>
      <c r="N59" t="s">
        <v>903</v>
      </c>
      <c r="O59" t="s">
        <v>912</v>
      </c>
      <c r="P59" t="s">
        <v>905</v>
      </c>
      <c r="Q59" t="s">
        <v>906</v>
      </c>
      <c r="R59" t="s">
        <v>967</v>
      </c>
      <c r="W59">
        <v>1011915</v>
      </c>
      <c r="Y59" t="s">
        <v>897</v>
      </c>
      <c r="Z59">
        <v>510</v>
      </c>
      <c r="AC59">
        <v>0.19</v>
      </c>
      <c r="AD59">
        <v>98.1</v>
      </c>
      <c r="AE59">
        <v>197.36</v>
      </c>
      <c r="AF59">
        <v>197.36</v>
      </c>
      <c r="AG59">
        <v>6.55</v>
      </c>
      <c r="AH59">
        <v>6.55</v>
      </c>
    </row>
    <row r="60" spans="1:34" x14ac:dyDescent="0.25">
      <c r="A60" t="s">
        <v>895</v>
      </c>
      <c r="B60" s="144">
        <v>46100.263888888891</v>
      </c>
      <c r="C60" s="144">
        <v>46100.291666666664</v>
      </c>
      <c r="D60" s="145">
        <v>46030</v>
      </c>
      <c r="E60" t="s">
        <v>355</v>
      </c>
      <c r="F60" t="s">
        <v>975</v>
      </c>
      <c r="G60" t="s">
        <v>897</v>
      </c>
      <c r="H60" t="s">
        <v>965</v>
      </c>
      <c r="I60">
        <v>70</v>
      </c>
      <c r="J60" t="s">
        <v>910</v>
      </c>
      <c r="K60" t="s">
        <v>900</v>
      </c>
      <c r="L60" t="s">
        <v>966</v>
      </c>
      <c r="M60" t="s">
        <v>901</v>
      </c>
      <c r="N60" t="s">
        <v>903</v>
      </c>
      <c r="O60" t="s">
        <v>934</v>
      </c>
      <c r="P60" t="s">
        <v>905</v>
      </c>
      <c r="Q60" t="s">
        <v>906</v>
      </c>
      <c r="R60" t="s">
        <v>976</v>
      </c>
      <c r="W60">
        <v>1011915</v>
      </c>
      <c r="X60" t="s">
        <v>977</v>
      </c>
      <c r="Y60" t="s">
        <v>897</v>
      </c>
      <c r="Z60">
        <v>132</v>
      </c>
      <c r="AC60">
        <v>0.37</v>
      </c>
      <c r="AD60">
        <v>49.3</v>
      </c>
      <c r="AE60">
        <v>151.4</v>
      </c>
      <c r="AF60">
        <v>151.4</v>
      </c>
      <c r="AG60">
        <v>6.55</v>
      </c>
      <c r="AH60">
        <v>6.55</v>
      </c>
    </row>
    <row r="61" spans="1:34" x14ac:dyDescent="0.25">
      <c r="A61" t="s">
        <v>895</v>
      </c>
      <c r="B61" s="144">
        <v>46101.784722222219</v>
      </c>
      <c r="C61" s="144">
        <v>46101.815972222219</v>
      </c>
      <c r="D61" s="145">
        <v>46030</v>
      </c>
      <c r="E61" t="s">
        <v>355</v>
      </c>
      <c r="F61" t="s">
        <v>975</v>
      </c>
      <c r="G61" t="s">
        <v>897</v>
      </c>
      <c r="H61" t="s">
        <v>965</v>
      </c>
      <c r="I61">
        <v>71</v>
      </c>
      <c r="J61" t="s">
        <v>910</v>
      </c>
      <c r="K61" t="s">
        <v>900</v>
      </c>
      <c r="L61" t="s">
        <v>901</v>
      </c>
      <c r="M61" t="s">
        <v>966</v>
      </c>
      <c r="N61" t="s">
        <v>903</v>
      </c>
      <c r="O61" t="s">
        <v>934</v>
      </c>
      <c r="P61" t="s">
        <v>905</v>
      </c>
      <c r="Q61" t="s">
        <v>906</v>
      </c>
      <c r="R61" t="s">
        <v>978</v>
      </c>
      <c r="W61">
        <v>1011915</v>
      </c>
      <c r="X61" t="s">
        <v>977</v>
      </c>
      <c r="Y61" t="s">
        <v>897</v>
      </c>
      <c r="Z61">
        <v>132</v>
      </c>
      <c r="AC61">
        <v>0.37</v>
      </c>
      <c r="AD61">
        <v>49.3</v>
      </c>
      <c r="AE61">
        <v>151.4</v>
      </c>
      <c r="AF61">
        <v>151.4</v>
      </c>
      <c r="AG61">
        <v>6.55</v>
      </c>
      <c r="AH61">
        <v>6.55</v>
      </c>
    </row>
    <row r="62" spans="1:34" x14ac:dyDescent="0.25">
      <c r="A62" t="s">
        <v>895</v>
      </c>
      <c r="B62" s="144">
        <v>46107.625</v>
      </c>
      <c r="C62" s="144">
        <v>46107.6875</v>
      </c>
      <c r="D62" s="145">
        <v>45999</v>
      </c>
      <c r="E62" t="s">
        <v>355</v>
      </c>
      <c r="F62" t="s">
        <v>979</v>
      </c>
      <c r="G62" t="s">
        <v>897</v>
      </c>
      <c r="H62" t="s">
        <v>965</v>
      </c>
      <c r="I62">
        <v>108</v>
      </c>
      <c r="J62" t="s">
        <v>910</v>
      </c>
      <c r="K62" t="s">
        <v>900</v>
      </c>
      <c r="L62" t="s">
        <v>966</v>
      </c>
      <c r="M62" t="s">
        <v>923</v>
      </c>
      <c r="N62" t="s">
        <v>903</v>
      </c>
      <c r="O62" t="s">
        <v>912</v>
      </c>
      <c r="P62" t="s">
        <v>905</v>
      </c>
      <c r="Q62" t="s">
        <v>906</v>
      </c>
      <c r="R62" t="s">
        <v>974</v>
      </c>
      <c r="W62">
        <v>1011915</v>
      </c>
      <c r="Y62" t="s">
        <v>897</v>
      </c>
      <c r="Z62">
        <v>510</v>
      </c>
      <c r="AC62">
        <v>0.19</v>
      </c>
      <c r="AD62">
        <v>98.1</v>
      </c>
      <c r="AE62">
        <v>158.15</v>
      </c>
      <c r="AF62">
        <v>158.15</v>
      </c>
      <c r="AG62">
        <v>6.55</v>
      </c>
      <c r="AH62">
        <v>6.55</v>
      </c>
    </row>
    <row r="63" spans="1:34" x14ac:dyDescent="0.25">
      <c r="A63" t="s">
        <v>895</v>
      </c>
      <c r="B63" s="144">
        <v>46107.739583333336</v>
      </c>
      <c r="C63" s="144">
        <v>46107.819444444445</v>
      </c>
      <c r="D63" s="145">
        <v>45999</v>
      </c>
      <c r="E63" t="s">
        <v>355</v>
      </c>
      <c r="F63" t="s">
        <v>979</v>
      </c>
      <c r="G63" t="s">
        <v>897</v>
      </c>
      <c r="H63" t="s">
        <v>965</v>
      </c>
      <c r="I63">
        <v>108</v>
      </c>
      <c r="J63" t="s">
        <v>910</v>
      </c>
      <c r="K63" t="s">
        <v>900</v>
      </c>
      <c r="L63" t="s">
        <v>923</v>
      </c>
      <c r="M63" t="s">
        <v>902</v>
      </c>
      <c r="N63" t="s">
        <v>903</v>
      </c>
      <c r="O63" t="s">
        <v>904</v>
      </c>
      <c r="P63" t="s">
        <v>905</v>
      </c>
      <c r="Q63" t="s">
        <v>906</v>
      </c>
      <c r="R63" t="s">
        <v>980</v>
      </c>
      <c r="W63">
        <v>1011915</v>
      </c>
      <c r="Y63" t="s">
        <v>897</v>
      </c>
      <c r="Z63" s="146">
        <v>1037</v>
      </c>
      <c r="AC63">
        <v>0.19</v>
      </c>
      <c r="AD63">
        <v>194.1</v>
      </c>
      <c r="AE63">
        <v>158.15</v>
      </c>
      <c r="AF63">
        <v>158.15</v>
      </c>
      <c r="AG63">
        <v>6.55</v>
      </c>
      <c r="AH63">
        <v>6.55</v>
      </c>
    </row>
    <row r="64" spans="1:34" x14ac:dyDescent="0.25">
      <c r="A64" t="s">
        <v>895</v>
      </c>
      <c r="B64" s="144">
        <v>46108.722222222219</v>
      </c>
      <c r="C64" s="144">
        <v>46108.798611111109</v>
      </c>
      <c r="D64" s="145">
        <v>45999</v>
      </c>
      <c r="E64" t="s">
        <v>355</v>
      </c>
      <c r="F64" t="s">
        <v>979</v>
      </c>
      <c r="G64" t="s">
        <v>897</v>
      </c>
      <c r="H64" t="s">
        <v>965</v>
      </c>
      <c r="I64">
        <v>109</v>
      </c>
      <c r="J64" t="s">
        <v>910</v>
      </c>
      <c r="K64" t="s">
        <v>900</v>
      </c>
      <c r="L64" t="s">
        <v>902</v>
      </c>
      <c r="M64" t="s">
        <v>923</v>
      </c>
      <c r="N64" t="s">
        <v>903</v>
      </c>
      <c r="O64" t="s">
        <v>904</v>
      </c>
      <c r="P64" t="s">
        <v>905</v>
      </c>
      <c r="Q64" t="s">
        <v>906</v>
      </c>
      <c r="R64" t="s">
        <v>981</v>
      </c>
      <c r="W64">
        <v>1011915</v>
      </c>
      <c r="Y64" t="s">
        <v>897</v>
      </c>
      <c r="Z64" s="146">
        <v>1037</v>
      </c>
      <c r="AC64">
        <v>0.19</v>
      </c>
      <c r="AD64">
        <v>194.1</v>
      </c>
      <c r="AE64">
        <v>158.15</v>
      </c>
      <c r="AF64">
        <v>158.15</v>
      </c>
      <c r="AG64">
        <v>6.55</v>
      </c>
      <c r="AH64">
        <v>6.55</v>
      </c>
    </row>
    <row r="65" spans="1:34" x14ac:dyDescent="0.25">
      <c r="A65" t="s">
        <v>895</v>
      </c>
      <c r="B65" s="144">
        <v>46108.840277777781</v>
      </c>
      <c r="C65" s="144">
        <v>46108.90625</v>
      </c>
      <c r="D65" s="145">
        <v>45999</v>
      </c>
      <c r="E65" t="s">
        <v>355</v>
      </c>
      <c r="F65" t="s">
        <v>979</v>
      </c>
      <c r="G65" t="s">
        <v>897</v>
      </c>
      <c r="H65" t="s">
        <v>965</v>
      </c>
      <c r="I65">
        <v>109</v>
      </c>
      <c r="J65" t="s">
        <v>910</v>
      </c>
      <c r="K65" t="s">
        <v>900</v>
      </c>
      <c r="L65" t="s">
        <v>923</v>
      </c>
      <c r="M65" t="s">
        <v>966</v>
      </c>
      <c r="N65" t="s">
        <v>903</v>
      </c>
      <c r="O65" t="s">
        <v>934</v>
      </c>
      <c r="P65" t="s">
        <v>905</v>
      </c>
      <c r="Q65" t="s">
        <v>906</v>
      </c>
      <c r="R65" t="s">
        <v>967</v>
      </c>
      <c r="W65">
        <v>1011915</v>
      </c>
      <c r="Y65" t="s">
        <v>897</v>
      </c>
      <c r="Z65">
        <v>510</v>
      </c>
      <c r="AC65">
        <v>0.37</v>
      </c>
      <c r="AD65">
        <v>190.16</v>
      </c>
      <c r="AE65">
        <v>158.15</v>
      </c>
      <c r="AF65">
        <v>158.15</v>
      </c>
      <c r="AG65">
        <v>6.55</v>
      </c>
      <c r="AH65">
        <v>6.55</v>
      </c>
    </row>
    <row r="66" spans="1:34" x14ac:dyDescent="0.25">
      <c r="A66" t="s">
        <v>895</v>
      </c>
      <c r="B66" s="144">
        <v>46141.722222222219</v>
      </c>
      <c r="C66" s="144">
        <v>46141.798611111109</v>
      </c>
      <c r="D66" s="145">
        <v>46000</v>
      </c>
      <c r="E66" t="s">
        <v>355</v>
      </c>
      <c r="F66" t="s">
        <v>982</v>
      </c>
      <c r="G66" t="s">
        <v>897</v>
      </c>
      <c r="H66" t="s">
        <v>965</v>
      </c>
      <c r="I66">
        <v>141</v>
      </c>
      <c r="J66" t="s">
        <v>910</v>
      </c>
      <c r="K66" t="s">
        <v>900</v>
      </c>
      <c r="L66" t="s">
        <v>902</v>
      </c>
      <c r="M66" t="s">
        <v>923</v>
      </c>
      <c r="N66" t="s">
        <v>903</v>
      </c>
      <c r="O66" t="s">
        <v>904</v>
      </c>
      <c r="P66" t="s">
        <v>905</v>
      </c>
      <c r="Q66" t="s">
        <v>906</v>
      </c>
      <c r="R66" t="s">
        <v>981</v>
      </c>
      <c r="W66">
        <v>1011915</v>
      </c>
      <c r="Y66" t="s">
        <v>897</v>
      </c>
      <c r="Z66" s="146">
        <v>1037</v>
      </c>
      <c r="AC66">
        <v>0.19</v>
      </c>
      <c r="AD66">
        <v>194.1</v>
      </c>
      <c r="AE66">
        <v>143.03</v>
      </c>
      <c r="AF66">
        <v>143.03</v>
      </c>
      <c r="AG66">
        <v>6.55</v>
      </c>
      <c r="AH66">
        <v>6.55</v>
      </c>
    </row>
    <row r="67" spans="1:34" x14ac:dyDescent="0.25">
      <c r="A67" t="s">
        <v>895</v>
      </c>
      <c r="B67" s="144">
        <v>46143.760416666664</v>
      </c>
      <c r="C67" s="144">
        <v>46143.826388888891</v>
      </c>
      <c r="D67" s="145">
        <v>46000</v>
      </c>
      <c r="E67" t="s">
        <v>355</v>
      </c>
      <c r="F67" t="s">
        <v>982</v>
      </c>
      <c r="G67" t="s">
        <v>897</v>
      </c>
      <c r="H67" t="s">
        <v>965</v>
      </c>
      <c r="I67">
        <v>143</v>
      </c>
      <c r="J67" t="s">
        <v>910</v>
      </c>
      <c r="K67" t="s">
        <v>900</v>
      </c>
      <c r="L67" t="s">
        <v>923</v>
      </c>
      <c r="M67" t="s">
        <v>966</v>
      </c>
      <c r="N67" t="s">
        <v>903</v>
      </c>
      <c r="O67" t="s">
        <v>912</v>
      </c>
      <c r="P67" t="s">
        <v>905</v>
      </c>
      <c r="Q67" t="s">
        <v>906</v>
      </c>
      <c r="R67" t="s">
        <v>967</v>
      </c>
      <c r="W67">
        <v>1011915</v>
      </c>
      <c r="Y67" t="s">
        <v>897</v>
      </c>
      <c r="Z67">
        <v>510</v>
      </c>
      <c r="AC67">
        <v>0.19</v>
      </c>
      <c r="AD67">
        <v>98.1</v>
      </c>
      <c r="AE67">
        <v>143.03</v>
      </c>
      <c r="AF67">
        <v>143.03</v>
      </c>
      <c r="AG67">
        <v>6.55</v>
      </c>
      <c r="AH67">
        <v>6.55</v>
      </c>
    </row>
    <row r="68" spans="1:34" x14ac:dyDescent="0.25">
      <c r="A68" t="s">
        <v>895</v>
      </c>
      <c r="B68" s="144">
        <v>46147.739583333336</v>
      </c>
      <c r="C68" s="144">
        <v>46147.784722222219</v>
      </c>
      <c r="D68" s="145">
        <v>46000</v>
      </c>
      <c r="E68" t="s">
        <v>355</v>
      </c>
      <c r="F68" t="s">
        <v>983</v>
      </c>
      <c r="G68" t="s">
        <v>897</v>
      </c>
      <c r="H68" t="s">
        <v>965</v>
      </c>
      <c r="I68">
        <v>147</v>
      </c>
      <c r="J68" t="s">
        <v>910</v>
      </c>
      <c r="K68" t="s">
        <v>900</v>
      </c>
      <c r="L68" t="s">
        <v>901</v>
      </c>
      <c r="M68" t="s">
        <v>923</v>
      </c>
      <c r="N68" t="s">
        <v>903</v>
      </c>
      <c r="O68" t="s">
        <v>904</v>
      </c>
      <c r="P68" t="s">
        <v>905</v>
      </c>
      <c r="Q68" t="s">
        <v>906</v>
      </c>
      <c r="R68" t="s">
        <v>924</v>
      </c>
      <c r="W68">
        <v>1011915</v>
      </c>
      <c r="Y68" t="s">
        <v>897</v>
      </c>
      <c r="Z68">
        <v>496</v>
      </c>
      <c r="AC68">
        <v>0.19</v>
      </c>
      <c r="AD68">
        <v>92.77</v>
      </c>
      <c r="AE68">
        <v>105.22</v>
      </c>
      <c r="AF68">
        <v>105.22</v>
      </c>
      <c r="AG68">
        <v>6.55</v>
      </c>
      <c r="AH68">
        <v>6.55</v>
      </c>
    </row>
    <row r="69" spans="1:34" x14ac:dyDescent="0.25">
      <c r="A69" t="s">
        <v>895</v>
      </c>
      <c r="B69" s="144">
        <v>46147.84375</v>
      </c>
      <c r="C69" s="144">
        <v>46147.875</v>
      </c>
      <c r="D69" s="145">
        <v>46000</v>
      </c>
      <c r="E69" t="s">
        <v>355</v>
      </c>
      <c r="F69" t="s">
        <v>983</v>
      </c>
      <c r="G69" t="s">
        <v>897</v>
      </c>
      <c r="H69" t="s">
        <v>965</v>
      </c>
      <c r="I69">
        <v>147</v>
      </c>
      <c r="J69" t="s">
        <v>910</v>
      </c>
      <c r="K69" t="s">
        <v>900</v>
      </c>
      <c r="L69" t="s">
        <v>923</v>
      </c>
      <c r="M69" t="s">
        <v>984</v>
      </c>
      <c r="N69" t="s">
        <v>903</v>
      </c>
      <c r="O69" t="s">
        <v>934</v>
      </c>
      <c r="P69" t="s">
        <v>905</v>
      </c>
      <c r="Q69" t="s">
        <v>906</v>
      </c>
      <c r="R69" t="s">
        <v>985</v>
      </c>
      <c r="W69">
        <v>1011915</v>
      </c>
      <c r="Y69" t="s">
        <v>897</v>
      </c>
      <c r="Z69">
        <v>127</v>
      </c>
      <c r="AC69">
        <v>0.37</v>
      </c>
      <c r="AD69">
        <v>47.43</v>
      </c>
      <c r="AE69">
        <v>105.22</v>
      </c>
      <c r="AF69">
        <v>105.22</v>
      </c>
      <c r="AG69">
        <v>6.55</v>
      </c>
      <c r="AH69">
        <v>6.55</v>
      </c>
    </row>
    <row r="70" spans="1:34" x14ac:dyDescent="0.25">
      <c r="A70" t="s">
        <v>895</v>
      </c>
      <c r="B70" s="144">
        <v>46149.71875</v>
      </c>
      <c r="C70" s="144">
        <v>46149.746527777781</v>
      </c>
      <c r="D70" s="145">
        <v>46000</v>
      </c>
      <c r="E70" t="s">
        <v>355</v>
      </c>
      <c r="F70" t="s">
        <v>983</v>
      </c>
      <c r="G70" t="s">
        <v>897</v>
      </c>
      <c r="H70" t="s">
        <v>965</v>
      </c>
      <c r="I70">
        <v>149</v>
      </c>
      <c r="J70" t="s">
        <v>910</v>
      </c>
      <c r="K70" t="s">
        <v>900</v>
      </c>
      <c r="L70" t="s">
        <v>984</v>
      </c>
      <c r="M70" t="s">
        <v>923</v>
      </c>
      <c r="N70" t="s">
        <v>903</v>
      </c>
      <c r="O70" t="s">
        <v>934</v>
      </c>
      <c r="P70" t="s">
        <v>905</v>
      </c>
      <c r="Q70" t="s">
        <v>906</v>
      </c>
      <c r="R70" t="s">
        <v>986</v>
      </c>
      <c r="W70">
        <v>1011915</v>
      </c>
      <c r="Y70" t="s">
        <v>897</v>
      </c>
      <c r="Z70">
        <v>127</v>
      </c>
      <c r="AC70">
        <v>0.37</v>
      </c>
      <c r="AD70">
        <v>47.43</v>
      </c>
      <c r="AE70">
        <v>105.22</v>
      </c>
      <c r="AF70">
        <v>105.22</v>
      </c>
      <c r="AG70">
        <v>6.55</v>
      </c>
      <c r="AH70">
        <v>6.55</v>
      </c>
    </row>
    <row r="71" spans="1:34" x14ac:dyDescent="0.25">
      <c r="A71" t="s">
        <v>895</v>
      </c>
      <c r="B71" s="144">
        <v>46149.840277777781</v>
      </c>
      <c r="C71" s="144">
        <v>46149.90625</v>
      </c>
      <c r="D71" s="145">
        <v>46000</v>
      </c>
      <c r="E71" t="s">
        <v>355</v>
      </c>
      <c r="F71" t="s">
        <v>983</v>
      </c>
      <c r="G71" t="s">
        <v>897</v>
      </c>
      <c r="H71" t="s">
        <v>965</v>
      </c>
      <c r="I71">
        <v>149</v>
      </c>
      <c r="J71" t="s">
        <v>910</v>
      </c>
      <c r="K71" t="s">
        <v>900</v>
      </c>
      <c r="L71" t="s">
        <v>923</v>
      </c>
      <c r="M71" t="s">
        <v>966</v>
      </c>
      <c r="N71" t="s">
        <v>903</v>
      </c>
      <c r="O71" t="s">
        <v>934</v>
      </c>
      <c r="P71" t="s">
        <v>905</v>
      </c>
      <c r="Q71" t="s">
        <v>906</v>
      </c>
      <c r="R71" t="s">
        <v>967</v>
      </c>
      <c r="W71">
        <v>1011915</v>
      </c>
      <c r="Y71" t="s">
        <v>897</v>
      </c>
      <c r="Z71">
        <v>510</v>
      </c>
      <c r="AC71">
        <v>0.37</v>
      </c>
      <c r="AD71">
        <v>190.16</v>
      </c>
      <c r="AE71">
        <v>105.22</v>
      </c>
      <c r="AF71">
        <v>105.22</v>
      </c>
      <c r="AG71">
        <v>6.55</v>
      </c>
      <c r="AH71">
        <v>6.55</v>
      </c>
    </row>
    <row r="72" spans="1:34" x14ac:dyDescent="0.25">
      <c r="A72" t="s">
        <v>895</v>
      </c>
      <c r="B72" s="144">
        <v>46155.25</v>
      </c>
      <c r="C72" s="144">
        <v>46155.295138888891</v>
      </c>
      <c r="D72" s="145">
        <v>46000</v>
      </c>
      <c r="E72" t="s">
        <v>355</v>
      </c>
      <c r="F72" t="s">
        <v>987</v>
      </c>
      <c r="G72" t="s">
        <v>897</v>
      </c>
      <c r="H72" t="s">
        <v>965</v>
      </c>
      <c r="I72">
        <v>155</v>
      </c>
      <c r="J72" t="s">
        <v>910</v>
      </c>
      <c r="K72" t="s">
        <v>900</v>
      </c>
      <c r="L72" t="s">
        <v>901</v>
      </c>
      <c r="M72" t="s">
        <v>923</v>
      </c>
      <c r="N72" t="s">
        <v>903</v>
      </c>
      <c r="O72" t="s">
        <v>904</v>
      </c>
      <c r="P72" t="s">
        <v>905</v>
      </c>
      <c r="Q72" t="s">
        <v>906</v>
      </c>
      <c r="R72" t="s">
        <v>924</v>
      </c>
      <c r="W72">
        <v>1011915</v>
      </c>
      <c r="Y72" t="s">
        <v>897</v>
      </c>
      <c r="Z72">
        <v>496</v>
      </c>
      <c r="AC72">
        <v>0.19</v>
      </c>
      <c r="AD72">
        <v>92.77</v>
      </c>
      <c r="AE72">
        <v>126.1</v>
      </c>
      <c r="AF72">
        <v>126.1</v>
      </c>
      <c r="AG72">
        <v>6.55</v>
      </c>
      <c r="AH72">
        <v>6.55</v>
      </c>
    </row>
    <row r="73" spans="1:34" x14ac:dyDescent="0.25">
      <c r="A73" t="s">
        <v>895</v>
      </c>
      <c r="B73" s="144">
        <v>46155.326388888891</v>
      </c>
      <c r="C73" s="144">
        <v>46155.354166666664</v>
      </c>
      <c r="D73" s="145">
        <v>46000</v>
      </c>
      <c r="E73" t="s">
        <v>355</v>
      </c>
      <c r="F73" t="s">
        <v>987</v>
      </c>
      <c r="G73" t="s">
        <v>897</v>
      </c>
      <c r="H73" t="s">
        <v>965</v>
      </c>
      <c r="I73">
        <v>155</v>
      </c>
      <c r="J73" t="s">
        <v>910</v>
      </c>
      <c r="K73" t="s">
        <v>900</v>
      </c>
      <c r="L73" t="s">
        <v>923</v>
      </c>
      <c r="M73" t="s">
        <v>988</v>
      </c>
      <c r="N73" t="s">
        <v>903</v>
      </c>
      <c r="O73" t="s">
        <v>934</v>
      </c>
      <c r="P73" t="s">
        <v>905</v>
      </c>
      <c r="Q73" t="s">
        <v>906</v>
      </c>
      <c r="R73" t="s">
        <v>989</v>
      </c>
      <c r="W73">
        <v>1011915</v>
      </c>
      <c r="Y73" t="s">
        <v>897</v>
      </c>
      <c r="Z73">
        <v>154</v>
      </c>
      <c r="AC73">
        <v>0.37</v>
      </c>
      <c r="AD73">
        <v>57.73</v>
      </c>
      <c r="AE73">
        <v>126.1</v>
      </c>
      <c r="AF73">
        <v>126.1</v>
      </c>
      <c r="AG73">
        <v>6.55</v>
      </c>
      <c r="AH73">
        <v>6.55</v>
      </c>
    </row>
    <row r="74" spans="1:34" x14ac:dyDescent="0.25">
      <c r="A74" t="s">
        <v>895</v>
      </c>
      <c r="B74" s="144">
        <v>46156.760416666664</v>
      </c>
      <c r="C74" s="144">
        <v>46156.809027777781</v>
      </c>
      <c r="D74" s="145">
        <v>46000</v>
      </c>
      <c r="E74" t="s">
        <v>355</v>
      </c>
      <c r="F74" t="s">
        <v>987</v>
      </c>
      <c r="G74" t="s">
        <v>897</v>
      </c>
      <c r="H74" t="s">
        <v>965</v>
      </c>
      <c r="I74">
        <v>156</v>
      </c>
      <c r="J74" t="s">
        <v>910</v>
      </c>
      <c r="K74" t="s">
        <v>900</v>
      </c>
      <c r="L74" t="s">
        <v>990</v>
      </c>
      <c r="M74" t="s">
        <v>923</v>
      </c>
      <c r="N74" t="s">
        <v>903</v>
      </c>
      <c r="O74" t="s">
        <v>934</v>
      </c>
      <c r="P74" t="s">
        <v>905</v>
      </c>
      <c r="Q74" t="s">
        <v>906</v>
      </c>
      <c r="R74" t="s">
        <v>991</v>
      </c>
      <c r="W74">
        <v>1011915</v>
      </c>
      <c r="Y74" t="s">
        <v>897</v>
      </c>
      <c r="Z74">
        <v>345</v>
      </c>
      <c r="AC74">
        <v>0.37</v>
      </c>
      <c r="AD74">
        <v>128.82</v>
      </c>
      <c r="AE74">
        <v>126.1</v>
      </c>
      <c r="AF74">
        <v>126.1</v>
      </c>
      <c r="AG74">
        <v>6.55</v>
      </c>
      <c r="AH74">
        <v>6.55</v>
      </c>
    </row>
    <row r="75" spans="1:34" x14ac:dyDescent="0.25">
      <c r="A75" t="s">
        <v>895</v>
      </c>
      <c r="B75" s="144">
        <v>46156.840277777781</v>
      </c>
      <c r="C75" s="144">
        <v>46156.90625</v>
      </c>
      <c r="D75" s="145">
        <v>46000</v>
      </c>
      <c r="E75" t="s">
        <v>355</v>
      </c>
      <c r="F75" t="s">
        <v>987</v>
      </c>
      <c r="G75" t="s">
        <v>897</v>
      </c>
      <c r="H75" t="s">
        <v>965</v>
      </c>
      <c r="I75">
        <v>156</v>
      </c>
      <c r="J75" t="s">
        <v>910</v>
      </c>
      <c r="K75" t="s">
        <v>900</v>
      </c>
      <c r="L75" t="s">
        <v>923</v>
      </c>
      <c r="M75" t="s">
        <v>966</v>
      </c>
      <c r="N75" t="s">
        <v>903</v>
      </c>
      <c r="O75" t="s">
        <v>934</v>
      </c>
      <c r="P75" t="s">
        <v>905</v>
      </c>
      <c r="Q75" t="s">
        <v>906</v>
      </c>
      <c r="R75" t="s">
        <v>967</v>
      </c>
      <c r="W75">
        <v>1011915</v>
      </c>
      <c r="Y75" t="s">
        <v>897</v>
      </c>
      <c r="Z75">
        <v>510</v>
      </c>
      <c r="AC75">
        <v>0.37</v>
      </c>
      <c r="AD75">
        <v>190.16</v>
      </c>
      <c r="AE75">
        <v>126.1</v>
      </c>
      <c r="AF75">
        <v>126.1</v>
      </c>
      <c r="AG75">
        <v>6.55</v>
      </c>
      <c r="AH75">
        <v>6.55</v>
      </c>
    </row>
    <row r="76" spans="1:34" x14ac:dyDescent="0.25">
      <c r="A76" t="s">
        <v>992</v>
      </c>
      <c r="B76" s="144">
        <v>45862.583333333336</v>
      </c>
      <c r="C76" s="144">
        <v>45863</v>
      </c>
      <c r="D76" s="145">
        <v>45840</v>
      </c>
      <c r="E76" t="s">
        <v>355</v>
      </c>
      <c r="F76" t="s">
        <v>909</v>
      </c>
      <c r="G76" t="s">
        <v>897</v>
      </c>
      <c r="H76" t="s">
        <v>898</v>
      </c>
      <c r="I76">
        <v>22</v>
      </c>
      <c r="J76" t="s">
        <v>910</v>
      </c>
      <c r="K76" t="s">
        <v>993</v>
      </c>
      <c r="L76" t="s">
        <v>911</v>
      </c>
      <c r="M76" t="s">
        <v>911</v>
      </c>
      <c r="N76" t="s">
        <v>903</v>
      </c>
      <c r="R76" t="s">
        <v>994</v>
      </c>
      <c r="U76" t="s">
        <v>995</v>
      </c>
      <c r="V76">
        <v>1</v>
      </c>
      <c r="W76">
        <v>1011915</v>
      </c>
      <c r="AB76" t="s">
        <v>996</v>
      </c>
      <c r="AC76">
        <v>10.31</v>
      </c>
      <c r="AD76">
        <v>10.31</v>
      </c>
      <c r="AE76">
        <v>147.83000000000001</v>
      </c>
      <c r="AG76">
        <v>18.850000000000001</v>
      </c>
      <c r="AH76">
        <v>27.81</v>
      </c>
    </row>
    <row r="77" spans="1:34" x14ac:dyDescent="0.25">
      <c r="A77" t="s">
        <v>992</v>
      </c>
      <c r="B77" s="144">
        <v>45874.583333333336</v>
      </c>
      <c r="C77" s="144">
        <v>45875</v>
      </c>
      <c r="D77" s="145">
        <v>45826</v>
      </c>
      <c r="E77" t="s">
        <v>355</v>
      </c>
      <c r="F77" t="s">
        <v>922</v>
      </c>
      <c r="G77" t="s">
        <v>897</v>
      </c>
      <c r="H77" t="s">
        <v>916</v>
      </c>
      <c r="I77">
        <v>48</v>
      </c>
      <c r="J77" t="s">
        <v>910</v>
      </c>
      <c r="K77" t="s">
        <v>997</v>
      </c>
      <c r="L77" t="s">
        <v>923</v>
      </c>
      <c r="M77" t="s">
        <v>923</v>
      </c>
      <c r="N77" t="s">
        <v>903</v>
      </c>
      <c r="R77" t="s">
        <v>998</v>
      </c>
      <c r="U77" t="s">
        <v>999</v>
      </c>
      <c r="V77">
        <v>1</v>
      </c>
      <c r="W77">
        <v>1011915</v>
      </c>
      <c r="X77" t="s">
        <v>925</v>
      </c>
      <c r="AB77" t="s">
        <v>996</v>
      </c>
      <c r="AC77">
        <v>10.31</v>
      </c>
      <c r="AD77">
        <v>10.31</v>
      </c>
      <c r="AE77">
        <v>222.61</v>
      </c>
      <c r="AG77">
        <v>0</v>
      </c>
      <c r="AH77">
        <v>31.36</v>
      </c>
    </row>
    <row r="78" spans="1:34" x14ac:dyDescent="0.25">
      <c r="A78" t="s">
        <v>992</v>
      </c>
      <c r="B78" s="144">
        <v>45903.583333333336</v>
      </c>
      <c r="C78" s="144">
        <v>45904</v>
      </c>
      <c r="D78" s="145">
        <v>45708</v>
      </c>
      <c r="E78" t="s">
        <v>355</v>
      </c>
      <c r="F78">
        <v>11706973</v>
      </c>
      <c r="G78" t="s">
        <v>897</v>
      </c>
      <c r="H78" t="s">
        <v>898</v>
      </c>
      <c r="I78">
        <v>195</v>
      </c>
      <c r="J78" t="s">
        <v>910</v>
      </c>
      <c r="K78" t="s">
        <v>1000</v>
      </c>
      <c r="L78" t="s">
        <v>911</v>
      </c>
      <c r="M78" t="s">
        <v>911</v>
      </c>
      <c r="N78" t="s">
        <v>903</v>
      </c>
      <c r="R78" t="s">
        <v>994</v>
      </c>
      <c r="U78" t="s">
        <v>999</v>
      </c>
      <c r="V78">
        <v>1</v>
      </c>
      <c r="W78">
        <v>1011915</v>
      </c>
      <c r="X78" t="s">
        <v>927</v>
      </c>
      <c r="AB78" t="s">
        <v>996</v>
      </c>
      <c r="AC78">
        <v>10.31</v>
      </c>
      <c r="AD78">
        <v>10.31</v>
      </c>
      <c r="AE78">
        <v>256.35000000000002</v>
      </c>
      <c r="AG78">
        <v>0</v>
      </c>
      <c r="AH78">
        <v>41.44</v>
      </c>
    </row>
    <row r="79" spans="1:34" x14ac:dyDescent="0.25">
      <c r="A79" t="s">
        <v>992</v>
      </c>
      <c r="B79" s="144">
        <v>45927.583333333336</v>
      </c>
      <c r="C79" s="144">
        <v>45928</v>
      </c>
      <c r="D79" s="145">
        <v>45925</v>
      </c>
      <c r="E79" t="s">
        <v>355</v>
      </c>
      <c r="F79" t="s">
        <v>931</v>
      </c>
      <c r="G79" t="s">
        <v>897</v>
      </c>
      <c r="H79" t="s">
        <v>898</v>
      </c>
      <c r="I79">
        <v>2</v>
      </c>
      <c r="J79" t="s">
        <v>932</v>
      </c>
      <c r="K79" t="s">
        <v>1001</v>
      </c>
      <c r="L79" t="s">
        <v>950</v>
      </c>
      <c r="M79" t="s">
        <v>950</v>
      </c>
      <c r="N79" t="s">
        <v>903</v>
      </c>
      <c r="R79" t="s">
        <v>1002</v>
      </c>
      <c r="U79" t="s">
        <v>1003</v>
      </c>
      <c r="V79">
        <v>1</v>
      </c>
      <c r="W79">
        <v>1011915</v>
      </c>
      <c r="AB79" t="s">
        <v>996</v>
      </c>
      <c r="AC79">
        <v>10.31</v>
      </c>
      <c r="AD79">
        <v>10.31</v>
      </c>
      <c r="AE79">
        <v>228.7</v>
      </c>
      <c r="AG79">
        <v>18.850000000000001</v>
      </c>
      <c r="AH79">
        <v>49.09</v>
      </c>
    </row>
    <row r="80" spans="1:34" x14ac:dyDescent="0.25">
      <c r="A80" t="s">
        <v>992</v>
      </c>
      <c r="B80" s="144">
        <v>45957.583333333336</v>
      </c>
      <c r="C80" s="144">
        <v>45958</v>
      </c>
      <c r="D80" s="145">
        <v>45953</v>
      </c>
      <c r="E80" t="s">
        <v>355</v>
      </c>
      <c r="F80" t="s">
        <v>938</v>
      </c>
      <c r="G80" t="s">
        <v>897</v>
      </c>
      <c r="H80" t="s">
        <v>898</v>
      </c>
      <c r="I80">
        <v>4</v>
      </c>
      <c r="J80" t="s">
        <v>932</v>
      </c>
      <c r="K80" t="s">
        <v>1004</v>
      </c>
      <c r="L80" t="s">
        <v>923</v>
      </c>
      <c r="M80" t="s">
        <v>923</v>
      </c>
      <c r="N80" t="s">
        <v>903</v>
      </c>
      <c r="R80" t="s">
        <v>998</v>
      </c>
      <c r="U80" t="s">
        <v>999</v>
      </c>
      <c r="V80">
        <v>1</v>
      </c>
      <c r="W80">
        <v>1011915</v>
      </c>
      <c r="AB80" t="s">
        <v>996</v>
      </c>
      <c r="AC80">
        <v>10.31</v>
      </c>
      <c r="AD80">
        <v>10.31</v>
      </c>
      <c r="AE80">
        <v>223.47</v>
      </c>
      <c r="AG80">
        <v>18.850000000000001</v>
      </c>
      <c r="AH80">
        <v>47.97</v>
      </c>
    </row>
    <row r="81" spans="1:34" x14ac:dyDescent="0.25">
      <c r="A81" t="s">
        <v>992</v>
      </c>
      <c r="B81" s="144">
        <v>45973.583333333336</v>
      </c>
      <c r="C81" s="144">
        <v>45974</v>
      </c>
      <c r="D81" s="145">
        <v>45950</v>
      </c>
      <c r="E81" t="s">
        <v>355</v>
      </c>
      <c r="F81" t="s">
        <v>940</v>
      </c>
      <c r="G81" t="s">
        <v>897</v>
      </c>
      <c r="H81" t="s">
        <v>898</v>
      </c>
      <c r="I81">
        <v>23</v>
      </c>
      <c r="J81" t="s">
        <v>910</v>
      </c>
      <c r="K81" t="s">
        <v>1005</v>
      </c>
      <c r="L81" t="s">
        <v>941</v>
      </c>
      <c r="M81" t="s">
        <v>941</v>
      </c>
      <c r="N81" t="s">
        <v>903</v>
      </c>
      <c r="R81" t="s">
        <v>1006</v>
      </c>
      <c r="U81" t="s">
        <v>1003</v>
      </c>
      <c r="V81">
        <v>1</v>
      </c>
      <c r="W81">
        <v>1011915</v>
      </c>
      <c r="AB81" t="s">
        <v>996</v>
      </c>
      <c r="AC81">
        <v>10.31</v>
      </c>
      <c r="AD81">
        <v>10.31</v>
      </c>
      <c r="AE81">
        <v>137.38999999999999</v>
      </c>
      <c r="AG81">
        <v>18.850000000000001</v>
      </c>
      <c r="AH81">
        <v>39.01</v>
      </c>
    </row>
    <row r="82" spans="1:34" x14ac:dyDescent="0.25">
      <c r="A82" t="s">
        <v>992</v>
      </c>
      <c r="B82" s="144">
        <v>45977.583333333336</v>
      </c>
      <c r="C82" s="144">
        <v>45978</v>
      </c>
      <c r="D82" s="145">
        <v>45974</v>
      </c>
      <c r="E82" t="s">
        <v>355</v>
      </c>
      <c r="F82" t="s">
        <v>948</v>
      </c>
      <c r="G82" t="s">
        <v>897</v>
      </c>
      <c r="H82" t="s">
        <v>898</v>
      </c>
      <c r="I82">
        <v>3</v>
      </c>
      <c r="J82" t="s">
        <v>932</v>
      </c>
      <c r="K82" t="s">
        <v>1007</v>
      </c>
      <c r="L82" t="s">
        <v>950</v>
      </c>
      <c r="M82" t="s">
        <v>950</v>
      </c>
      <c r="N82" t="s">
        <v>903</v>
      </c>
      <c r="R82" t="s">
        <v>1002</v>
      </c>
      <c r="U82" t="s">
        <v>1008</v>
      </c>
      <c r="V82">
        <v>1</v>
      </c>
      <c r="W82">
        <v>1011915</v>
      </c>
      <c r="AB82" t="s">
        <v>996</v>
      </c>
      <c r="AC82">
        <v>10.31</v>
      </c>
      <c r="AD82">
        <v>10.31</v>
      </c>
      <c r="AE82">
        <v>276.16000000000003</v>
      </c>
      <c r="AG82">
        <v>18.850000000000001</v>
      </c>
      <c r="AH82">
        <v>49.65</v>
      </c>
    </row>
    <row r="83" spans="1:34" x14ac:dyDescent="0.25">
      <c r="A83" t="s">
        <v>992</v>
      </c>
      <c r="B83" s="144">
        <v>45980.583333333336</v>
      </c>
      <c r="C83" s="144">
        <v>45981</v>
      </c>
      <c r="D83" s="145">
        <v>45932</v>
      </c>
      <c r="E83" t="s">
        <v>355</v>
      </c>
      <c r="F83" t="s">
        <v>953</v>
      </c>
      <c r="G83" t="s">
        <v>897</v>
      </c>
      <c r="H83" t="s">
        <v>898</v>
      </c>
      <c r="I83">
        <v>48</v>
      </c>
      <c r="J83" t="s">
        <v>910</v>
      </c>
      <c r="K83" t="s">
        <v>1009</v>
      </c>
      <c r="L83" t="s">
        <v>918</v>
      </c>
      <c r="M83" t="s">
        <v>918</v>
      </c>
      <c r="N83" t="s">
        <v>903</v>
      </c>
      <c r="R83" t="s">
        <v>1010</v>
      </c>
      <c r="U83" t="s">
        <v>1011</v>
      </c>
      <c r="V83">
        <v>1</v>
      </c>
      <c r="W83">
        <v>1011915</v>
      </c>
      <c r="AB83" t="s">
        <v>996</v>
      </c>
      <c r="AC83">
        <v>10.31</v>
      </c>
      <c r="AD83">
        <v>10.31</v>
      </c>
      <c r="AE83">
        <v>173.04</v>
      </c>
      <c r="AG83">
        <v>18.850000000000001</v>
      </c>
      <c r="AH83">
        <v>68.69</v>
      </c>
    </row>
    <row r="84" spans="1:34" x14ac:dyDescent="0.25">
      <c r="A84" t="s">
        <v>992</v>
      </c>
      <c r="B84" s="144">
        <v>45981.583333333336</v>
      </c>
      <c r="C84" s="144">
        <v>45982</v>
      </c>
      <c r="D84" s="145">
        <v>45932</v>
      </c>
      <c r="E84" t="s">
        <v>355</v>
      </c>
      <c r="F84" t="s">
        <v>953</v>
      </c>
      <c r="G84" t="s">
        <v>897</v>
      </c>
      <c r="H84" t="s">
        <v>898</v>
      </c>
      <c r="I84">
        <v>49</v>
      </c>
      <c r="J84" t="s">
        <v>910</v>
      </c>
      <c r="K84" t="s">
        <v>1012</v>
      </c>
      <c r="L84" t="s">
        <v>954</v>
      </c>
      <c r="M84" t="s">
        <v>954</v>
      </c>
      <c r="N84" t="s">
        <v>903</v>
      </c>
      <c r="R84" t="s">
        <v>1013</v>
      </c>
      <c r="U84" t="s">
        <v>1014</v>
      </c>
      <c r="V84">
        <v>1</v>
      </c>
      <c r="W84">
        <v>1011915</v>
      </c>
      <c r="AB84" t="s">
        <v>996</v>
      </c>
      <c r="AC84">
        <v>10.31</v>
      </c>
      <c r="AD84">
        <v>10.31</v>
      </c>
      <c r="AE84">
        <v>234.78</v>
      </c>
      <c r="AG84">
        <v>18.850000000000001</v>
      </c>
      <c r="AH84">
        <v>68.69</v>
      </c>
    </row>
    <row r="85" spans="1:34" x14ac:dyDescent="0.25">
      <c r="A85" t="s">
        <v>992</v>
      </c>
      <c r="B85" s="144">
        <v>46032.583333333336</v>
      </c>
      <c r="C85" s="144">
        <v>46033</v>
      </c>
      <c r="D85" s="145">
        <v>46013</v>
      </c>
      <c r="E85" t="s">
        <v>355</v>
      </c>
      <c r="F85" t="s">
        <v>959</v>
      </c>
      <c r="G85" t="s">
        <v>897</v>
      </c>
      <c r="H85" t="s">
        <v>898</v>
      </c>
      <c r="I85">
        <v>19</v>
      </c>
      <c r="J85" t="s">
        <v>917</v>
      </c>
      <c r="K85" t="s">
        <v>1015</v>
      </c>
      <c r="L85" t="s">
        <v>1016</v>
      </c>
      <c r="M85" t="s">
        <v>1016</v>
      </c>
      <c r="N85" t="s">
        <v>903</v>
      </c>
      <c r="R85" t="s">
        <v>1017</v>
      </c>
      <c r="U85" t="s">
        <v>1018</v>
      </c>
      <c r="V85">
        <v>1</v>
      </c>
      <c r="W85">
        <v>1011915</v>
      </c>
      <c r="AB85" t="s">
        <v>996</v>
      </c>
      <c r="AC85">
        <v>10.31</v>
      </c>
      <c r="AD85">
        <v>10.31</v>
      </c>
      <c r="AE85">
        <v>333.91</v>
      </c>
      <c r="AG85">
        <v>18.850000000000001</v>
      </c>
      <c r="AH85">
        <v>18.850000000000001</v>
      </c>
    </row>
    <row r="86" spans="1:34" x14ac:dyDescent="0.25">
      <c r="A86" t="s">
        <v>992</v>
      </c>
      <c r="B86" s="144">
        <v>46033.583333333336</v>
      </c>
      <c r="C86" s="144">
        <v>46034</v>
      </c>
      <c r="D86" s="145">
        <v>46013</v>
      </c>
      <c r="E86" t="s">
        <v>355</v>
      </c>
      <c r="F86" t="s">
        <v>959</v>
      </c>
      <c r="G86" t="s">
        <v>897</v>
      </c>
      <c r="H86" t="s">
        <v>898</v>
      </c>
      <c r="I86">
        <v>20</v>
      </c>
      <c r="J86" t="s">
        <v>917</v>
      </c>
      <c r="K86" t="s">
        <v>1005</v>
      </c>
      <c r="L86" t="s">
        <v>941</v>
      </c>
      <c r="M86" t="s">
        <v>941</v>
      </c>
      <c r="N86" t="s">
        <v>903</v>
      </c>
      <c r="R86" t="s">
        <v>1006</v>
      </c>
      <c r="U86" t="s">
        <v>1019</v>
      </c>
      <c r="V86">
        <v>1</v>
      </c>
      <c r="W86">
        <v>1011915</v>
      </c>
      <c r="AB86" t="s">
        <v>996</v>
      </c>
      <c r="AC86">
        <v>10.31</v>
      </c>
      <c r="AD86">
        <v>10.31</v>
      </c>
      <c r="AE86">
        <v>135.65</v>
      </c>
      <c r="AG86">
        <v>18.850000000000001</v>
      </c>
      <c r="AH86">
        <v>18.850000000000001</v>
      </c>
    </row>
    <row r="87" spans="1:34" x14ac:dyDescent="0.25">
      <c r="A87" t="s">
        <v>992</v>
      </c>
      <c r="B87" s="144">
        <v>46064.583333333336</v>
      </c>
      <c r="C87" s="144">
        <v>46065</v>
      </c>
      <c r="D87" s="145">
        <v>45998</v>
      </c>
      <c r="E87" t="s">
        <v>355</v>
      </c>
      <c r="F87" t="s">
        <v>964</v>
      </c>
      <c r="G87" t="s">
        <v>897</v>
      </c>
      <c r="H87" t="s">
        <v>965</v>
      </c>
      <c r="I87">
        <v>66</v>
      </c>
      <c r="J87" t="s">
        <v>910</v>
      </c>
      <c r="K87" t="s">
        <v>1020</v>
      </c>
      <c r="L87" t="s">
        <v>923</v>
      </c>
      <c r="M87" t="s">
        <v>923</v>
      </c>
      <c r="N87" t="s">
        <v>903</v>
      </c>
      <c r="R87" t="s">
        <v>998</v>
      </c>
      <c r="U87" t="s">
        <v>1021</v>
      </c>
      <c r="V87">
        <v>1</v>
      </c>
      <c r="W87">
        <v>1011915</v>
      </c>
      <c r="AB87" t="s">
        <v>996</v>
      </c>
      <c r="AC87">
        <v>10.31</v>
      </c>
      <c r="AD87">
        <v>10.31</v>
      </c>
      <c r="AE87">
        <v>217.39</v>
      </c>
      <c r="AG87">
        <v>6.55</v>
      </c>
      <c r="AH87">
        <v>17.75</v>
      </c>
    </row>
    <row r="88" spans="1:34" x14ac:dyDescent="0.25">
      <c r="A88" t="s">
        <v>992</v>
      </c>
      <c r="B88" s="144">
        <v>46071.583333333336</v>
      </c>
      <c r="C88" s="144">
        <v>46073</v>
      </c>
      <c r="D88" s="145">
        <v>46008</v>
      </c>
      <c r="E88" t="s">
        <v>355</v>
      </c>
      <c r="F88" t="s">
        <v>968</v>
      </c>
      <c r="G88" t="s">
        <v>897</v>
      </c>
      <c r="H88" t="s">
        <v>965</v>
      </c>
      <c r="I88">
        <v>63</v>
      </c>
      <c r="J88" t="s">
        <v>910</v>
      </c>
      <c r="K88" t="s">
        <v>1005</v>
      </c>
      <c r="L88" t="s">
        <v>941</v>
      </c>
      <c r="M88" t="s">
        <v>941</v>
      </c>
      <c r="N88" t="s">
        <v>903</v>
      </c>
      <c r="R88" t="s">
        <v>1006</v>
      </c>
      <c r="U88" t="s">
        <v>1019</v>
      </c>
      <c r="V88">
        <v>2</v>
      </c>
      <c r="W88">
        <v>1011915</v>
      </c>
      <c r="AB88" t="s">
        <v>996</v>
      </c>
      <c r="AC88">
        <v>10.31</v>
      </c>
      <c r="AD88">
        <v>20.62</v>
      </c>
      <c r="AE88">
        <v>349.57</v>
      </c>
      <c r="AG88">
        <v>6.55</v>
      </c>
      <c r="AH88">
        <v>6.55</v>
      </c>
    </row>
    <row r="89" spans="1:34" x14ac:dyDescent="0.25">
      <c r="A89" t="s">
        <v>992</v>
      </c>
      <c r="B89" s="144">
        <v>46086.583333333336</v>
      </c>
      <c r="C89" s="144">
        <v>46087</v>
      </c>
      <c r="D89" s="145">
        <v>45998</v>
      </c>
      <c r="E89" t="s">
        <v>355</v>
      </c>
      <c r="F89" t="s">
        <v>971</v>
      </c>
      <c r="G89" t="s">
        <v>897</v>
      </c>
      <c r="H89" t="s">
        <v>965</v>
      </c>
      <c r="I89">
        <v>88</v>
      </c>
      <c r="J89" t="s">
        <v>910</v>
      </c>
      <c r="K89" t="s">
        <v>993</v>
      </c>
      <c r="L89" t="s">
        <v>911</v>
      </c>
      <c r="M89" t="s">
        <v>911</v>
      </c>
      <c r="N89" t="s">
        <v>903</v>
      </c>
      <c r="R89" t="s">
        <v>994</v>
      </c>
      <c r="U89" t="s">
        <v>995</v>
      </c>
      <c r="V89">
        <v>1</v>
      </c>
      <c r="W89">
        <v>1011915</v>
      </c>
      <c r="AB89" t="s">
        <v>996</v>
      </c>
      <c r="AC89">
        <v>10.31</v>
      </c>
      <c r="AD89">
        <v>10.31</v>
      </c>
      <c r="AE89">
        <v>147.83000000000001</v>
      </c>
      <c r="AG89">
        <v>6.55</v>
      </c>
      <c r="AH89">
        <v>6.55</v>
      </c>
    </row>
    <row r="90" spans="1:34" x14ac:dyDescent="0.25">
      <c r="A90" t="s">
        <v>992</v>
      </c>
      <c r="B90" s="144">
        <v>46107.583333333336</v>
      </c>
      <c r="C90" s="144">
        <v>46108</v>
      </c>
      <c r="D90" s="145">
        <v>45999</v>
      </c>
      <c r="E90" t="s">
        <v>355</v>
      </c>
      <c r="F90" t="s">
        <v>979</v>
      </c>
      <c r="G90" t="s">
        <v>897</v>
      </c>
      <c r="H90" t="s">
        <v>965</v>
      </c>
      <c r="I90">
        <v>108</v>
      </c>
      <c r="J90" t="s">
        <v>910</v>
      </c>
      <c r="K90" t="s">
        <v>1022</v>
      </c>
      <c r="L90" t="s">
        <v>902</v>
      </c>
      <c r="M90" t="s">
        <v>902</v>
      </c>
      <c r="N90" t="s">
        <v>903</v>
      </c>
      <c r="R90" t="s">
        <v>1023</v>
      </c>
      <c r="U90" t="s">
        <v>1024</v>
      </c>
      <c r="V90">
        <v>1</v>
      </c>
      <c r="W90">
        <v>1011915</v>
      </c>
      <c r="AB90" t="s">
        <v>996</v>
      </c>
      <c r="AC90">
        <v>10.31</v>
      </c>
      <c r="AD90">
        <v>10.31</v>
      </c>
      <c r="AE90">
        <v>230.43</v>
      </c>
      <c r="AG90">
        <v>6.55</v>
      </c>
      <c r="AH90">
        <v>6.55</v>
      </c>
    </row>
    <row r="91" spans="1:34" x14ac:dyDescent="0.25">
      <c r="A91" t="s">
        <v>992</v>
      </c>
      <c r="B91" s="144">
        <v>46141.583333333336</v>
      </c>
      <c r="C91" s="144">
        <v>46143</v>
      </c>
      <c r="D91" s="145">
        <v>46000</v>
      </c>
      <c r="E91" t="s">
        <v>355</v>
      </c>
      <c r="F91" t="s">
        <v>982</v>
      </c>
      <c r="G91" t="s">
        <v>897</v>
      </c>
      <c r="H91" t="s">
        <v>965</v>
      </c>
      <c r="I91">
        <v>141</v>
      </c>
      <c r="J91" t="s">
        <v>910</v>
      </c>
      <c r="K91" t="s">
        <v>1020</v>
      </c>
      <c r="L91" t="s">
        <v>923</v>
      </c>
      <c r="M91" t="s">
        <v>923</v>
      </c>
      <c r="N91" t="s">
        <v>903</v>
      </c>
      <c r="R91" t="s">
        <v>998</v>
      </c>
      <c r="U91" t="s">
        <v>1025</v>
      </c>
      <c r="V91">
        <v>2</v>
      </c>
      <c r="W91">
        <v>1011915</v>
      </c>
      <c r="AB91" t="s">
        <v>996</v>
      </c>
      <c r="AC91">
        <v>10.31</v>
      </c>
      <c r="AD91">
        <v>20.62</v>
      </c>
      <c r="AE91">
        <v>459.13</v>
      </c>
      <c r="AG91">
        <v>6.55</v>
      </c>
      <c r="AH91">
        <v>6.55</v>
      </c>
    </row>
    <row r="92" spans="1:34" x14ac:dyDescent="0.25">
      <c r="A92" t="s">
        <v>992</v>
      </c>
      <c r="B92" s="144">
        <v>46147.583333333336</v>
      </c>
      <c r="C92" s="144">
        <v>46149</v>
      </c>
      <c r="D92" s="145">
        <v>46000</v>
      </c>
      <c r="E92" t="s">
        <v>355</v>
      </c>
      <c r="F92" t="s">
        <v>983</v>
      </c>
      <c r="G92" t="s">
        <v>897</v>
      </c>
      <c r="H92" t="s">
        <v>965</v>
      </c>
      <c r="I92">
        <v>147</v>
      </c>
      <c r="J92" t="s">
        <v>910</v>
      </c>
      <c r="K92" t="s">
        <v>1026</v>
      </c>
      <c r="L92" t="s">
        <v>984</v>
      </c>
      <c r="M92" t="s">
        <v>984</v>
      </c>
      <c r="N92" t="s">
        <v>903</v>
      </c>
      <c r="R92" t="s">
        <v>1027</v>
      </c>
      <c r="U92" t="s">
        <v>1028</v>
      </c>
      <c r="V92">
        <v>2</v>
      </c>
      <c r="W92">
        <v>1011915</v>
      </c>
      <c r="AB92" t="s">
        <v>996</v>
      </c>
      <c r="AC92">
        <v>10.31</v>
      </c>
      <c r="AD92">
        <v>20.62</v>
      </c>
      <c r="AE92">
        <v>397.57</v>
      </c>
      <c r="AG92">
        <v>6.55</v>
      </c>
      <c r="AH92">
        <v>6.55</v>
      </c>
    </row>
    <row r="93" spans="1:34" x14ac:dyDescent="0.25">
      <c r="A93" t="s">
        <v>992</v>
      </c>
      <c r="B93" s="144">
        <v>46155.583333333336</v>
      </c>
      <c r="C93" s="144">
        <v>46156</v>
      </c>
      <c r="D93" s="145">
        <v>46000</v>
      </c>
      <c r="E93" t="s">
        <v>355</v>
      </c>
      <c r="F93" t="s">
        <v>987</v>
      </c>
      <c r="G93" t="s">
        <v>897</v>
      </c>
      <c r="H93" t="s">
        <v>965</v>
      </c>
      <c r="I93">
        <v>155</v>
      </c>
      <c r="J93" t="s">
        <v>910</v>
      </c>
      <c r="K93" t="s">
        <v>1029</v>
      </c>
      <c r="L93" t="s">
        <v>988</v>
      </c>
      <c r="M93" t="s">
        <v>988</v>
      </c>
      <c r="N93" t="s">
        <v>903</v>
      </c>
      <c r="R93" t="s">
        <v>1030</v>
      </c>
      <c r="U93" t="s">
        <v>1031</v>
      </c>
      <c r="V93">
        <v>1</v>
      </c>
      <c r="W93">
        <v>1011915</v>
      </c>
      <c r="AB93" t="s">
        <v>996</v>
      </c>
      <c r="AC93">
        <v>10.31</v>
      </c>
      <c r="AD93">
        <v>10.31</v>
      </c>
      <c r="AE93">
        <v>194.78</v>
      </c>
      <c r="AG93">
        <v>6.55</v>
      </c>
      <c r="AH93">
        <v>6.55</v>
      </c>
    </row>
    <row r="94" spans="1:34" x14ac:dyDescent="0.25">
      <c r="A94" t="s">
        <v>1032</v>
      </c>
      <c r="B94" s="144">
        <v>45927.583333333336</v>
      </c>
      <c r="C94" s="144">
        <v>45928.75</v>
      </c>
      <c r="D94" s="145">
        <v>45925</v>
      </c>
      <c r="E94" t="s">
        <v>355</v>
      </c>
      <c r="F94" t="s">
        <v>931</v>
      </c>
      <c r="G94" t="s">
        <v>897</v>
      </c>
      <c r="H94" t="s">
        <v>898</v>
      </c>
      <c r="I94">
        <v>2</v>
      </c>
      <c r="J94" t="s">
        <v>932</v>
      </c>
      <c r="K94" t="s">
        <v>1033</v>
      </c>
      <c r="L94" t="s">
        <v>933</v>
      </c>
      <c r="M94" t="s">
        <v>933</v>
      </c>
      <c r="N94" t="s">
        <v>903</v>
      </c>
      <c r="R94" t="s">
        <v>1034</v>
      </c>
      <c r="S94" t="s">
        <v>1035</v>
      </c>
      <c r="T94" t="s">
        <v>1036</v>
      </c>
      <c r="W94">
        <v>1011915</v>
      </c>
      <c r="AA94">
        <v>286</v>
      </c>
      <c r="AC94">
        <v>0.15</v>
      </c>
      <c r="AD94">
        <v>41.47</v>
      </c>
      <c r="AE94">
        <v>154.54</v>
      </c>
      <c r="AG94">
        <v>18.850000000000001</v>
      </c>
      <c r="AH94">
        <v>49.09</v>
      </c>
    </row>
    <row r="95" spans="1:34" x14ac:dyDescent="0.25">
      <c r="A95" t="s">
        <v>1032</v>
      </c>
      <c r="B95" s="144">
        <v>45966.454861111109</v>
      </c>
      <c r="C95" s="144">
        <v>45966.798611111109</v>
      </c>
      <c r="D95" s="145">
        <v>45965</v>
      </c>
      <c r="E95" t="s">
        <v>355</v>
      </c>
      <c r="F95" t="s">
        <v>939</v>
      </c>
      <c r="G95" t="s">
        <v>897</v>
      </c>
      <c r="H95" t="s">
        <v>898</v>
      </c>
      <c r="I95">
        <v>1</v>
      </c>
      <c r="J95" t="s">
        <v>932</v>
      </c>
      <c r="K95" t="s">
        <v>1037</v>
      </c>
      <c r="L95" t="s">
        <v>918</v>
      </c>
      <c r="M95" t="s">
        <v>918</v>
      </c>
      <c r="N95" t="s">
        <v>903</v>
      </c>
      <c r="R95" t="s">
        <v>1010</v>
      </c>
      <c r="S95" t="s">
        <v>1038</v>
      </c>
      <c r="T95" t="s">
        <v>1039</v>
      </c>
      <c r="W95">
        <v>1011915</v>
      </c>
      <c r="AA95">
        <v>153</v>
      </c>
      <c r="AC95">
        <v>0.18</v>
      </c>
      <c r="AD95">
        <v>28</v>
      </c>
      <c r="AE95">
        <v>60.1</v>
      </c>
      <c r="AG95">
        <v>18.850000000000001</v>
      </c>
      <c r="AH95">
        <v>28.93</v>
      </c>
    </row>
    <row r="96" spans="1:34" x14ac:dyDescent="0.25">
      <c r="A96" t="s">
        <v>1032</v>
      </c>
      <c r="B96" s="144">
        <v>45977.739583333336</v>
      </c>
      <c r="C96" s="144">
        <v>45978.71875</v>
      </c>
      <c r="D96" s="145">
        <v>45974</v>
      </c>
      <c r="E96" t="s">
        <v>355</v>
      </c>
      <c r="F96" t="s">
        <v>948</v>
      </c>
      <c r="G96" t="s">
        <v>897</v>
      </c>
      <c r="H96" t="s">
        <v>898</v>
      </c>
      <c r="I96">
        <v>3</v>
      </c>
      <c r="J96" t="s">
        <v>932</v>
      </c>
      <c r="K96" t="s">
        <v>1033</v>
      </c>
      <c r="L96" t="s">
        <v>950</v>
      </c>
      <c r="M96" t="s">
        <v>950</v>
      </c>
      <c r="N96" t="s">
        <v>903</v>
      </c>
      <c r="R96" t="s">
        <v>1002</v>
      </c>
      <c r="S96" t="s">
        <v>1038</v>
      </c>
      <c r="T96" t="s">
        <v>1039</v>
      </c>
      <c r="W96">
        <v>1011915</v>
      </c>
      <c r="AA96">
        <v>205</v>
      </c>
      <c r="AC96">
        <v>0.18</v>
      </c>
      <c r="AD96">
        <v>37.520000000000003</v>
      </c>
      <c r="AE96">
        <v>134.29</v>
      </c>
      <c r="AG96">
        <v>18.850000000000001</v>
      </c>
      <c r="AH96">
        <v>49.65</v>
      </c>
    </row>
    <row r="97" spans="1:34" x14ac:dyDescent="0.25">
      <c r="A97" t="s">
        <v>1032</v>
      </c>
      <c r="B97" s="144">
        <v>45980.559027777781</v>
      </c>
      <c r="C97" s="144">
        <v>45981.340277777781</v>
      </c>
      <c r="D97" s="145">
        <v>45932</v>
      </c>
      <c r="E97" t="s">
        <v>355</v>
      </c>
      <c r="F97" t="s">
        <v>953</v>
      </c>
      <c r="G97" t="s">
        <v>897</v>
      </c>
      <c r="H97" t="s">
        <v>898</v>
      </c>
      <c r="I97">
        <v>48</v>
      </c>
      <c r="J97" t="s">
        <v>910</v>
      </c>
      <c r="K97" t="s">
        <v>1037</v>
      </c>
      <c r="L97" t="s">
        <v>918</v>
      </c>
      <c r="M97" t="s">
        <v>918</v>
      </c>
      <c r="N97" t="s">
        <v>903</v>
      </c>
      <c r="R97" t="s">
        <v>1010</v>
      </c>
      <c r="S97" t="s">
        <v>1038</v>
      </c>
      <c r="T97" t="s">
        <v>1039</v>
      </c>
      <c r="W97">
        <v>1011915</v>
      </c>
      <c r="AA97">
        <v>57</v>
      </c>
      <c r="AC97">
        <v>0.18</v>
      </c>
      <c r="AD97">
        <v>10.43</v>
      </c>
      <c r="AE97">
        <v>44.91</v>
      </c>
      <c r="AG97">
        <v>18.850000000000001</v>
      </c>
      <c r="AH97">
        <v>68.69</v>
      </c>
    </row>
    <row r="98" spans="1:34" x14ac:dyDescent="0.25">
      <c r="A98" t="s">
        <v>1032</v>
      </c>
      <c r="B98" s="144">
        <v>46032.5625</v>
      </c>
      <c r="C98" s="144">
        <v>46034.333333333336</v>
      </c>
      <c r="D98" s="145">
        <v>46013</v>
      </c>
      <c r="E98" t="s">
        <v>355</v>
      </c>
      <c r="F98" t="s">
        <v>959</v>
      </c>
      <c r="G98" t="s">
        <v>897</v>
      </c>
      <c r="H98" t="s">
        <v>898</v>
      </c>
      <c r="I98">
        <v>19</v>
      </c>
      <c r="J98" t="s">
        <v>917</v>
      </c>
      <c r="K98" t="s">
        <v>1037</v>
      </c>
      <c r="L98" t="s">
        <v>902</v>
      </c>
      <c r="M98" t="s">
        <v>941</v>
      </c>
      <c r="N98" t="s">
        <v>903</v>
      </c>
      <c r="R98" t="s">
        <v>1040</v>
      </c>
      <c r="S98" t="s">
        <v>1038</v>
      </c>
      <c r="T98" t="s">
        <v>1039</v>
      </c>
      <c r="W98">
        <v>1011915</v>
      </c>
      <c r="AA98">
        <v>100</v>
      </c>
      <c r="AC98">
        <v>0.18</v>
      </c>
      <c r="AD98">
        <v>18.3</v>
      </c>
      <c r="AE98">
        <v>134.82</v>
      </c>
      <c r="AG98">
        <v>18.850000000000001</v>
      </c>
      <c r="AH98">
        <v>18.850000000000001</v>
      </c>
    </row>
    <row r="99" spans="1:34" x14ac:dyDescent="0.25">
      <c r="A99" t="s">
        <v>1041</v>
      </c>
      <c r="B99" s="144">
        <v>45903.746527777781</v>
      </c>
      <c r="C99" s="144">
        <v>45903.767361111109</v>
      </c>
      <c r="D99" s="145">
        <v>45708</v>
      </c>
      <c r="E99" t="s">
        <v>355</v>
      </c>
      <c r="F99">
        <v>11706973</v>
      </c>
      <c r="G99" t="s">
        <v>897</v>
      </c>
      <c r="H99" t="s">
        <v>898</v>
      </c>
      <c r="I99">
        <v>195</v>
      </c>
      <c r="J99" t="s">
        <v>910</v>
      </c>
      <c r="K99" t="s">
        <v>1042</v>
      </c>
      <c r="L99" t="s">
        <v>911</v>
      </c>
      <c r="M99" t="s">
        <v>911</v>
      </c>
      <c r="N99" t="s">
        <v>903</v>
      </c>
      <c r="R99" t="s">
        <v>994</v>
      </c>
      <c r="W99">
        <v>1011915</v>
      </c>
      <c r="X99" t="s">
        <v>927</v>
      </c>
      <c r="AE99">
        <v>64.569999999999993</v>
      </c>
      <c r="AG99">
        <v>0</v>
      </c>
      <c r="AH99">
        <v>41.44</v>
      </c>
    </row>
  </sheetData>
  <pageMargins left="0.7" right="0.7" top="0.75" bottom="0.75" header="0.3" footer="0.3"/>
  <customProperties>
    <customPr name="_pios_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6B0A-EF91-4F9A-BFD8-F2DEE3464417}">
  <dimension ref="C5:J49"/>
  <sheetViews>
    <sheetView workbookViewId="0">
      <selection activeCell="A52" sqref="A52:AO55"/>
    </sheetView>
  </sheetViews>
  <sheetFormatPr defaultRowHeight="12.5" x14ac:dyDescent="0.25"/>
  <cols>
    <col min="3" max="3" width="93" bestFit="1" customWidth="1"/>
    <col min="4" max="4" width="9.1796875" style="159"/>
    <col min="5" max="5" width="11.81640625" style="159" customWidth="1"/>
    <col min="6" max="6" width="14.453125" style="159" customWidth="1"/>
    <col min="10" max="10" width="43" customWidth="1"/>
  </cols>
  <sheetData>
    <row r="5" spans="3:10" ht="13" x14ac:dyDescent="0.3">
      <c r="C5" s="158" t="s">
        <v>304</v>
      </c>
      <c r="D5" s="160" t="s">
        <v>788</v>
      </c>
    </row>
    <row r="6" spans="3:10" x14ac:dyDescent="0.25">
      <c r="C6" t="s">
        <v>144</v>
      </c>
      <c r="D6" s="159">
        <v>321.24</v>
      </c>
      <c r="E6" s="159">
        <f>SUMIF(Travel!$C$27:$C$203,Sheet2!C6,Travel!$B$27:$B$203)</f>
        <v>321.24</v>
      </c>
      <c r="F6" s="159">
        <f t="shared" ref="F6:F49" si="0">D6-E6</f>
        <v>0</v>
      </c>
    </row>
    <row r="7" spans="3:10" x14ac:dyDescent="0.25">
      <c r="C7" t="s">
        <v>1043</v>
      </c>
      <c r="D7" s="159">
        <v>1865.5199999999998</v>
      </c>
      <c r="E7" s="159">
        <f>SUMIF(Travel!$C$27:$C$203,Sheet2!C7,Travel!$B$27:$B$203)</f>
        <v>0</v>
      </c>
      <c r="F7" s="159">
        <f t="shared" si="0"/>
        <v>1865.5199999999998</v>
      </c>
    </row>
    <row r="8" spans="3:10" x14ac:dyDescent="0.25">
      <c r="C8" t="s">
        <v>162</v>
      </c>
      <c r="D8" s="159">
        <v>642.45999999999992</v>
      </c>
      <c r="E8" s="159">
        <f>SUMIF(Travel!$C$27:$C$203,Sheet2!C8,Travel!$B$27:$B$203)</f>
        <v>642.45999999999992</v>
      </c>
      <c r="F8" s="159">
        <f t="shared" si="0"/>
        <v>0</v>
      </c>
    </row>
    <row r="9" spans="3:10" x14ac:dyDescent="0.25">
      <c r="C9" t="s">
        <v>176</v>
      </c>
      <c r="D9" s="159">
        <v>700.71999999999991</v>
      </c>
      <c r="E9" s="159">
        <f>SUMIF(Travel!$C$27:$C$203,Sheet2!C9,Travel!$B$27:$B$203)</f>
        <v>700.71999999999991</v>
      </c>
      <c r="F9" s="159">
        <f t="shared" si="0"/>
        <v>0</v>
      </c>
      <c r="J9" s="117" t="s">
        <v>386</v>
      </c>
    </row>
    <row r="10" spans="3:10" x14ac:dyDescent="0.25">
      <c r="C10" t="s">
        <v>553</v>
      </c>
      <c r="D10" s="159">
        <v>17.75</v>
      </c>
      <c r="E10" s="159">
        <f>SUMIF(Travel!$C$27:$C$203,Sheet2!C10,Travel!$B$27:$B$203)</f>
        <v>0</v>
      </c>
      <c r="F10" s="159">
        <f t="shared" si="0"/>
        <v>17.75</v>
      </c>
      <c r="J10" s="117" t="s">
        <v>461</v>
      </c>
    </row>
    <row r="11" spans="3:10" x14ac:dyDescent="0.25">
      <c r="C11" t="s">
        <v>172</v>
      </c>
      <c r="D11" s="159">
        <v>1876.4799999999998</v>
      </c>
      <c r="E11" s="159">
        <f>SUMIF(Travel!$C$27:$C$203,Sheet2!C11,Travel!$B$27:$B$203)</f>
        <v>1876.4800000000002</v>
      </c>
      <c r="F11" s="159">
        <f t="shared" si="0"/>
        <v>0</v>
      </c>
      <c r="J11" s="117" t="s">
        <v>571</v>
      </c>
    </row>
    <row r="12" spans="3:10" x14ac:dyDescent="0.25">
      <c r="C12" t="s">
        <v>149</v>
      </c>
      <c r="D12" s="159">
        <v>87.019999999999982</v>
      </c>
      <c r="E12" s="159">
        <f>SUMIF(Travel!$C$27:$C$203,Sheet2!C12,Travel!$B$27:$B$203)</f>
        <v>87.020000000000039</v>
      </c>
      <c r="F12" s="159">
        <f t="shared" si="0"/>
        <v>0</v>
      </c>
      <c r="J12" s="117" t="s">
        <v>591</v>
      </c>
    </row>
    <row r="13" spans="3:10" x14ac:dyDescent="0.25">
      <c r="C13" t="s">
        <v>140</v>
      </c>
      <c r="D13" s="159">
        <v>15.22</v>
      </c>
      <c r="E13" s="159">
        <f>SUMIF(Travel!$C$27:$C$203,Sheet2!C13,Travel!$B$27:$B$203)</f>
        <v>15.22</v>
      </c>
      <c r="F13" s="159">
        <f t="shared" si="0"/>
        <v>0</v>
      </c>
      <c r="J13" s="117" t="s">
        <v>553</v>
      </c>
    </row>
    <row r="14" spans="3:10" x14ac:dyDescent="0.25">
      <c r="C14" t="s">
        <v>157</v>
      </c>
      <c r="D14" s="159">
        <v>115.66</v>
      </c>
      <c r="E14" s="159">
        <f>SUMIF(Travel!$C$27:$C$203,Sheet2!C14,Travel!$B$27:$B$203)</f>
        <v>115.66</v>
      </c>
      <c r="F14" s="159">
        <f t="shared" si="0"/>
        <v>0</v>
      </c>
    </row>
    <row r="15" spans="3:10" x14ac:dyDescent="0.25">
      <c r="C15" t="s">
        <v>571</v>
      </c>
      <c r="D15" s="159">
        <v>17.750000000000011</v>
      </c>
      <c r="E15" s="159">
        <f>SUMIF(Travel!$C$27:$C$203,Sheet2!C15,Travel!$B$27:$B$203)</f>
        <v>0</v>
      </c>
      <c r="F15" s="159">
        <f t="shared" si="0"/>
        <v>17.750000000000011</v>
      </c>
    </row>
    <row r="16" spans="3:10" x14ac:dyDescent="0.25">
      <c r="C16" t="s">
        <v>166</v>
      </c>
      <c r="D16" s="159">
        <v>852.91</v>
      </c>
      <c r="E16" s="159">
        <f>SUMIF(Travel!$C$27:$C$203,Sheet2!C16,Travel!$B$27:$B$203)</f>
        <v>852.91</v>
      </c>
      <c r="F16" s="159">
        <f t="shared" si="0"/>
        <v>0</v>
      </c>
    </row>
    <row r="17" spans="3:6" x14ac:dyDescent="0.25">
      <c r="C17" t="s">
        <v>138</v>
      </c>
      <c r="D17" s="159">
        <v>541.75</v>
      </c>
      <c r="E17" s="159">
        <f>SUMIF(Travel!$C$27:$C$203,Sheet2!C17,Travel!$B$27:$B$203)</f>
        <v>541.75000000000011</v>
      </c>
      <c r="F17" s="159">
        <f t="shared" si="0"/>
        <v>0</v>
      </c>
    </row>
    <row r="18" spans="3:6" x14ac:dyDescent="0.25">
      <c r="C18" t="s">
        <v>134</v>
      </c>
      <c r="D18" s="159">
        <v>773.72</v>
      </c>
      <c r="E18" s="159">
        <f>SUMIF(Travel!$C$27:$C$203,Sheet2!C18,Travel!$B$27:$B$203)</f>
        <v>773.71999999999991</v>
      </c>
      <c r="F18" s="159">
        <f t="shared" si="0"/>
        <v>0</v>
      </c>
    </row>
    <row r="19" spans="3:6" x14ac:dyDescent="0.25">
      <c r="C19" t="s">
        <v>128</v>
      </c>
      <c r="D19" s="159">
        <v>842.5100000000001</v>
      </c>
      <c r="E19" s="159">
        <f>SUMIF(Travel!$C$27:$C$203,Sheet2!C19,Travel!$B$27:$B$203)</f>
        <v>842.5100000000001</v>
      </c>
      <c r="F19" s="159">
        <f t="shared" si="0"/>
        <v>0</v>
      </c>
    </row>
    <row r="20" spans="3:6" x14ac:dyDescent="0.25">
      <c r="C20" t="s">
        <v>164</v>
      </c>
      <c r="D20" s="159">
        <v>1258.8999999999999</v>
      </c>
      <c r="E20" s="159">
        <f>SUMIF(Travel!$C$27:$C$203,Sheet2!C20,Travel!$B$27:$B$203)</f>
        <v>1258.8999999999999</v>
      </c>
      <c r="F20" s="159">
        <f t="shared" si="0"/>
        <v>0</v>
      </c>
    </row>
    <row r="21" spans="3:6" x14ac:dyDescent="0.25">
      <c r="C21" t="s">
        <v>158</v>
      </c>
      <c r="D21" s="159">
        <v>146.19000000000003</v>
      </c>
      <c r="E21" s="159">
        <f>SUMIF(Travel!$C$27:$C$203,Sheet2!C21,Travel!$B$27:$B$203)</f>
        <v>146.19</v>
      </c>
      <c r="F21" s="159">
        <f t="shared" si="0"/>
        <v>0</v>
      </c>
    </row>
    <row r="22" spans="3:6" x14ac:dyDescent="0.25">
      <c r="C22" t="s">
        <v>591</v>
      </c>
      <c r="D22" s="159">
        <v>40.150000000000034</v>
      </c>
      <c r="E22" s="159">
        <f>SUMIF(Travel!$C$27:$C$203,Sheet2!C22,Travel!$B$27:$B$203)</f>
        <v>0</v>
      </c>
      <c r="F22" s="159">
        <f t="shared" si="0"/>
        <v>40.150000000000034</v>
      </c>
    </row>
    <row r="23" spans="3:6" x14ac:dyDescent="0.25">
      <c r="C23" t="s">
        <v>179</v>
      </c>
      <c r="D23" s="159">
        <v>739.21999999999991</v>
      </c>
      <c r="E23" s="159">
        <f>SUMIF(Travel!$C$27:$C$203,Sheet2!C23,Travel!$B$27:$B$203)</f>
        <v>739.22</v>
      </c>
      <c r="F23" s="159">
        <f t="shared" si="0"/>
        <v>0</v>
      </c>
    </row>
    <row r="24" spans="3:6" x14ac:dyDescent="0.25">
      <c r="C24" t="s">
        <v>193</v>
      </c>
      <c r="D24" s="159">
        <v>646.96</v>
      </c>
      <c r="E24" s="159">
        <f>SUMIF(Travel!$C$27:$C$203,Sheet2!C24,Travel!$B$27:$B$203)</f>
        <v>694.43000000000006</v>
      </c>
      <c r="F24" s="159">
        <f t="shared" si="0"/>
        <v>-47.470000000000027</v>
      </c>
    </row>
    <row r="25" spans="3:6" x14ac:dyDescent="0.25">
      <c r="C25" t="s">
        <v>191</v>
      </c>
      <c r="D25" s="159">
        <v>420.87</v>
      </c>
      <c r="E25" s="159">
        <f>SUMIF(Travel!$C$27:$C$203,Sheet2!C25,Travel!$B$27:$B$203)</f>
        <v>950.02</v>
      </c>
      <c r="F25" s="159">
        <f t="shared" si="0"/>
        <v>-529.15</v>
      </c>
    </row>
    <row r="26" spans="3:6" x14ac:dyDescent="0.25">
      <c r="C26" t="s">
        <v>143</v>
      </c>
      <c r="D26" s="159">
        <v>917.3499999999998</v>
      </c>
      <c r="E26" s="159">
        <f>SUMIF(Travel!$C$27:$C$203,Sheet2!C26,Travel!$B$27:$B$203)</f>
        <v>917.35</v>
      </c>
      <c r="F26" s="159">
        <f t="shared" si="0"/>
        <v>0</v>
      </c>
    </row>
    <row r="27" spans="3:6" x14ac:dyDescent="0.25">
      <c r="C27" t="s">
        <v>152</v>
      </c>
      <c r="D27" s="159">
        <v>640.75</v>
      </c>
      <c r="E27" s="159">
        <f>SUMIF(Travel!$C$27:$C$203,Sheet2!C27,Travel!$B$27:$B$203)</f>
        <v>640.75</v>
      </c>
      <c r="F27" s="159">
        <f t="shared" si="0"/>
        <v>0</v>
      </c>
    </row>
    <row r="28" spans="3:6" x14ac:dyDescent="0.25">
      <c r="C28" t="s">
        <v>145</v>
      </c>
      <c r="D28" s="159">
        <v>1430.11</v>
      </c>
      <c r="E28" s="159">
        <f>SUMIF(Travel!$C$27:$C$203,Sheet2!C28,Travel!$B$27:$B$203)</f>
        <v>1430.11</v>
      </c>
      <c r="F28" s="159">
        <f t="shared" si="0"/>
        <v>0</v>
      </c>
    </row>
    <row r="29" spans="3:6" x14ac:dyDescent="0.25">
      <c r="C29" t="s">
        <v>168</v>
      </c>
      <c r="D29" s="159">
        <v>1479.8199999999997</v>
      </c>
      <c r="E29" s="159">
        <f>SUMIF(Travel!$C$27:$C$203,Sheet2!C29,Travel!$B$27:$B$203)</f>
        <v>1479.82</v>
      </c>
      <c r="F29" s="159">
        <f t="shared" si="0"/>
        <v>0</v>
      </c>
    </row>
    <row r="30" spans="3:6" x14ac:dyDescent="0.25">
      <c r="C30" t="s">
        <v>461</v>
      </c>
      <c r="D30" s="159">
        <v>30.050000000000068</v>
      </c>
      <c r="E30" s="159">
        <f>SUMIF(Travel!$C$27:$C$203,Sheet2!C30,Travel!$B$27:$B$203)</f>
        <v>0</v>
      </c>
      <c r="F30" s="159">
        <f t="shared" si="0"/>
        <v>30.050000000000068</v>
      </c>
    </row>
    <row r="31" spans="3:6" x14ac:dyDescent="0.25">
      <c r="C31" t="s">
        <v>142</v>
      </c>
      <c r="D31" s="159">
        <v>390.11</v>
      </c>
      <c r="E31" s="159">
        <f>SUMIF(Travel!$C$27:$C$203,Sheet2!C31,Travel!$B$27:$B$203)</f>
        <v>390.11</v>
      </c>
      <c r="F31" s="159">
        <f t="shared" si="0"/>
        <v>0</v>
      </c>
    </row>
    <row r="32" spans="3:6" x14ac:dyDescent="0.25">
      <c r="C32" t="s">
        <v>386</v>
      </c>
      <c r="D32" s="159">
        <v>41.25</v>
      </c>
      <c r="E32" s="159">
        <f>SUMIF(Travel!$C$27:$C$203,Sheet2!C32,Travel!$B$27:$B$203)</f>
        <v>0</v>
      </c>
      <c r="F32" s="159">
        <f t="shared" si="0"/>
        <v>41.25</v>
      </c>
    </row>
    <row r="33" spans="3:6" x14ac:dyDescent="0.25">
      <c r="C33" t="s">
        <v>148</v>
      </c>
      <c r="D33" s="159">
        <v>679.00000000000011</v>
      </c>
      <c r="E33" s="159">
        <f>SUMIF(Travel!$C$27:$C$203,Sheet2!C33,Travel!$B$27:$B$203)</f>
        <v>679</v>
      </c>
      <c r="F33" s="159">
        <f t="shared" si="0"/>
        <v>0</v>
      </c>
    </row>
    <row r="34" spans="3:6" x14ac:dyDescent="0.25">
      <c r="C34" t="s">
        <v>156</v>
      </c>
      <c r="D34" s="159">
        <v>1142.9099999999999</v>
      </c>
      <c r="E34" s="159">
        <f>SUMIF(Travel!$C$27:$C$203,Sheet2!C34,Travel!$B$27:$B$203)</f>
        <v>1142.9099999999999</v>
      </c>
      <c r="F34" s="159">
        <f t="shared" si="0"/>
        <v>0</v>
      </c>
    </row>
    <row r="35" spans="3:6" x14ac:dyDescent="0.25">
      <c r="C35" t="s">
        <v>1044</v>
      </c>
      <c r="D35" s="159">
        <v>1190.1799999999996</v>
      </c>
      <c r="E35" s="159">
        <f>SUMIF(Travel!$C$27:$C$203,Sheet2!C35,Travel!$B$27:$B$203)</f>
        <v>0</v>
      </c>
      <c r="F35" s="159">
        <f t="shared" si="0"/>
        <v>1190.1799999999996</v>
      </c>
    </row>
    <row r="36" spans="3:6" x14ac:dyDescent="0.25">
      <c r="C36" t="s">
        <v>190</v>
      </c>
      <c r="D36" s="159">
        <v>549.65000000000009</v>
      </c>
      <c r="E36" s="159">
        <f>SUMIF(Travel!$C$27:$C$203,Sheet2!C36,Travel!$B$27:$B$203)</f>
        <v>788.18</v>
      </c>
      <c r="F36" s="159">
        <f t="shared" si="0"/>
        <v>-238.52999999999986</v>
      </c>
    </row>
    <row r="37" spans="3:6" x14ac:dyDescent="0.25">
      <c r="C37" t="s">
        <v>181</v>
      </c>
      <c r="D37" s="159">
        <v>1001.9699999999998</v>
      </c>
      <c r="E37" s="159">
        <f>SUMIF(Travel!$C$27:$C$203,Sheet2!C37,Travel!$B$27:$B$203)</f>
        <v>1001.97</v>
      </c>
      <c r="F37" s="159">
        <f t="shared" si="0"/>
        <v>0</v>
      </c>
    </row>
    <row r="38" spans="3:6" x14ac:dyDescent="0.25">
      <c r="C38" t="s">
        <v>185</v>
      </c>
      <c r="D38" s="159">
        <v>922.10000000000014</v>
      </c>
      <c r="E38" s="159">
        <f>SUMIF(Travel!$C$27:$C$203,Sheet2!C38,Travel!$B$27:$B$203)</f>
        <v>1001.7900000000001</v>
      </c>
      <c r="F38" s="159">
        <f t="shared" si="0"/>
        <v>-79.689999999999941</v>
      </c>
    </row>
    <row r="39" spans="3:6" x14ac:dyDescent="0.25">
      <c r="C39" t="s">
        <v>183</v>
      </c>
      <c r="D39" s="159">
        <v>218.89999999999998</v>
      </c>
      <c r="E39" s="159">
        <f>SUMIF(Travel!$C$27:$C$203,Sheet2!C39,Travel!$B$27:$B$203)</f>
        <v>218.9</v>
      </c>
      <c r="F39" s="159">
        <f t="shared" si="0"/>
        <v>0</v>
      </c>
    </row>
    <row r="40" spans="3:6" x14ac:dyDescent="0.25">
      <c r="C40" t="s">
        <v>199</v>
      </c>
      <c r="D40" s="159">
        <v>162.59</v>
      </c>
      <c r="E40" s="159">
        <f>SUMIF(Travel!$C$27:$C$203,Sheet2!C40,Travel!$B$27:$B$203)</f>
        <v>579.4</v>
      </c>
      <c r="F40" s="159">
        <f t="shared" si="0"/>
        <v>-416.80999999999995</v>
      </c>
    </row>
    <row r="41" spans="3:6" x14ac:dyDescent="0.25">
      <c r="C41" t="s">
        <v>201</v>
      </c>
      <c r="D41" s="159">
        <v>429.48</v>
      </c>
      <c r="E41" s="159">
        <f>SUMIF(Travel!$C$27:$C$203,Sheet2!C41,Travel!$B$27:$B$203)</f>
        <v>884.05000000000007</v>
      </c>
      <c r="F41" s="159">
        <f t="shared" si="0"/>
        <v>-454.57000000000005</v>
      </c>
    </row>
    <row r="42" spans="3:6" x14ac:dyDescent="0.25">
      <c r="C42" t="s">
        <v>202</v>
      </c>
      <c r="D42" s="159">
        <v>182.82000000000002</v>
      </c>
      <c r="E42" s="159">
        <f>SUMIF(Travel!$C$27:$C$203,Sheet2!C42,Travel!$B$27:$B$203)</f>
        <v>436.59999999999997</v>
      </c>
      <c r="F42" s="159">
        <f t="shared" si="0"/>
        <v>-253.77999999999994</v>
      </c>
    </row>
    <row r="43" spans="3:6" x14ac:dyDescent="0.25">
      <c r="C43" t="s">
        <v>1045</v>
      </c>
      <c r="D43" s="159">
        <v>182.82000000000002</v>
      </c>
      <c r="E43" s="159">
        <f>SUMIF(Travel!$C$27:$C$203,Sheet2!C43,Travel!$B$27:$B$203)</f>
        <v>0</v>
      </c>
      <c r="F43" s="159">
        <f t="shared" si="0"/>
        <v>182.82000000000002</v>
      </c>
    </row>
    <row r="44" spans="3:6" x14ac:dyDescent="0.25">
      <c r="C44" s="117" t="s">
        <v>187</v>
      </c>
      <c r="D44" s="159">
        <v>235.04</v>
      </c>
      <c r="E44" s="159">
        <f>SUMIF(Travel!$C$27:$C$203,Sheet2!C44,Travel!$B$27:$B$203)</f>
        <v>259.33999999999997</v>
      </c>
      <c r="F44" s="159">
        <f t="shared" si="0"/>
        <v>-24.299999999999983</v>
      </c>
    </row>
    <row r="45" spans="3:6" x14ac:dyDescent="0.25">
      <c r="C45" t="s">
        <v>174</v>
      </c>
      <c r="D45" s="159">
        <v>770.3</v>
      </c>
      <c r="E45" s="159">
        <f>SUMIF(Travel!$C$27:$C$203,Sheet2!C45,Travel!$B$27:$B$203)</f>
        <v>770.3</v>
      </c>
      <c r="F45" s="159">
        <f t="shared" si="0"/>
        <v>0</v>
      </c>
    </row>
    <row r="46" spans="3:6" x14ac:dyDescent="0.25">
      <c r="C46" t="s">
        <v>175</v>
      </c>
      <c r="E46" s="159">
        <f>SUMIF(Travel!$C$27:$C$203,Sheet2!C46,Travel!$B$27:$B$203)</f>
        <v>1227.57</v>
      </c>
      <c r="F46" s="159">
        <f t="shared" si="0"/>
        <v>-1227.57</v>
      </c>
    </row>
    <row r="47" spans="3:6" x14ac:dyDescent="0.25">
      <c r="C47" t="s">
        <v>170</v>
      </c>
      <c r="E47" s="159">
        <f>SUMIF(Travel!$C$27:$C$203,Sheet2!C47,Travel!$B$27:$B$203)</f>
        <v>637.95000000000005</v>
      </c>
      <c r="F47" s="159">
        <f t="shared" si="0"/>
        <v>-637.95000000000005</v>
      </c>
    </row>
    <row r="48" spans="3:6" x14ac:dyDescent="0.25">
      <c r="E48" s="159">
        <f>SUMIF(Travel!$C$27:$C$203,Sheet2!C48,Travel!$B$27:$B$203)</f>
        <v>0</v>
      </c>
      <c r="F48" s="159">
        <f t="shared" si="0"/>
        <v>0</v>
      </c>
    </row>
    <row r="49" spans="5:6" x14ac:dyDescent="0.25">
      <c r="E49" s="159">
        <f>SUMIF(Travel!$C$27:$C$203,Sheet2!C49,Travel!$B$27:$B$203)</f>
        <v>0</v>
      </c>
      <c r="F49" s="159">
        <f t="shared" si="0"/>
        <v>0</v>
      </c>
    </row>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topLeftCell="A9" zoomScaleNormal="100" workbookViewId="0">
      <selection activeCell="G11" sqref="G11"/>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71" t="s">
        <v>49</v>
      </c>
      <c r="B1" s="171"/>
      <c r="C1" s="171"/>
      <c r="D1" s="171"/>
      <c r="E1" s="171"/>
      <c r="F1" s="171"/>
      <c r="G1" s="17"/>
      <c r="H1" s="17"/>
      <c r="I1" s="17"/>
      <c r="J1" s="17"/>
      <c r="K1" s="17"/>
    </row>
    <row r="2" spans="1:11" ht="21" customHeight="1" x14ac:dyDescent="0.25">
      <c r="A2" s="3" t="s">
        <v>50</v>
      </c>
      <c r="B2" s="172" t="s">
        <v>51</v>
      </c>
      <c r="C2" s="172"/>
      <c r="D2" s="172"/>
      <c r="E2" s="172"/>
      <c r="F2" s="172"/>
      <c r="G2" s="17"/>
      <c r="H2" s="17"/>
      <c r="I2" s="17"/>
      <c r="J2" s="17"/>
      <c r="K2" s="17"/>
    </row>
    <row r="3" spans="1:11" ht="15.5" x14ac:dyDescent="0.25">
      <c r="A3" s="3" t="s">
        <v>52</v>
      </c>
      <c r="B3" s="172" t="s">
        <v>53</v>
      </c>
      <c r="C3" s="172"/>
      <c r="D3" s="172"/>
      <c r="E3" s="172"/>
      <c r="F3" s="172"/>
      <c r="G3" s="17"/>
      <c r="H3" s="17"/>
      <c r="I3" s="17"/>
      <c r="J3" s="17"/>
      <c r="K3" s="17"/>
    </row>
    <row r="4" spans="1:11" ht="21" customHeight="1" x14ac:dyDescent="0.25">
      <c r="A4" s="3" t="s">
        <v>54</v>
      </c>
      <c r="B4" s="173">
        <v>45839</v>
      </c>
      <c r="C4" s="173"/>
      <c r="D4" s="173"/>
      <c r="E4" s="173"/>
      <c r="F4" s="173"/>
      <c r="G4" s="17"/>
      <c r="H4" s="17"/>
      <c r="I4" s="17"/>
      <c r="J4" s="17"/>
      <c r="K4" s="17"/>
    </row>
    <row r="5" spans="1:11" ht="21" customHeight="1" x14ac:dyDescent="0.25">
      <c r="A5" s="3" t="s">
        <v>55</v>
      </c>
      <c r="B5" s="173">
        <v>46203</v>
      </c>
      <c r="C5" s="173"/>
      <c r="D5" s="173"/>
      <c r="E5" s="173"/>
      <c r="F5" s="173"/>
      <c r="G5" s="17"/>
      <c r="H5" s="17"/>
      <c r="I5" s="17"/>
      <c r="J5" s="17"/>
      <c r="K5" s="17"/>
    </row>
    <row r="6" spans="1:11" ht="21" customHeight="1" x14ac:dyDescent="0.25">
      <c r="A6" s="3" t="s">
        <v>56</v>
      </c>
      <c r="B6" s="170" t="str">
        <f>IF(AND(Travel!B7&lt;&gt;A30,Hospitality!B7&lt;&gt;A30,'All other expenses'!B7&lt;&gt;A30,'Gifts and benefits'!B7&lt;&gt;A30),A31,IF(AND(Travel!B7=A30,Hospitality!B7=A30,'All other expenses'!B7=A30,'Gifts and benefits'!B7=A30),A33,A32))</f>
        <v>Some data and totals have not yet been checked and confirmed</v>
      </c>
      <c r="C6" s="170"/>
      <c r="D6" s="170"/>
      <c r="E6" s="170"/>
      <c r="F6" s="170"/>
      <c r="G6" s="23"/>
      <c r="H6" s="17"/>
      <c r="I6" s="17"/>
      <c r="J6" s="17"/>
      <c r="K6" s="17"/>
    </row>
    <row r="7" spans="1:11" ht="31" x14ac:dyDescent="0.25">
      <c r="A7" s="3" t="s">
        <v>57</v>
      </c>
      <c r="B7" s="169" t="s">
        <v>58</v>
      </c>
      <c r="C7" s="169"/>
      <c r="D7" s="169"/>
      <c r="E7" s="169"/>
      <c r="F7" s="169"/>
      <c r="G7" s="23"/>
      <c r="H7" s="17"/>
      <c r="I7" s="17"/>
      <c r="J7" s="17"/>
      <c r="K7" s="17"/>
    </row>
    <row r="8" spans="1:11" ht="25.5" customHeight="1" x14ac:dyDescent="0.25">
      <c r="A8" s="3" t="s">
        <v>59</v>
      </c>
      <c r="B8" s="169" t="s">
        <v>60</v>
      </c>
      <c r="C8" s="169"/>
      <c r="D8" s="169"/>
      <c r="E8" s="169"/>
      <c r="F8" s="169"/>
      <c r="G8" s="23"/>
      <c r="H8" s="17"/>
      <c r="I8" s="17"/>
      <c r="J8" s="17"/>
      <c r="K8" s="17"/>
    </row>
    <row r="9" spans="1:11" ht="66.75" customHeight="1" x14ac:dyDescent="0.25">
      <c r="A9" s="168" t="s">
        <v>61</v>
      </c>
      <c r="B9" s="168"/>
      <c r="C9" s="168"/>
      <c r="D9" s="168"/>
      <c r="E9" s="168"/>
      <c r="F9" s="168"/>
      <c r="G9" s="23"/>
      <c r="H9" s="17"/>
      <c r="I9" s="17"/>
      <c r="J9" s="17"/>
      <c r="K9" s="17"/>
    </row>
    <row r="10" spans="1:11" s="92" customFormat="1" ht="36" customHeight="1" x14ac:dyDescent="0.3">
      <c r="A10" s="86" t="s">
        <v>62</v>
      </c>
      <c r="B10" s="87" t="s">
        <v>63</v>
      </c>
      <c r="C10" s="87" t="s">
        <v>64</v>
      </c>
      <c r="D10" s="88"/>
      <c r="E10" s="89" t="s">
        <v>30</v>
      </c>
      <c r="F10" s="90" t="s">
        <v>65</v>
      </c>
      <c r="G10" s="91"/>
      <c r="H10" s="91"/>
      <c r="I10" s="91"/>
      <c r="J10" s="91"/>
      <c r="K10" s="91"/>
    </row>
    <row r="11" spans="1:11" ht="27.75" customHeight="1" x14ac:dyDescent="0.35">
      <c r="A11" s="8" t="s">
        <v>66</v>
      </c>
      <c r="B11" s="58">
        <f>B15+B16+B17</f>
        <v>28862.739999999998</v>
      </c>
      <c r="C11" s="65" t="str">
        <f>IF(Travel!B6="",A34,Travel!B6)</f>
        <v>Figures exclude GST</v>
      </c>
      <c r="D11" s="6"/>
      <c r="E11" s="8" t="s">
        <v>67</v>
      </c>
      <c r="F11" s="33">
        <f>'Gifts and benefits'!C43</f>
        <v>9</v>
      </c>
      <c r="G11" s="29"/>
      <c r="H11" s="29"/>
      <c r="I11" s="29"/>
      <c r="J11" s="29"/>
      <c r="K11" s="29"/>
    </row>
    <row r="12" spans="1:11" ht="27.75" customHeight="1" x14ac:dyDescent="0.35">
      <c r="A12" s="8" t="s">
        <v>25</v>
      </c>
      <c r="B12" s="58">
        <f>Hospitality!B25</f>
        <v>0</v>
      </c>
      <c r="C12" s="65" t="str">
        <f>IF(Hospitality!B6="",A34,Hospitality!B6)</f>
        <v>Not yet indicated</v>
      </c>
      <c r="D12" s="6"/>
      <c r="E12" s="8" t="s">
        <v>68</v>
      </c>
      <c r="F12" s="33">
        <f>'Gifts and benefits'!C44</f>
        <v>9</v>
      </c>
      <c r="G12" s="29"/>
      <c r="H12" s="29"/>
      <c r="I12" s="29"/>
      <c r="J12" s="29"/>
      <c r="K12" s="29"/>
    </row>
    <row r="13" spans="1:11" ht="27.75" customHeight="1" x14ac:dyDescent="0.25">
      <c r="A13" s="8" t="s">
        <v>69</v>
      </c>
      <c r="B13" s="58">
        <f>'All other expenses'!B25</f>
        <v>19326.09</v>
      </c>
      <c r="C13" s="65" t="str">
        <f>IF('All other expenses'!B6="",A34,'All other expenses'!B6)</f>
        <v>Not yet indicated</v>
      </c>
      <c r="D13" s="6"/>
      <c r="E13" s="8" t="s">
        <v>70</v>
      </c>
      <c r="F13" s="33">
        <f>'Gifts and benefits'!C45</f>
        <v>0</v>
      </c>
      <c r="G13" s="17"/>
      <c r="H13" s="17"/>
      <c r="I13" s="17"/>
      <c r="J13" s="17"/>
      <c r="K13" s="17"/>
    </row>
    <row r="14" spans="1:11" ht="12.75" customHeight="1" x14ac:dyDescent="0.25">
      <c r="A14" s="7"/>
      <c r="B14" s="59"/>
      <c r="C14" s="66"/>
      <c r="D14" s="34"/>
      <c r="E14" s="6"/>
      <c r="F14" s="35"/>
      <c r="G14" s="17"/>
      <c r="H14" s="17"/>
      <c r="I14" s="17"/>
      <c r="J14" s="17"/>
      <c r="K14" s="17"/>
    </row>
    <row r="15" spans="1:11" ht="27.75" customHeight="1" x14ac:dyDescent="0.25">
      <c r="A15" s="9" t="s">
        <v>71</v>
      </c>
      <c r="B15" s="60">
        <f>Travel!B22</f>
        <v>0</v>
      </c>
      <c r="C15" s="67" t="str">
        <f>C11</f>
        <v>Figures exclude GST</v>
      </c>
      <c r="D15" s="6"/>
      <c r="E15" s="6"/>
      <c r="F15" s="35"/>
      <c r="G15" s="17"/>
      <c r="H15" s="17"/>
      <c r="I15" s="17"/>
      <c r="J15" s="17"/>
      <c r="K15" s="17"/>
    </row>
    <row r="16" spans="1:11" ht="27.75" customHeight="1" x14ac:dyDescent="0.25">
      <c r="A16" s="9" t="s">
        <v>72</v>
      </c>
      <c r="B16" s="60">
        <f>Travel!B213</f>
        <v>28822.989999999998</v>
      </c>
      <c r="C16" s="67" t="str">
        <f>C11</f>
        <v>Figures exclude GST</v>
      </c>
      <c r="D16" s="36"/>
      <c r="E16" s="6"/>
      <c r="F16" s="37"/>
      <c r="G16" s="17"/>
      <c r="H16" s="17"/>
      <c r="I16" s="17"/>
      <c r="J16" s="17"/>
      <c r="K16" s="17"/>
    </row>
    <row r="17" spans="1:11" ht="27.75" customHeight="1" x14ac:dyDescent="0.25">
      <c r="A17" s="9" t="s">
        <v>73</v>
      </c>
      <c r="B17" s="60">
        <f>Travel!B227</f>
        <v>39.75</v>
      </c>
      <c r="C17" s="67" t="str">
        <f>C11</f>
        <v>Figures exclude GST</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74</v>
      </c>
      <c r="B19" s="19"/>
      <c r="C19" s="17"/>
      <c r="D19" s="17"/>
      <c r="E19" s="17"/>
      <c r="F19" s="17"/>
      <c r="G19" s="17"/>
      <c r="H19" s="17"/>
      <c r="I19" s="17"/>
      <c r="J19" s="17"/>
      <c r="K19" s="17"/>
    </row>
    <row r="20" spans="1:11" x14ac:dyDescent="0.25">
      <c r="A20" s="20" t="s">
        <v>75</v>
      </c>
      <c r="D20" s="17"/>
      <c r="E20" s="17"/>
      <c r="F20" s="17"/>
      <c r="G20" s="17"/>
      <c r="H20" s="17"/>
      <c r="I20" s="17"/>
      <c r="J20" s="17"/>
      <c r="K20" s="17"/>
    </row>
    <row r="21" spans="1:11" ht="12.65" customHeight="1" x14ac:dyDescent="0.25">
      <c r="A21" s="20" t="s">
        <v>76</v>
      </c>
      <c r="D21" s="17"/>
      <c r="E21" s="17"/>
      <c r="F21" s="17"/>
      <c r="G21" s="17"/>
      <c r="H21" s="17"/>
      <c r="I21" s="17"/>
      <c r="J21" s="17"/>
      <c r="K21" s="17"/>
    </row>
    <row r="22" spans="1:11" ht="12.65" customHeight="1" x14ac:dyDescent="0.25">
      <c r="A22" s="20" t="s">
        <v>77</v>
      </c>
      <c r="D22" s="17"/>
      <c r="E22" s="17"/>
      <c r="F22" s="17"/>
      <c r="G22" s="17"/>
      <c r="H22" s="17"/>
      <c r="I22" s="17"/>
      <c r="J22" s="17"/>
      <c r="K22" s="17"/>
    </row>
    <row r="23" spans="1:11" ht="12.65" customHeight="1" x14ac:dyDescent="0.25">
      <c r="A23" s="20" t="s">
        <v>78</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79</v>
      </c>
      <c r="B25" s="13"/>
      <c r="C25" s="13"/>
      <c r="D25" s="13"/>
      <c r="E25" s="13"/>
      <c r="F25" s="13"/>
      <c r="G25" s="17"/>
      <c r="H25" s="17"/>
      <c r="I25" s="17"/>
      <c r="J25" s="17"/>
      <c r="K25" s="17"/>
    </row>
    <row r="26" spans="1:11" ht="12.75" hidden="1" customHeight="1" x14ac:dyDescent="0.25">
      <c r="A26" s="11" t="s">
        <v>80</v>
      </c>
      <c r="B26" s="4"/>
      <c r="C26" s="4"/>
      <c r="D26" s="11"/>
      <c r="E26" s="11"/>
      <c r="F26" s="11"/>
      <c r="G26" s="17"/>
      <c r="H26" s="17"/>
      <c r="I26" s="17"/>
      <c r="J26" s="17"/>
      <c r="K26" s="17"/>
    </row>
    <row r="27" spans="1:11" hidden="1" x14ac:dyDescent="0.25">
      <c r="A27" s="10" t="s">
        <v>81</v>
      </c>
      <c r="B27" s="10"/>
      <c r="C27" s="10"/>
      <c r="D27" s="10"/>
      <c r="E27" s="10"/>
      <c r="F27" s="10"/>
      <c r="G27" s="17"/>
      <c r="H27" s="17"/>
      <c r="I27" s="17"/>
      <c r="J27" s="17"/>
      <c r="K27" s="17"/>
    </row>
    <row r="28" spans="1:11" hidden="1" x14ac:dyDescent="0.25">
      <c r="A28" s="10" t="s">
        <v>82</v>
      </c>
      <c r="B28" s="10"/>
      <c r="C28" s="10"/>
      <c r="D28" s="10"/>
      <c r="E28" s="10"/>
      <c r="F28" s="10"/>
      <c r="G28" s="17"/>
      <c r="H28" s="17"/>
      <c r="I28" s="17"/>
      <c r="J28" s="17"/>
      <c r="K28" s="17"/>
    </row>
    <row r="29" spans="1:11" hidden="1" x14ac:dyDescent="0.25">
      <c r="A29" s="11" t="s">
        <v>83</v>
      </c>
      <c r="B29" s="11"/>
      <c r="C29" s="11"/>
      <c r="D29" s="11"/>
      <c r="E29" s="11"/>
      <c r="F29" s="11"/>
      <c r="G29" s="17"/>
      <c r="H29" s="17"/>
      <c r="I29" s="17"/>
      <c r="J29" s="17"/>
      <c r="K29" s="17"/>
    </row>
    <row r="30" spans="1:11" hidden="1" x14ac:dyDescent="0.25">
      <c r="A30" s="11" t="s">
        <v>84</v>
      </c>
      <c r="B30" s="11"/>
      <c r="C30" s="11"/>
      <c r="D30" s="11"/>
      <c r="E30" s="11"/>
      <c r="F30" s="11"/>
      <c r="G30" s="17"/>
      <c r="H30" s="17"/>
      <c r="I30" s="17"/>
      <c r="J30" s="17"/>
      <c r="K30" s="17"/>
    </row>
    <row r="31" spans="1:11" hidden="1" x14ac:dyDescent="0.25">
      <c r="A31" s="10" t="s">
        <v>85</v>
      </c>
      <c r="B31" s="10"/>
      <c r="C31" s="10"/>
      <c r="D31" s="10"/>
      <c r="E31" s="10"/>
      <c r="F31" s="10"/>
      <c r="G31" s="17"/>
      <c r="H31" s="17"/>
      <c r="I31" s="17"/>
      <c r="J31" s="17"/>
      <c r="K31" s="17"/>
    </row>
    <row r="32" spans="1:11" hidden="1" x14ac:dyDescent="0.25">
      <c r="A32" s="10" t="s">
        <v>86</v>
      </c>
      <c r="B32" s="10"/>
      <c r="C32" s="10"/>
      <c r="D32" s="10"/>
      <c r="E32" s="10"/>
      <c r="F32" s="10"/>
      <c r="G32" s="17"/>
      <c r="H32" s="17"/>
      <c r="I32" s="17"/>
      <c r="J32" s="17"/>
      <c r="K32" s="17"/>
    </row>
    <row r="33" spans="1:11" hidden="1" x14ac:dyDescent="0.25">
      <c r="A33" s="10" t="s">
        <v>87</v>
      </c>
      <c r="B33" s="10"/>
      <c r="C33" s="10"/>
      <c r="D33" s="10"/>
      <c r="E33" s="10"/>
      <c r="F33" s="10"/>
      <c r="G33" s="17"/>
      <c r="H33" s="17"/>
      <c r="I33" s="17"/>
      <c r="J33" s="17"/>
      <c r="K33" s="17"/>
    </row>
    <row r="34" spans="1:11" hidden="1" x14ac:dyDescent="0.25">
      <c r="A34" s="11" t="s">
        <v>88</v>
      </c>
      <c r="B34" s="11"/>
      <c r="C34" s="11"/>
      <c r="D34" s="11"/>
      <c r="E34" s="11"/>
      <c r="F34" s="11"/>
      <c r="G34" s="17"/>
      <c r="H34" s="17"/>
      <c r="I34" s="17"/>
      <c r="J34" s="17"/>
      <c r="K34" s="17"/>
    </row>
    <row r="35" spans="1:11" hidden="1" x14ac:dyDescent="0.25">
      <c r="A35" s="11" t="s">
        <v>89</v>
      </c>
      <c r="B35" s="11"/>
      <c r="C35" s="11"/>
      <c r="D35" s="11"/>
      <c r="E35" s="11"/>
      <c r="F35" s="11"/>
      <c r="G35" s="17"/>
      <c r="H35" s="17"/>
      <c r="I35" s="17"/>
      <c r="J35" s="17"/>
      <c r="K35" s="17"/>
    </row>
    <row r="36" spans="1:11" hidden="1" x14ac:dyDescent="0.25">
      <c r="A36" s="10" t="s">
        <v>90</v>
      </c>
      <c r="B36" s="62"/>
      <c r="C36" s="62"/>
      <c r="D36" s="62"/>
      <c r="E36" s="62"/>
      <c r="F36" s="62"/>
      <c r="G36" s="17"/>
      <c r="H36" s="17"/>
      <c r="I36" s="17"/>
      <c r="J36" s="17"/>
      <c r="K36" s="17"/>
    </row>
    <row r="37" spans="1:11" hidden="1" x14ac:dyDescent="0.25">
      <c r="A37" s="10" t="s">
        <v>58</v>
      </c>
      <c r="B37" s="62"/>
      <c r="C37" s="62"/>
      <c r="D37" s="62"/>
      <c r="E37" s="62"/>
      <c r="F37" s="62"/>
      <c r="G37" s="17"/>
      <c r="H37" s="17"/>
      <c r="I37" s="17"/>
      <c r="J37" s="17"/>
      <c r="K37" s="17"/>
    </row>
    <row r="38" spans="1:11" hidden="1" x14ac:dyDescent="0.25">
      <c r="A38" s="10" t="s">
        <v>91</v>
      </c>
      <c r="B38" s="62"/>
      <c r="C38" s="62"/>
      <c r="D38" s="62"/>
      <c r="E38" s="62"/>
      <c r="F38" s="62"/>
      <c r="G38" s="17"/>
      <c r="H38" s="17"/>
      <c r="I38" s="17"/>
      <c r="J38" s="17"/>
      <c r="K38" s="17"/>
    </row>
    <row r="39" spans="1:11" hidden="1" x14ac:dyDescent="0.25">
      <c r="A39" s="11" t="s">
        <v>92</v>
      </c>
      <c r="B39" s="4"/>
      <c r="C39" s="4"/>
      <c r="D39" s="4"/>
      <c r="E39" s="4"/>
      <c r="F39" s="4"/>
      <c r="G39" s="17"/>
      <c r="H39" s="17"/>
      <c r="I39" s="17"/>
      <c r="J39" s="17"/>
      <c r="K39" s="17"/>
    </row>
    <row r="40" spans="1:11" hidden="1" x14ac:dyDescent="0.25">
      <c r="A40" s="4" t="s">
        <v>93</v>
      </c>
      <c r="B40" s="4"/>
      <c r="C40" s="4"/>
      <c r="D40" s="4"/>
      <c r="E40" s="4"/>
      <c r="F40" s="4"/>
      <c r="G40" s="17"/>
      <c r="H40" s="17"/>
      <c r="I40" s="17"/>
      <c r="J40" s="17"/>
      <c r="K40" s="17"/>
    </row>
    <row r="41" spans="1:11" hidden="1" x14ac:dyDescent="0.25">
      <c r="A41" s="4" t="s">
        <v>94</v>
      </c>
      <c r="B41" s="4"/>
      <c r="C41" s="4"/>
      <c r="D41" s="4"/>
      <c r="E41" s="4"/>
      <c r="F41" s="4"/>
      <c r="G41" s="17"/>
      <c r="H41" s="17"/>
      <c r="I41" s="17"/>
      <c r="J41" s="17"/>
      <c r="K41" s="17"/>
    </row>
    <row r="42" spans="1:11" hidden="1" x14ac:dyDescent="0.25">
      <c r="A42" s="4" t="s">
        <v>95</v>
      </c>
      <c r="B42" s="4"/>
      <c r="C42" s="4"/>
      <c r="D42" s="4"/>
      <c r="E42" s="4"/>
      <c r="F42" s="4"/>
      <c r="G42" s="17"/>
      <c r="H42" s="17"/>
      <c r="I42" s="17"/>
      <c r="J42" s="17"/>
      <c r="K42" s="17"/>
    </row>
    <row r="43" spans="1:11" hidden="1" x14ac:dyDescent="0.25">
      <c r="A43" s="4" t="s">
        <v>96</v>
      </c>
      <c r="B43" s="4"/>
      <c r="C43" s="4"/>
      <c r="D43" s="4"/>
      <c r="E43" s="4"/>
      <c r="F43" s="4"/>
      <c r="G43" s="17"/>
      <c r="H43" s="17"/>
      <c r="I43" s="17"/>
      <c r="J43" s="17"/>
      <c r="K43" s="17"/>
    </row>
    <row r="44" spans="1:11" hidden="1" x14ac:dyDescent="0.25">
      <c r="A44" s="4" t="s">
        <v>97</v>
      </c>
      <c r="B44" s="4"/>
      <c r="C44" s="4"/>
      <c r="D44" s="4"/>
      <c r="E44" s="4"/>
      <c r="F44" s="4"/>
      <c r="G44" s="17"/>
      <c r="H44" s="17"/>
      <c r="I44" s="17"/>
      <c r="J44" s="17"/>
      <c r="K44" s="17"/>
    </row>
    <row r="45" spans="1:11" hidden="1" x14ac:dyDescent="0.25">
      <c r="A45" s="63" t="s">
        <v>98</v>
      </c>
      <c r="B45" s="62"/>
      <c r="C45" s="62"/>
      <c r="D45" s="62"/>
      <c r="E45" s="62"/>
      <c r="F45" s="62"/>
      <c r="G45" s="17"/>
      <c r="H45" s="17"/>
      <c r="I45" s="17"/>
      <c r="J45" s="17"/>
      <c r="K45" s="17"/>
    </row>
    <row r="46" spans="1:11" hidden="1" x14ac:dyDescent="0.25">
      <c r="A46" s="62" t="s">
        <v>99</v>
      </c>
      <c r="B46" s="62"/>
      <c r="C46" s="62"/>
      <c r="D46" s="62"/>
      <c r="E46" s="62"/>
      <c r="F46" s="62"/>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0" t="s">
        <v>100</v>
      </c>
      <c r="B48" s="62"/>
      <c r="C48" s="62"/>
      <c r="D48" s="62"/>
      <c r="E48" s="62"/>
      <c r="F48" s="62"/>
      <c r="G48" s="17"/>
      <c r="H48" s="17"/>
      <c r="I48" s="17"/>
      <c r="J48" s="17"/>
      <c r="K48" s="17"/>
    </row>
    <row r="49" spans="1:11" ht="25" hidden="1" x14ac:dyDescent="0.25">
      <c r="A49" s="80" t="s">
        <v>101</v>
      </c>
      <c r="B49" s="62"/>
      <c r="C49" s="62"/>
      <c r="D49" s="62"/>
      <c r="E49" s="62"/>
      <c r="F49" s="62"/>
      <c r="G49" s="17"/>
      <c r="H49" s="17"/>
      <c r="I49" s="17"/>
      <c r="J49" s="17"/>
      <c r="K49" s="17"/>
    </row>
    <row r="50" spans="1:11" ht="25" hidden="1" x14ac:dyDescent="0.25">
      <c r="A50" s="81" t="s">
        <v>102</v>
      </c>
      <c r="B50" s="4"/>
      <c r="C50" s="4"/>
      <c r="D50" s="4"/>
      <c r="E50" s="4"/>
      <c r="F50" s="4"/>
      <c r="G50" s="17"/>
      <c r="H50" s="17"/>
      <c r="I50" s="17"/>
      <c r="J50" s="17"/>
      <c r="K50" s="17"/>
    </row>
    <row r="51" spans="1:11" ht="25" hidden="1" x14ac:dyDescent="0.25">
      <c r="A51" s="81" t="s">
        <v>103</v>
      </c>
      <c r="B51" s="4"/>
      <c r="C51" s="4"/>
      <c r="D51" s="4"/>
      <c r="E51" s="4"/>
      <c r="F51" s="4"/>
      <c r="G51" s="17"/>
      <c r="H51" s="17"/>
      <c r="I51" s="17"/>
      <c r="J51" s="17"/>
      <c r="K51" s="17"/>
    </row>
    <row r="52" spans="1:11" ht="37.5" hidden="1" x14ac:dyDescent="0.3">
      <c r="A52" s="81" t="s">
        <v>104</v>
      </c>
      <c r="B52" s="73"/>
      <c r="C52" s="73"/>
      <c r="D52" s="73"/>
      <c r="E52" s="11"/>
      <c r="F52" s="11"/>
      <c r="G52" s="17"/>
      <c r="H52" s="17"/>
      <c r="I52" s="17"/>
      <c r="J52" s="17"/>
      <c r="K52" s="17"/>
    </row>
    <row r="53" spans="1:11" ht="13" hidden="1" x14ac:dyDescent="0.3">
      <c r="A53" s="78" t="s">
        <v>105</v>
      </c>
      <c r="B53" s="72"/>
      <c r="C53" s="72"/>
      <c r="D53" s="72"/>
      <c r="E53" s="10"/>
      <c r="F53" s="10" t="b">
        <v>1</v>
      </c>
      <c r="G53" s="17"/>
      <c r="H53" s="17"/>
      <c r="I53" s="17"/>
      <c r="J53" s="17"/>
      <c r="K53" s="17"/>
    </row>
    <row r="54" spans="1:11" ht="13" hidden="1" x14ac:dyDescent="0.3">
      <c r="A54" s="79" t="s">
        <v>106</v>
      </c>
      <c r="B54" s="78"/>
      <c r="C54" s="78"/>
      <c r="D54" s="78"/>
      <c r="E54" s="10"/>
      <c r="F54" s="10" t="b">
        <v>0</v>
      </c>
      <c r="G54" s="17"/>
      <c r="H54" s="17"/>
      <c r="I54" s="17"/>
      <c r="J54" s="17"/>
      <c r="K54" s="17"/>
    </row>
    <row r="55" spans="1:11" ht="13" hidden="1" x14ac:dyDescent="0.25">
      <c r="A55" s="82"/>
      <c r="B55" s="74">
        <f>COUNT(Travel!B12:B21)</f>
        <v>0</v>
      </c>
      <c r="C55" s="74"/>
      <c r="D55" s="74">
        <f>COUNTIF(Travel!D12:D21,"*")</f>
        <v>0</v>
      </c>
      <c r="E55" s="75"/>
      <c r="F55" s="75" t="b">
        <f>MIN(B55,D55)=MAX(B55,D55)</f>
        <v>1</v>
      </c>
      <c r="G55" s="17"/>
      <c r="H55" s="17"/>
      <c r="I55" s="17"/>
      <c r="J55" s="17"/>
      <c r="K55" s="17"/>
    </row>
    <row r="56" spans="1:11" ht="13" hidden="1" x14ac:dyDescent="0.25">
      <c r="A56" s="82" t="s">
        <v>107</v>
      </c>
      <c r="B56" s="74">
        <f>COUNT(Travel!B26:B212)</f>
        <v>136</v>
      </c>
      <c r="C56" s="74"/>
      <c r="D56" s="74">
        <f>COUNTIF(Travel!D26:D212,"*")</f>
        <v>136</v>
      </c>
      <c r="E56" s="75"/>
      <c r="F56" s="75" t="b">
        <f>MIN(B56,D56)=MAX(B56,D56)</f>
        <v>1</v>
      </c>
    </row>
    <row r="57" spans="1:11" ht="13" hidden="1" x14ac:dyDescent="0.3">
      <c r="A57" s="83"/>
      <c r="B57" s="74">
        <f>COUNT(Travel!B217:B226)</f>
        <v>3</v>
      </c>
      <c r="C57" s="74"/>
      <c r="D57" s="74">
        <f>COUNTIF(Travel!D217:D226,"*")</f>
        <v>3</v>
      </c>
      <c r="E57" s="75"/>
      <c r="F57" s="75" t="b">
        <f>MIN(B57,D57)=MAX(B57,D57)</f>
        <v>1</v>
      </c>
    </row>
    <row r="58" spans="1:11" ht="13" hidden="1" x14ac:dyDescent="0.3">
      <c r="A58" s="84" t="s">
        <v>108</v>
      </c>
      <c r="B58" s="76">
        <f>COUNT(Hospitality!B11:B24)</f>
        <v>0</v>
      </c>
      <c r="C58" s="76"/>
      <c r="D58" s="76">
        <f>COUNTIF(Hospitality!D11:D24,"*")</f>
        <v>0</v>
      </c>
      <c r="E58" s="77"/>
      <c r="F58" s="77" t="b">
        <f>MIN(B58,D58)=MAX(B58,D58)</f>
        <v>1</v>
      </c>
    </row>
    <row r="59" spans="1:11" ht="13" hidden="1" x14ac:dyDescent="0.3">
      <c r="A59" s="85" t="s">
        <v>109</v>
      </c>
      <c r="B59" s="75">
        <f>COUNT('All other expenses'!B11:B24)</f>
        <v>2</v>
      </c>
      <c r="C59" s="75"/>
      <c r="D59" s="75">
        <f>COUNTIF('All other expenses'!D11:D24,"*")</f>
        <v>2</v>
      </c>
      <c r="E59" s="75"/>
      <c r="F59" s="75" t="b">
        <f>MIN(B59,D59)=MAX(B59,D59)</f>
        <v>1</v>
      </c>
    </row>
    <row r="60" spans="1:11" ht="13" hidden="1" x14ac:dyDescent="0.3">
      <c r="A60" s="84" t="s">
        <v>110</v>
      </c>
      <c r="B60" s="76">
        <f>COUNTIF('Gifts and benefits'!B11:B42,"*")</f>
        <v>9</v>
      </c>
      <c r="C60" s="76">
        <f>COUNTIF('Gifts and benefits'!C11:C42,"*")</f>
        <v>9</v>
      </c>
      <c r="D60" s="76"/>
      <c r="E60" s="76">
        <f>COUNTA('Gifts and benefits'!E11:E42)</f>
        <v>9</v>
      </c>
      <c r="F60" s="77" t="b">
        <f>MIN(B60,C60,E60)=MAX(B60,C60,E60)</f>
        <v>1</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0" orientation="landscape" r:id="rId1"/>
  <headerFooter alignWithMargins="0">
    <oddFooter>&amp;LCE Expense Disclosure Workbook 2018&amp;RWorksheet - Summary and sign-off</oddFooter>
  </headerFooter>
  <customProperties>
    <customPr name="_pios_id" r:id="rId2"/>
  </customPropertie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XFD348"/>
  <sheetViews>
    <sheetView zoomScaleNormal="100" workbookViewId="0">
      <selection activeCell="C14" sqref="C14"/>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76" t="s">
        <v>111</v>
      </c>
      <c r="B1" s="176"/>
      <c r="C1" s="176"/>
      <c r="D1" s="176"/>
      <c r="E1" s="176"/>
      <c r="F1" s="17"/>
    </row>
    <row r="2" spans="1:6" ht="21" customHeight="1" x14ac:dyDescent="0.25">
      <c r="A2" s="3" t="s">
        <v>112</v>
      </c>
      <c r="B2" s="174" t="str">
        <f>'Summary and sign-off'!B2:F2</f>
        <v>Department of Conservation</v>
      </c>
      <c r="C2" s="174"/>
      <c r="D2" s="174"/>
      <c r="E2" s="174"/>
      <c r="F2" s="17"/>
    </row>
    <row r="3" spans="1:6" ht="31" x14ac:dyDescent="0.25">
      <c r="A3" s="3" t="s">
        <v>113</v>
      </c>
      <c r="B3" s="174" t="str">
        <f>'Summary and sign-off'!B3:F3</f>
        <v>Penny Nelson</v>
      </c>
      <c r="C3" s="174"/>
      <c r="D3" s="174"/>
      <c r="E3" s="174"/>
      <c r="F3" s="17"/>
    </row>
    <row r="4" spans="1:6" ht="21" customHeight="1" x14ac:dyDescent="0.25">
      <c r="A4" s="3" t="s">
        <v>114</v>
      </c>
      <c r="B4" s="174">
        <f>'Summary and sign-off'!B4:F4</f>
        <v>45839</v>
      </c>
      <c r="C4" s="174"/>
      <c r="D4" s="174"/>
      <c r="E4" s="174"/>
      <c r="F4" s="17"/>
    </row>
    <row r="5" spans="1:6" ht="21" customHeight="1" x14ac:dyDescent="0.25">
      <c r="A5" s="3" t="s">
        <v>115</v>
      </c>
      <c r="B5" s="174">
        <f>'Summary and sign-off'!B5:F5</f>
        <v>46203</v>
      </c>
      <c r="C5" s="174"/>
      <c r="D5" s="174"/>
      <c r="E5" s="174"/>
      <c r="F5" s="17"/>
    </row>
    <row r="6" spans="1:6" ht="21" customHeight="1" x14ac:dyDescent="0.25">
      <c r="A6" s="3" t="s">
        <v>116</v>
      </c>
      <c r="B6" s="169" t="s">
        <v>82</v>
      </c>
      <c r="C6" s="169"/>
      <c r="D6" s="169"/>
      <c r="E6" s="169"/>
      <c r="F6" s="17"/>
    </row>
    <row r="7" spans="1:6" ht="21" customHeight="1" x14ac:dyDescent="0.25">
      <c r="A7" s="3" t="s">
        <v>56</v>
      </c>
      <c r="B7" s="169" t="s">
        <v>84</v>
      </c>
      <c r="C7" s="169"/>
      <c r="D7" s="169"/>
      <c r="E7" s="169"/>
      <c r="F7" s="17"/>
    </row>
    <row r="8" spans="1:6" ht="36" customHeight="1" x14ac:dyDescent="0.3">
      <c r="A8" s="178" t="s">
        <v>117</v>
      </c>
      <c r="B8" s="179"/>
      <c r="C8" s="179"/>
      <c r="D8" s="179"/>
      <c r="E8" s="179"/>
      <c r="F8" s="19"/>
    </row>
    <row r="9" spans="1:6" ht="36" customHeight="1" x14ac:dyDescent="0.3">
      <c r="A9" s="180" t="s">
        <v>118</v>
      </c>
      <c r="B9" s="181"/>
      <c r="C9" s="181"/>
      <c r="D9" s="181"/>
      <c r="E9" s="181"/>
      <c r="F9" s="19"/>
    </row>
    <row r="10" spans="1:6" ht="24.75" customHeight="1" x14ac:dyDescent="0.35">
      <c r="A10" s="177" t="s">
        <v>119</v>
      </c>
      <c r="B10" s="182"/>
      <c r="C10" s="177"/>
      <c r="D10" s="177"/>
      <c r="E10" s="177"/>
      <c r="F10" s="29"/>
    </row>
    <row r="11" spans="1:6" ht="28.5" customHeight="1" x14ac:dyDescent="0.25">
      <c r="A11" s="24" t="s">
        <v>120</v>
      </c>
      <c r="B11" s="24" t="s">
        <v>121</v>
      </c>
      <c r="C11" s="24" t="s">
        <v>122</v>
      </c>
      <c r="D11" s="24" t="s">
        <v>123</v>
      </c>
      <c r="E11" s="24" t="s">
        <v>124</v>
      </c>
      <c r="F11" s="30"/>
    </row>
    <row r="12" spans="1:6" s="2" customFormat="1" x14ac:dyDescent="0.25">
      <c r="A12" s="115"/>
      <c r="B12" s="116"/>
      <c r="C12" s="117"/>
      <c r="D12" s="117"/>
      <c r="E12" s="118"/>
      <c r="F12" s="1"/>
    </row>
    <row r="13" spans="1:6" s="2" customFormat="1" x14ac:dyDescent="0.25">
      <c r="A13" s="115"/>
      <c r="B13" s="116"/>
      <c r="C13" s="117"/>
      <c r="D13" s="117"/>
      <c r="E13" s="118"/>
      <c r="F13" s="1"/>
    </row>
    <row r="14" spans="1:6" s="2" customFormat="1" x14ac:dyDescent="0.25">
      <c r="A14" s="115"/>
      <c r="B14" s="116"/>
      <c r="C14" s="117"/>
      <c r="D14" s="117"/>
      <c r="E14" s="118"/>
      <c r="F14" s="1"/>
    </row>
    <row r="15" spans="1:6" s="2" customFormat="1" x14ac:dyDescent="0.25">
      <c r="A15" s="115"/>
      <c r="B15" s="116"/>
      <c r="C15" s="117"/>
      <c r="D15" s="117"/>
      <c r="E15" s="118"/>
      <c r="F15" s="1"/>
    </row>
    <row r="16" spans="1:6" s="2" customFormat="1" x14ac:dyDescent="0.25">
      <c r="A16" s="115"/>
      <c r="B16" s="116"/>
      <c r="C16" s="117"/>
      <c r="D16" s="117"/>
      <c r="E16" s="118"/>
      <c r="F16" s="1"/>
    </row>
    <row r="17" spans="1:6" s="2" customFormat="1" x14ac:dyDescent="0.25">
      <c r="A17" s="115"/>
      <c r="B17" s="116"/>
      <c r="C17" s="117"/>
      <c r="D17" s="117"/>
      <c r="E17" s="118"/>
      <c r="F17" s="1"/>
    </row>
    <row r="18" spans="1:6" s="2" customFormat="1" ht="12.75" customHeight="1" x14ac:dyDescent="0.25">
      <c r="A18" s="115"/>
      <c r="B18" s="116"/>
      <c r="C18" s="117"/>
      <c r="D18" s="117"/>
      <c r="E18" s="118"/>
      <c r="F18" s="1"/>
    </row>
    <row r="19" spans="1:6" s="2" customFormat="1" x14ac:dyDescent="0.25">
      <c r="A19" s="119"/>
      <c r="B19" s="116"/>
      <c r="C19" s="117"/>
      <c r="D19" s="117"/>
      <c r="E19" s="118"/>
      <c r="F19" s="1"/>
    </row>
    <row r="20" spans="1:6" s="2" customFormat="1" x14ac:dyDescent="0.25">
      <c r="A20" s="119"/>
      <c r="B20" s="116"/>
      <c r="C20" s="117"/>
      <c r="D20" s="117"/>
      <c r="E20" s="118"/>
      <c r="F20" s="1"/>
    </row>
    <row r="21" spans="1:6" s="2" customFormat="1" hidden="1" x14ac:dyDescent="0.25">
      <c r="A21" s="102"/>
      <c r="B21" s="103"/>
      <c r="C21" s="104"/>
      <c r="D21" s="104"/>
      <c r="E21" s="105"/>
      <c r="F21" s="1"/>
    </row>
    <row r="22" spans="1:6" ht="19.5" customHeight="1" x14ac:dyDescent="0.25">
      <c r="A22" s="70" t="s">
        <v>125</v>
      </c>
      <c r="B22" s="71">
        <f>SUM(B12:B21)</f>
        <v>0</v>
      </c>
      <c r="C22" s="126" t="str">
        <f>IF(SUBTOTAL(3,B12:B21)=SUBTOTAL(103,B12:B21),'Summary and sign-off'!$A$48,'Summary and sign-off'!$A$49)</f>
        <v>Check - there are no hidden rows with data</v>
      </c>
      <c r="D22" s="175" t="str">
        <f>IF('Summary and sign-off'!F55='Summary and sign-off'!F54,'Summary and sign-off'!A51,'Summary and sign-off'!A50)</f>
        <v>Check - each entry provides sufficient information</v>
      </c>
      <c r="E22" s="175"/>
      <c r="F22" s="17"/>
    </row>
    <row r="23" spans="1:6" ht="10.5" customHeight="1" x14ac:dyDescent="0.3">
      <c r="A23" s="17"/>
      <c r="B23" s="19"/>
      <c r="C23" s="17"/>
      <c r="D23" s="17"/>
      <c r="E23" s="17"/>
      <c r="F23" s="17"/>
    </row>
    <row r="24" spans="1:6" ht="24.75" customHeight="1" x14ac:dyDescent="0.35">
      <c r="A24" s="177" t="s">
        <v>126</v>
      </c>
      <c r="B24" s="177"/>
      <c r="C24" s="177"/>
      <c r="D24" s="177"/>
      <c r="E24" s="177"/>
      <c r="F24" s="29"/>
    </row>
    <row r="25" spans="1:6" ht="32.5" customHeight="1" x14ac:dyDescent="0.25">
      <c r="A25" s="24" t="s">
        <v>120</v>
      </c>
      <c r="B25" s="24" t="s">
        <v>63</v>
      </c>
      <c r="C25" s="24" t="s">
        <v>127</v>
      </c>
      <c r="D25" s="24" t="s">
        <v>123</v>
      </c>
      <c r="E25" s="24" t="s">
        <v>124</v>
      </c>
      <c r="F25" s="30"/>
    </row>
    <row r="26" spans="1:6" s="2" customFormat="1" x14ac:dyDescent="0.25">
      <c r="A26" s="115"/>
      <c r="B26" s="116"/>
      <c r="C26" s="117"/>
      <c r="D26" s="117"/>
      <c r="E26" s="118"/>
      <c r="F26" s="1"/>
    </row>
    <row r="27" spans="1:6" s="2" customFormat="1" x14ac:dyDescent="0.25">
      <c r="A27" s="115">
        <v>45853</v>
      </c>
      <c r="B27" s="116">
        <v>689.5200000000001</v>
      </c>
      <c r="C27" s="117" t="s">
        <v>128</v>
      </c>
      <c r="D27" s="117" t="s">
        <v>129</v>
      </c>
      <c r="E27" s="118" t="s">
        <v>130</v>
      </c>
      <c r="F27" s="1"/>
    </row>
    <row r="28" spans="1:6" s="2" customFormat="1" x14ac:dyDescent="0.25">
      <c r="A28" s="115">
        <v>45853</v>
      </c>
      <c r="B28" s="116">
        <v>27.83</v>
      </c>
      <c r="C28" s="117" t="s">
        <v>128</v>
      </c>
      <c r="D28" s="117" t="s">
        <v>131</v>
      </c>
      <c r="E28" s="118" t="s">
        <v>130</v>
      </c>
      <c r="F28" s="1"/>
    </row>
    <row r="29" spans="1:6" s="2" customFormat="1" x14ac:dyDescent="0.25">
      <c r="A29" s="115">
        <v>45853</v>
      </c>
      <c r="B29" s="116">
        <v>41.25</v>
      </c>
      <c r="C29" s="117" t="s">
        <v>128</v>
      </c>
      <c r="D29" s="117" t="s">
        <v>132</v>
      </c>
      <c r="E29" s="118" t="s">
        <v>130</v>
      </c>
      <c r="F29" s="1"/>
    </row>
    <row r="30" spans="1:6" s="2" customFormat="1" x14ac:dyDescent="0.25">
      <c r="A30" s="115">
        <v>45853</v>
      </c>
      <c r="B30" s="116">
        <v>83.91</v>
      </c>
      <c r="C30" s="117" t="s">
        <v>128</v>
      </c>
      <c r="D30" s="117" t="s">
        <v>133</v>
      </c>
      <c r="E30" s="118" t="s">
        <v>130</v>
      </c>
      <c r="F30" s="1"/>
    </row>
    <row r="31" spans="1:6" s="2" customFormat="1" x14ac:dyDescent="0.25">
      <c r="A31" s="115"/>
      <c r="B31" s="116"/>
      <c r="C31" s="117"/>
      <c r="D31" s="117"/>
      <c r="E31" s="118"/>
      <c r="F31" s="1"/>
    </row>
    <row r="32" spans="1:6" s="2" customFormat="1" x14ac:dyDescent="0.25">
      <c r="A32" s="115">
        <v>45863</v>
      </c>
      <c r="B32" s="116">
        <v>482.44</v>
      </c>
      <c r="C32" s="117" t="s">
        <v>134</v>
      </c>
      <c r="D32" s="117" t="s">
        <v>129</v>
      </c>
      <c r="E32" s="118" t="s">
        <v>135</v>
      </c>
      <c r="F32" s="1"/>
    </row>
    <row r="33" spans="1:6" s="2" customFormat="1" x14ac:dyDescent="0.25">
      <c r="A33" s="115">
        <v>45863</v>
      </c>
      <c r="B33" s="116">
        <v>147.83000000000001</v>
      </c>
      <c r="C33" s="117" t="s">
        <v>134</v>
      </c>
      <c r="D33" s="117" t="s">
        <v>136</v>
      </c>
      <c r="E33" s="118" t="s">
        <v>135</v>
      </c>
      <c r="F33" s="1"/>
    </row>
    <row r="34" spans="1:6" s="2" customFormat="1" x14ac:dyDescent="0.25">
      <c r="A34" s="115">
        <v>45863</v>
      </c>
      <c r="B34" s="116">
        <v>27.81</v>
      </c>
      <c r="C34" s="117" t="s">
        <v>134</v>
      </c>
      <c r="D34" s="117" t="s">
        <v>132</v>
      </c>
      <c r="E34" s="118" t="s">
        <v>135</v>
      </c>
      <c r="F34" s="1"/>
    </row>
    <row r="35" spans="1:6" s="2" customFormat="1" x14ac:dyDescent="0.25">
      <c r="A35" s="115">
        <v>45863</v>
      </c>
      <c r="B35" s="116">
        <v>34.770000000000003</v>
      </c>
      <c r="C35" s="117" t="s">
        <v>134</v>
      </c>
      <c r="D35" s="117" t="s">
        <v>137</v>
      </c>
      <c r="E35" s="118" t="s">
        <v>135</v>
      </c>
      <c r="F35" s="1"/>
    </row>
    <row r="36" spans="1:6" s="2" customFormat="1" x14ac:dyDescent="0.25">
      <c r="A36" s="115">
        <v>45863</v>
      </c>
      <c r="B36" s="116">
        <v>80.87</v>
      </c>
      <c r="C36" s="117" t="s">
        <v>134</v>
      </c>
      <c r="D36" s="117" t="s">
        <v>133</v>
      </c>
      <c r="E36" s="118" t="s">
        <v>135</v>
      </c>
      <c r="F36" s="1"/>
    </row>
    <row r="37" spans="1:6" s="2" customFormat="1" x14ac:dyDescent="0.25">
      <c r="A37" s="115"/>
      <c r="B37" s="116"/>
      <c r="C37" s="117"/>
      <c r="D37" s="117"/>
      <c r="E37" s="118"/>
      <c r="F37" s="1"/>
    </row>
    <row r="38" spans="1:6" s="2" customFormat="1" x14ac:dyDescent="0.25">
      <c r="A38" s="115">
        <v>45868</v>
      </c>
      <c r="B38" s="116">
        <v>439.92000000000007</v>
      </c>
      <c r="C38" s="117" t="s">
        <v>138</v>
      </c>
      <c r="D38" s="117" t="s">
        <v>129</v>
      </c>
      <c r="E38" s="118" t="s">
        <v>139</v>
      </c>
      <c r="F38" s="1"/>
    </row>
    <row r="39" spans="1:6" s="2" customFormat="1" x14ac:dyDescent="0.25">
      <c r="A39" s="115">
        <v>45868</v>
      </c>
      <c r="B39" s="116">
        <v>54</v>
      </c>
      <c r="C39" s="117" t="s">
        <v>138</v>
      </c>
      <c r="D39" s="117" t="s">
        <v>132</v>
      </c>
      <c r="E39" s="118" t="s">
        <v>139</v>
      </c>
      <c r="F39" s="1"/>
    </row>
    <row r="40" spans="1:6" s="2" customFormat="1" x14ac:dyDescent="0.25">
      <c r="A40" s="115">
        <v>45868</v>
      </c>
      <c r="B40" s="116">
        <v>47.83</v>
      </c>
      <c r="C40" s="117" t="s">
        <v>138</v>
      </c>
      <c r="D40" s="117" t="s">
        <v>133</v>
      </c>
      <c r="E40" s="118" t="s">
        <v>139</v>
      </c>
      <c r="F40" s="1"/>
    </row>
    <row r="41" spans="1:6" s="2" customFormat="1" x14ac:dyDescent="0.25">
      <c r="A41" s="115"/>
      <c r="B41" s="116"/>
      <c r="C41" s="117"/>
      <c r="D41" s="117"/>
      <c r="E41" s="118"/>
      <c r="F41" s="1"/>
    </row>
    <row r="42" spans="1:6" s="2" customFormat="1" x14ac:dyDescent="0.25">
      <c r="A42" s="115">
        <v>45873</v>
      </c>
      <c r="B42" s="116">
        <v>15.22</v>
      </c>
      <c r="C42" s="117" t="s">
        <v>140</v>
      </c>
      <c r="D42" s="117" t="s">
        <v>131</v>
      </c>
      <c r="E42" s="118" t="s">
        <v>141</v>
      </c>
      <c r="F42" s="1"/>
    </row>
    <row r="43" spans="1:6" s="2" customFormat="1" x14ac:dyDescent="0.25">
      <c r="A43" s="115"/>
      <c r="B43" s="116"/>
      <c r="C43" s="117"/>
      <c r="D43" s="117"/>
      <c r="E43" s="118"/>
      <c r="F43" s="1"/>
    </row>
    <row r="44" spans="1:6" s="2" customFormat="1" x14ac:dyDescent="0.25">
      <c r="A44" s="115">
        <v>45874</v>
      </c>
      <c r="B44" s="116">
        <v>63.43</v>
      </c>
      <c r="C44" s="117" t="s">
        <v>142</v>
      </c>
      <c r="D44" s="117" t="s">
        <v>129</v>
      </c>
      <c r="E44" s="118" t="s">
        <v>141</v>
      </c>
      <c r="F44" s="1"/>
    </row>
    <row r="45" spans="1:6" s="2" customFormat="1" x14ac:dyDescent="0.25">
      <c r="A45" s="115">
        <v>45874</v>
      </c>
      <c r="B45" s="116">
        <v>222.61</v>
      </c>
      <c r="C45" s="117" t="s">
        <v>142</v>
      </c>
      <c r="D45" s="117" t="s">
        <v>136</v>
      </c>
      <c r="E45" s="118" t="s">
        <v>141</v>
      </c>
      <c r="F45" s="1"/>
    </row>
    <row r="46" spans="1:6" s="2" customFormat="1" x14ac:dyDescent="0.25">
      <c r="A46" s="115">
        <v>45874</v>
      </c>
      <c r="B46" s="116">
        <v>20.16</v>
      </c>
      <c r="C46" s="117" t="s">
        <v>142</v>
      </c>
      <c r="D46" s="117" t="s">
        <v>132</v>
      </c>
      <c r="E46" s="118" t="s">
        <v>141</v>
      </c>
      <c r="F46" s="1"/>
    </row>
    <row r="47" spans="1:6" s="2" customFormat="1" x14ac:dyDescent="0.25">
      <c r="A47" s="115">
        <v>45874</v>
      </c>
      <c r="B47" s="116">
        <v>83.91</v>
      </c>
      <c r="C47" s="117" t="s">
        <v>142</v>
      </c>
      <c r="D47" s="117" t="s">
        <v>133</v>
      </c>
      <c r="E47" s="118" t="s">
        <v>141</v>
      </c>
      <c r="F47" s="1"/>
    </row>
    <row r="48" spans="1:6" s="2" customFormat="1" x14ac:dyDescent="0.25">
      <c r="A48" s="115"/>
      <c r="B48" s="116"/>
      <c r="C48" s="117"/>
      <c r="D48" s="117"/>
      <c r="E48" s="118"/>
      <c r="F48" s="1"/>
    </row>
    <row r="49" spans="1:6" s="2" customFormat="1" x14ac:dyDescent="0.25">
      <c r="A49" s="115">
        <v>45903</v>
      </c>
      <c r="B49" s="116">
        <v>481.84</v>
      </c>
      <c r="C49" s="117" t="s">
        <v>143</v>
      </c>
      <c r="D49" s="117" t="s">
        <v>129</v>
      </c>
      <c r="E49" s="118" t="s">
        <v>135</v>
      </c>
      <c r="F49" s="1"/>
    </row>
    <row r="50" spans="1:6" s="2" customFormat="1" x14ac:dyDescent="0.25">
      <c r="A50" s="115">
        <v>45903</v>
      </c>
      <c r="B50" s="116">
        <v>218.09</v>
      </c>
      <c r="C50" s="117" t="s">
        <v>143</v>
      </c>
      <c r="D50" s="117" t="s">
        <v>136</v>
      </c>
      <c r="E50" s="118" t="s">
        <v>135</v>
      </c>
      <c r="F50" s="1"/>
    </row>
    <row r="51" spans="1:6" s="2" customFormat="1" x14ac:dyDescent="0.25">
      <c r="A51" s="115">
        <v>45903</v>
      </c>
      <c r="B51" s="116">
        <v>64.569999999999993</v>
      </c>
      <c r="C51" s="117" t="s">
        <v>143</v>
      </c>
      <c r="D51" s="117" t="s">
        <v>131</v>
      </c>
      <c r="E51" s="118" t="s">
        <v>135</v>
      </c>
      <c r="F51" s="1"/>
    </row>
    <row r="52" spans="1:6" s="2" customFormat="1" x14ac:dyDescent="0.25">
      <c r="A52" s="115">
        <v>45903</v>
      </c>
      <c r="B52" s="116">
        <v>30.24</v>
      </c>
      <c r="C52" s="117" t="s">
        <v>143</v>
      </c>
      <c r="D52" s="117" t="s">
        <v>132</v>
      </c>
      <c r="E52" s="118" t="s">
        <v>135</v>
      </c>
      <c r="F52" s="1"/>
    </row>
    <row r="53" spans="1:6" s="2" customFormat="1" x14ac:dyDescent="0.25">
      <c r="A53" s="115">
        <v>45903</v>
      </c>
      <c r="B53" s="116">
        <v>38.260000000000005</v>
      </c>
      <c r="C53" s="117" t="s">
        <v>143</v>
      </c>
      <c r="D53" s="117" t="s">
        <v>137</v>
      </c>
      <c r="E53" s="118" t="s">
        <v>135</v>
      </c>
      <c r="F53" s="1"/>
    </row>
    <row r="54" spans="1:6" s="2" customFormat="1" x14ac:dyDescent="0.25">
      <c r="A54" s="115">
        <v>45903</v>
      </c>
      <c r="B54" s="116">
        <v>84.35</v>
      </c>
      <c r="C54" s="117" t="s">
        <v>143</v>
      </c>
      <c r="D54" s="117" t="s">
        <v>133</v>
      </c>
      <c r="E54" s="118" t="s">
        <v>135</v>
      </c>
      <c r="F54" s="1"/>
    </row>
    <row r="55" spans="1:6" s="2" customFormat="1" x14ac:dyDescent="0.25">
      <c r="A55" s="115"/>
      <c r="B55" s="116"/>
      <c r="C55" s="117"/>
      <c r="D55" s="117"/>
      <c r="E55" s="118"/>
      <c r="F55" s="1"/>
    </row>
    <row r="56" spans="1:6" s="2" customFormat="1" x14ac:dyDescent="0.25">
      <c r="A56" s="115"/>
      <c r="B56" s="116"/>
      <c r="C56" s="117"/>
      <c r="D56" s="117"/>
      <c r="E56" s="118"/>
      <c r="F56" s="1"/>
    </row>
    <row r="57" spans="1:6" s="2" customFormat="1" x14ac:dyDescent="0.25">
      <c r="A57" s="115">
        <v>45923</v>
      </c>
      <c r="B57" s="116">
        <v>255.43</v>
      </c>
      <c r="C57" s="117" t="s">
        <v>144</v>
      </c>
      <c r="D57" s="117" t="s">
        <v>129</v>
      </c>
      <c r="E57" s="118" t="s">
        <v>141</v>
      </c>
      <c r="F57" s="1"/>
    </row>
    <row r="58" spans="1:6" s="2" customFormat="1" x14ac:dyDescent="0.25">
      <c r="A58" s="115">
        <v>45923</v>
      </c>
      <c r="B58" s="116">
        <v>18.850000000000001</v>
      </c>
      <c r="C58" s="117" t="s">
        <v>144</v>
      </c>
      <c r="D58" s="117" t="s">
        <v>132</v>
      </c>
      <c r="E58" s="118" t="s">
        <v>141</v>
      </c>
      <c r="F58" s="1"/>
    </row>
    <row r="59" spans="1:6" s="2" customFormat="1" x14ac:dyDescent="0.25">
      <c r="A59" s="115">
        <v>45923</v>
      </c>
      <c r="B59" s="116">
        <v>46.96</v>
      </c>
      <c r="C59" s="117" t="s">
        <v>144</v>
      </c>
      <c r="D59" s="117" t="s">
        <v>133</v>
      </c>
      <c r="E59" s="118" t="s">
        <v>141</v>
      </c>
      <c r="F59" s="1"/>
    </row>
    <row r="60" spans="1:6" s="2" customFormat="1" x14ac:dyDescent="0.25">
      <c r="A60" s="115"/>
      <c r="B60" s="116"/>
      <c r="C60" s="117"/>
      <c r="D60" s="117"/>
      <c r="E60" s="118"/>
      <c r="F60" s="1"/>
    </row>
    <row r="61" spans="1:6" s="2" customFormat="1" x14ac:dyDescent="0.25">
      <c r="A61" s="115">
        <v>45927</v>
      </c>
      <c r="B61" s="116">
        <v>765.01</v>
      </c>
      <c r="C61" s="117" t="s">
        <v>145</v>
      </c>
      <c r="D61" s="117" t="s">
        <v>129</v>
      </c>
      <c r="E61" s="118" t="s">
        <v>146</v>
      </c>
      <c r="F61" s="1"/>
    </row>
    <row r="62" spans="1:6" s="2" customFormat="1" x14ac:dyDescent="0.25">
      <c r="A62" s="115">
        <v>45927</v>
      </c>
      <c r="B62" s="116">
        <v>228.7</v>
      </c>
      <c r="C62" s="117" t="s">
        <v>145</v>
      </c>
      <c r="D62" s="117" t="s">
        <v>136</v>
      </c>
      <c r="E62" s="118" t="s">
        <v>146</v>
      </c>
      <c r="F62" s="1"/>
    </row>
    <row r="63" spans="1:6" s="2" customFormat="1" x14ac:dyDescent="0.25">
      <c r="A63" s="115">
        <v>45927</v>
      </c>
      <c r="B63" s="116">
        <v>154.54000000000002</v>
      </c>
      <c r="C63" s="117" t="s">
        <v>145</v>
      </c>
      <c r="D63" s="117" t="s">
        <v>147</v>
      </c>
      <c r="E63" s="118" t="s">
        <v>146</v>
      </c>
      <c r="F63" s="1"/>
    </row>
    <row r="64" spans="1:6" s="2" customFormat="1" x14ac:dyDescent="0.25">
      <c r="A64" s="115">
        <v>45927</v>
      </c>
      <c r="B64" s="116">
        <v>49.09</v>
      </c>
      <c r="C64" s="117" t="s">
        <v>145</v>
      </c>
      <c r="D64" s="117" t="s">
        <v>132</v>
      </c>
      <c r="E64" s="118" t="s">
        <v>146</v>
      </c>
      <c r="F64" s="1"/>
    </row>
    <row r="65" spans="1:6" s="2" customFormat="1" x14ac:dyDescent="0.25">
      <c r="A65" s="115">
        <v>45927</v>
      </c>
      <c r="B65" s="116">
        <v>135.38</v>
      </c>
      <c r="C65" s="117" t="s">
        <v>145</v>
      </c>
      <c r="D65" s="117" t="s">
        <v>137</v>
      </c>
      <c r="E65" s="118" t="s">
        <v>146</v>
      </c>
      <c r="F65" s="1"/>
    </row>
    <row r="66" spans="1:6" s="2" customFormat="1" x14ac:dyDescent="0.25">
      <c r="A66" s="115">
        <v>45927</v>
      </c>
      <c r="B66" s="116">
        <v>97.39</v>
      </c>
      <c r="C66" s="117" t="s">
        <v>145</v>
      </c>
      <c r="D66" s="117" t="s">
        <v>133</v>
      </c>
      <c r="E66" s="118" t="s">
        <v>146</v>
      </c>
      <c r="F66" s="1"/>
    </row>
    <row r="67" spans="1:6" s="2" customFormat="1" x14ac:dyDescent="0.25">
      <c r="A67" s="115"/>
      <c r="B67" s="116"/>
      <c r="C67" s="117"/>
      <c r="D67" s="117"/>
      <c r="E67" s="118"/>
      <c r="F67" s="1"/>
    </row>
    <row r="68" spans="1:6" s="2" customFormat="1" x14ac:dyDescent="0.25">
      <c r="A68" s="115">
        <v>45930</v>
      </c>
      <c r="B68" s="116">
        <v>637.75</v>
      </c>
      <c r="C68" s="117" t="s">
        <v>148</v>
      </c>
      <c r="D68" s="117" t="s">
        <v>129</v>
      </c>
      <c r="E68" s="118" t="s">
        <v>139</v>
      </c>
      <c r="F68" s="1"/>
    </row>
    <row r="69" spans="1:6" s="2" customFormat="1" x14ac:dyDescent="0.25">
      <c r="A69" s="115">
        <v>45930</v>
      </c>
      <c r="B69" s="116">
        <v>41.25</v>
      </c>
      <c r="C69" s="117" t="s">
        <v>148</v>
      </c>
      <c r="D69" s="117" t="s">
        <v>132</v>
      </c>
      <c r="E69" s="118" t="s">
        <v>139</v>
      </c>
      <c r="F69" s="1"/>
    </row>
    <row r="70" spans="1:6" s="2" customFormat="1" x14ac:dyDescent="0.25">
      <c r="A70" s="115"/>
      <c r="B70" s="116"/>
      <c r="C70" s="117"/>
      <c r="D70" s="117"/>
      <c r="E70" s="118"/>
      <c r="F70" s="1"/>
    </row>
    <row r="71" spans="1:6" s="2" customFormat="1" x14ac:dyDescent="0.25">
      <c r="A71" s="115">
        <v>45932</v>
      </c>
      <c r="B71" s="116">
        <v>-65.099999999999966</v>
      </c>
      <c r="C71" s="117" t="s">
        <v>149</v>
      </c>
      <c r="D71" s="117" t="s">
        <v>129</v>
      </c>
      <c r="E71" s="118" t="s">
        <v>139</v>
      </c>
      <c r="F71" s="1" t="s">
        <v>150</v>
      </c>
    </row>
    <row r="72" spans="1:6" s="2" customFormat="1" x14ac:dyDescent="0.25">
      <c r="A72" s="115">
        <v>45932</v>
      </c>
      <c r="B72" s="116">
        <v>41.25</v>
      </c>
      <c r="C72" s="117" t="s">
        <v>149</v>
      </c>
      <c r="D72" s="117" t="s">
        <v>132</v>
      </c>
      <c r="E72" s="118" t="s">
        <v>139</v>
      </c>
      <c r="F72" s="1"/>
    </row>
    <row r="73" spans="1:6" s="2" customFormat="1" x14ac:dyDescent="0.25">
      <c r="A73" s="115">
        <v>45932</v>
      </c>
      <c r="B73" s="116">
        <v>110.87</v>
      </c>
      <c r="C73" s="117" t="s">
        <v>149</v>
      </c>
      <c r="D73" s="117" t="s">
        <v>133</v>
      </c>
      <c r="E73" s="118" t="s">
        <v>139</v>
      </c>
      <c r="F73" s="1" t="s">
        <v>151</v>
      </c>
    </row>
    <row r="74" spans="1:6" s="2" customFormat="1" x14ac:dyDescent="0.25">
      <c r="A74" s="115"/>
      <c r="B74" s="116"/>
      <c r="C74" s="117"/>
      <c r="D74" s="117"/>
      <c r="E74" s="118"/>
      <c r="F74" s="1"/>
    </row>
    <row r="75" spans="1:6" s="2" customFormat="1" x14ac:dyDescent="0.25">
      <c r="A75" s="115"/>
      <c r="B75" s="116"/>
      <c r="C75" s="117"/>
      <c r="D75" s="117"/>
      <c r="E75" s="118"/>
      <c r="F75" s="1"/>
    </row>
    <row r="76" spans="1:6" s="2" customFormat="1" x14ac:dyDescent="0.25">
      <c r="A76" s="115">
        <v>45951</v>
      </c>
      <c r="B76" s="116">
        <v>0</v>
      </c>
      <c r="C76" s="117" t="s">
        <v>152</v>
      </c>
      <c r="D76" s="117" t="s">
        <v>129</v>
      </c>
      <c r="E76" s="118" t="s">
        <v>153</v>
      </c>
      <c r="F76" s="1" t="s">
        <v>154</v>
      </c>
    </row>
    <row r="77" spans="1:6" s="2" customFormat="1" x14ac:dyDescent="0.25">
      <c r="A77" s="115">
        <v>45951</v>
      </c>
      <c r="B77" s="116">
        <v>601.74</v>
      </c>
      <c r="C77" s="117" t="s">
        <v>152</v>
      </c>
      <c r="D77" s="117" t="s">
        <v>136</v>
      </c>
      <c r="E77" s="118" t="s">
        <v>153</v>
      </c>
      <c r="F77" s="1" t="s">
        <v>155</v>
      </c>
    </row>
    <row r="78" spans="1:6" s="2" customFormat="1" x14ac:dyDescent="0.25">
      <c r="A78" s="115">
        <v>45951</v>
      </c>
      <c r="B78" s="116">
        <v>39.01</v>
      </c>
      <c r="C78" s="117" t="s">
        <v>152</v>
      </c>
      <c r="D78" s="117" t="s">
        <v>132</v>
      </c>
      <c r="E78" s="118" t="s">
        <v>153</v>
      </c>
      <c r="F78" s="1"/>
    </row>
    <row r="79" spans="1:6" s="2" customFormat="1" x14ac:dyDescent="0.25">
      <c r="A79" s="115"/>
      <c r="B79" s="116"/>
      <c r="C79" s="117"/>
      <c r="D79" s="117"/>
      <c r="E79" s="118"/>
      <c r="F79" s="1"/>
    </row>
    <row r="80" spans="1:6" s="2" customFormat="1" x14ac:dyDescent="0.25">
      <c r="A80" s="115">
        <v>45957</v>
      </c>
      <c r="B80" s="116">
        <v>788.86</v>
      </c>
      <c r="C80" s="117" t="s">
        <v>156</v>
      </c>
      <c r="D80" s="117" t="s">
        <v>129</v>
      </c>
      <c r="E80" s="118" t="s">
        <v>141</v>
      </c>
      <c r="F80" s="1"/>
    </row>
    <row r="81" spans="1:6" s="2" customFormat="1" x14ac:dyDescent="0.25">
      <c r="A81" s="115">
        <v>45957</v>
      </c>
      <c r="B81" s="116">
        <v>190.43</v>
      </c>
      <c r="C81" s="117" t="s">
        <v>156</v>
      </c>
      <c r="D81" s="117" t="s">
        <v>136</v>
      </c>
      <c r="E81" s="118" t="s">
        <v>141</v>
      </c>
      <c r="F81" s="1"/>
    </row>
    <row r="82" spans="1:6" s="2" customFormat="1" x14ac:dyDescent="0.25">
      <c r="A82" s="115">
        <v>45957</v>
      </c>
      <c r="B82" s="116">
        <v>33.04</v>
      </c>
      <c r="C82" s="117" t="s">
        <v>156</v>
      </c>
      <c r="D82" s="117" t="s">
        <v>131</v>
      </c>
      <c r="E82" s="118" t="s">
        <v>141</v>
      </c>
      <c r="F82" s="1"/>
    </row>
    <row r="83" spans="1:6" s="2" customFormat="1" x14ac:dyDescent="0.25">
      <c r="A83" s="115">
        <v>45957</v>
      </c>
      <c r="B83" s="116">
        <f>47.97+82.61</f>
        <v>130.57999999999998</v>
      </c>
      <c r="C83" s="117" t="s">
        <v>156</v>
      </c>
      <c r="D83" s="117" t="s">
        <v>132</v>
      </c>
      <c r="E83" s="118" t="s">
        <v>141</v>
      </c>
      <c r="F83" s="1"/>
    </row>
    <row r="84" spans="1:6" s="2" customFormat="1" x14ac:dyDescent="0.25">
      <c r="A84" s="115"/>
      <c r="B84" s="116"/>
      <c r="C84" s="117"/>
      <c r="D84" s="117"/>
      <c r="E84" s="118"/>
      <c r="F84" s="1"/>
    </row>
    <row r="85" spans="1:6" s="2" customFormat="1" x14ac:dyDescent="0.25">
      <c r="A85" s="115">
        <v>45958</v>
      </c>
      <c r="B85" s="116">
        <v>115.66</v>
      </c>
      <c r="C85" s="117" t="s">
        <v>157</v>
      </c>
      <c r="D85" s="117" t="s">
        <v>131</v>
      </c>
      <c r="E85" s="118" t="s">
        <v>141</v>
      </c>
      <c r="F85" s="1"/>
    </row>
    <row r="86" spans="1:6" s="2" customFormat="1" x14ac:dyDescent="0.25">
      <c r="A86" s="115"/>
      <c r="B86" s="116"/>
      <c r="C86" s="117"/>
      <c r="D86" s="117"/>
      <c r="E86" s="118"/>
      <c r="F86" s="1"/>
    </row>
    <row r="87" spans="1:6" s="2" customFormat="1" x14ac:dyDescent="0.25">
      <c r="A87" s="115">
        <v>45960</v>
      </c>
      <c r="B87" s="116">
        <v>0</v>
      </c>
      <c r="C87" s="117" t="s">
        <v>158</v>
      </c>
      <c r="D87" s="117" t="s">
        <v>129</v>
      </c>
      <c r="E87" s="118" t="s">
        <v>159</v>
      </c>
      <c r="F87" s="1" t="s">
        <v>160</v>
      </c>
    </row>
    <row r="88" spans="1:6" s="2" customFormat="1" x14ac:dyDescent="0.25">
      <c r="A88" s="115">
        <v>45960</v>
      </c>
      <c r="B88" s="116">
        <v>60.100000000000009</v>
      </c>
      <c r="C88" s="117" t="s">
        <v>158</v>
      </c>
      <c r="D88" s="117" t="s">
        <v>132</v>
      </c>
      <c r="E88" s="118" t="s">
        <v>159</v>
      </c>
      <c r="F88" s="1"/>
    </row>
    <row r="89" spans="1:6" s="2" customFormat="1" x14ac:dyDescent="0.25">
      <c r="A89" s="115">
        <v>45960</v>
      </c>
      <c r="B89" s="116">
        <v>86.09</v>
      </c>
      <c r="C89" s="117" t="s">
        <v>158</v>
      </c>
      <c r="D89" s="117" t="s">
        <v>131</v>
      </c>
      <c r="E89" s="118" t="s">
        <v>159</v>
      </c>
      <c r="F89" s="1" t="s">
        <v>161</v>
      </c>
    </row>
    <row r="90" spans="1:6" s="2" customFormat="1" x14ac:dyDescent="0.25">
      <c r="A90" s="115"/>
      <c r="B90" s="116"/>
      <c r="C90" s="117"/>
      <c r="D90" s="117"/>
      <c r="E90" s="118"/>
      <c r="F90" s="1"/>
    </row>
    <row r="91" spans="1:6" s="2" customFormat="1" x14ac:dyDescent="0.25">
      <c r="A91" s="115">
        <v>45966</v>
      </c>
      <c r="B91" s="116">
        <v>501.69</v>
      </c>
      <c r="C91" s="117" t="s">
        <v>162</v>
      </c>
      <c r="D91" s="117" t="s">
        <v>129</v>
      </c>
      <c r="E91" s="118" t="s">
        <v>163</v>
      </c>
      <c r="F91" s="1"/>
    </row>
    <row r="92" spans="1:6" s="2" customFormat="1" x14ac:dyDescent="0.25">
      <c r="A92" s="115">
        <v>45966</v>
      </c>
      <c r="B92" s="116">
        <v>60.099999999999994</v>
      </c>
      <c r="C92" s="117" t="s">
        <v>162</v>
      </c>
      <c r="D92" s="117" t="s">
        <v>147</v>
      </c>
      <c r="E92" s="118" t="s">
        <v>163</v>
      </c>
      <c r="F92" s="1"/>
    </row>
    <row r="93" spans="1:6" s="2" customFormat="1" x14ac:dyDescent="0.25">
      <c r="A93" s="115">
        <v>45966</v>
      </c>
      <c r="B93" s="116">
        <f>28.93+51.74</f>
        <v>80.67</v>
      </c>
      <c r="C93" s="117" t="s">
        <v>162</v>
      </c>
      <c r="D93" s="117" t="s">
        <v>132</v>
      </c>
      <c r="E93" s="118" t="s">
        <v>163</v>
      </c>
      <c r="F93" s="1"/>
    </row>
    <row r="94" spans="1:6" s="2" customFormat="1" x14ac:dyDescent="0.25">
      <c r="A94" s="115"/>
      <c r="B94" s="116"/>
      <c r="C94" s="117"/>
      <c r="D94" s="117"/>
      <c r="E94" s="118"/>
      <c r="F94" s="1"/>
    </row>
    <row r="95" spans="1:6" s="2" customFormat="1" x14ac:dyDescent="0.25">
      <c r="A95" s="115">
        <v>45973</v>
      </c>
      <c r="B95" s="116">
        <v>799.58999999999992</v>
      </c>
      <c r="C95" s="117" t="s">
        <v>164</v>
      </c>
      <c r="D95" s="117" t="s">
        <v>129</v>
      </c>
      <c r="E95" s="118" t="s">
        <v>165</v>
      </c>
      <c r="F95" s="1"/>
    </row>
    <row r="96" spans="1:6" s="2" customFormat="1" x14ac:dyDescent="0.25">
      <c r="A96" s="115">
        <v>45973</v>
      </c>
      <c r="B96" s="116">
        <v>330.73</v>
      </c>
      <c r="C96" s="117" t="s">
        <v>164</v>
      </c>
      <c r="D96" s="117" t="s">
        <v>136</v>
      </c>
      <c r="E96" s="118" t="s">
        <v>165</v>
      </c>
      <c r="F96" s="1"/>
    </row>
    <row r="97" spans="1:6" s="2" customFormat="1" x14ac:dyDescent="0.25">
      <c r="A97" s="115">
        <v>45973</v>
      </c>
      <c r="B97" s="116">
        <f>39.01+89.57</f>
        <v>128.57999999999998</v>
      </c>
      <c r="C97" s="117" t="s">
        <v>164</v>
      </c>
      <c r="D97" s="117" t="s">
        <v>132</v>
      </c>
      <c r="E97" s="118" t="s">
        <v>165</v>
      </c>
      <c r="F97" s="1"/>
    </row>
    <row r="98" spans="1:6" s="2" customFormat="1" x14ac:dyDescent="0.25">
      <c r="A98" s="115"/>
      <c r="B98" s="116"/>
      <c r="C98" s="117"/>
      <c r="D98" s="117"/>
      <c r="E98" s="118"/>
      <c r="F98" s="1"/>
    </row>
    <row r="99" spans="1:6" s="2" customFormat="1" ht="25" x14ac:dyDescent="0.25">
      <c r="A99" s="115">
        <v>45975</v>
      </c>
      <c r="B99" s="116">
        <v>781.89</v>
      </c>
      <c r="C99" s="117" t="s">
        <v>166</v>
      </c>
      <c r="D99" s="117" t="s">
        <v>129</v>
      </c>
      <c r="E99" s="118" t="s">
        <v>167</v>
      </c>
      <c r="F99" s="1"/>
    </row>
    <row r="100" spans="1:6" s="2" customFormat="1" ht="25" x14ac:dyDescent="0.25">
      <c r="A100" s="115">
        <v>45975</v>
      </c>
      <c r="B100" s="116">
        <f>18.85+52.17</f>
        <v>71.02000000000001</v>
      </c>
      <c r="C100" s="117" t="s">
        <v>166</v>
      </c>
      <c r="D100" s="117" t="s">
        <v>132</v>
      </c>
      <c r="E100" s="118" t="s">
        <v>167</v>
      </c>
      <c r="F100" s="1"/>
    </row>
    <row r="101" spans="1:6" s="2" customFormat="1" x14ac:dyDescent="0.25">
      <c r="A101" s="115"/>
      <c r="B101" s="116"/>
      <c r="C101" s="117"/>
      <c r="D101" s="117"/>
      <c r="E101" s="118"/>
      <c r="F101" s="1"/>
    </row>
    <row r="102" spans="1:6" s="2" customFormat="1" x14ac:dyDescent="0.25">
      <c r="A102" s="115">
        <v>45977</v>
      </c>
      <c r="B102" s="116">
        <v>936.24</v>
      </c>
      <c r="C102" s="117" t="s">
        <v>168</v>
      </c>
      <c r="D102" s="117" t="s">
        <v>129</v>
      </c>
      <c r="E102" s="118" t="s">
        <v>146</v>
      </c>
      <c r="F102" s="1"/>
    </row>
    <row r="103" spans="1:6" s="2" customFormat="1" x14ac:dyDescent="0.25">
      <c r="A103" s="115">
        <v>45977</v>
      </c>
      <c r="B103" s="116">
        <v>191.81</v>
      </c>
      <c r="C103" s="117" t="s">
        <v>168</v>
      </c>
      <c r="D103" s="117" t="s">
        <v>136</v>
      </c>
      <c r="E103" s="118" t="s">
        <v>146</v>
      </c>
      <c r="F103" s="1"/>
    </row>
    <row r="104" spans="1:6" s="2" customFormat="1" x14ac:dyDescent="0.25">
      <c r="A104" s="115">
        <v>45977</v>
      </c>
      <c r="B104" s="116">
        <f>134.29+83.48</f>
        <v>217.76999999999998</v>
      </c>
      <c r="C104" s="117" t="s">
        <v>168</v>
      </c>
      <c r="D104" s="117" t="s">
        <v>147</v>
      </c>
      <c r="E104" s="118" t="s">
        <v>146</v>
      </c>
      <c r="F104" s="1"/>
    </row>
    <row r="105" spans="1:6" s="2" customFormat="1" x14ac:dyDescent="0.25">
      <c r="A105" s="115">
        <v>45977</v>
      </c>
      <c r="B105" s="116">
        <v>49.650000000000006</v>
      </c>
      <c r="C105" s="117" t="s">
        <v>168</v>
      </c>
      <c r="D105" s="117" t="s">
        <v>132</v>
      </c>
      <c r="E105" s="118" t="s">
        <v>146</v>
      </c>
      <c r="F105" s="1"/>
    </row>
    <row r="106" spans="1:6" s="2" customFormat="1" x14ac:dyDescent="0.25">
      <c r="A106" s="115">
        <v>45977</v>
      </c>
      <c r="B106" s="116">
        <v>84.35</v>
      </c>
      <c r="C106" s="117" t="s">
        <v>168</v>
      </c>
      <c r="D106" s="117" t="s">
        <v>133</v>
      </c>
      <c r="E106" s="118" t="s">
        <v>146</v>
      </c>
      <c r="F106" s="1"/>
    </row>
    <row r="107" spans="1:6" s="2" customFormat="1" x14ac:dyDescent="0.25">
      <c r="A107" s="115"/>
      <c r="B107" s="116"/>
      <c r="C107" s="117"/>
      <c r="D107" s="117"/>
      <c r="E107" s="118"/>
      <c r="F107" s="1"/>
    </row>
    <row r="108" spans="1:6" s="2" customFormat="1" ht="25" x14ac:dyDescent="0.25">
      <c r="A108" s="115">
        <v>45980</v>
      </c>
      <c r="B108" s="116">
        <v>546.76</v>
      </c>
      <c r="C108" s="117" t="s">
        <v>169</v>
      </c>
      <c r="D108" s="117" t="s">
        <v>129</v>
      </c>
      <c r="E108" s="118" t="s">
        <v>139</v>
      </c>
      <c r="F108" s="1"/>
    </row>
    <row r="109" spans="1:6" s="2" customFormat="1" ht="25" x14ac:dyDescent="0.25">
      <c r="A109" s="115">
        <v>45980</v>
      </c>
      <c r="B109" s="116">
        <v>490.43</v>
      </c>
      <c r="C109" s="117" t="s">
        <v>169</v>
      </c>
      <c r="D109" s="117" t="s">
        <v>136</v>
      </c>
      <c r="E109" s="118" t="s">
        <v>139</v>
      </c>
      <c r="F109" s="1"/>
    </row>
    <row r="110" spans="1:6" s="2" customFormat="1" ht="25" x14ac:dyDescent="0.25">
      <c r="A110" s="115">
        <v>45980</v>
      </c>
      <c r="B110" s="116">
        <v>44.91</v>
      </c>
      <c r="C110" s="117" t="s">
        <v>169</v>
      </c>
      <c r="D110" s="117" t="s">
        <v>147</v>
      </c>
      <c r="E110" s="118" t="s">
        <v>139</v>
      </c>
      <c r="F110" s="1"/>
    </row>
    <row r="111" spans="1:6" s="2" customFormat="1" ht="25" x14ac:dyDescent="0.25">
      <c r="A111" s="115">
        <v>45980</v>
      </c>
      <c r="B111" s="116">
        <v>8.4</v>
      </c>
      <c r="C111" s="117" t="s">
        <v>169</v>
      </c>
      <c r="D111" s="117" t="s">
        <v>137</v>
      </c>
      <c r="E111" s="118" t="s">
        <v>139</v>
      </c>
      <c r="F111" s="1"/>
    </row>
    <row r="112" spans="1:6" s="2" customFormat="1" ht="25" x14ac:dyDescent="0.25">
      <c r="A112" s="115">
        <v>45980</v>
      </c>
      <c r="B112" s="116">
        <v>69.25</v>
      </c>
      <c r="C112" s="117" t="s">
        <v>169</v>
      </c>
      <c r="D112" s="117" t="s">
        <v>132</v>
      </c>
      <c r="E112" s="118" t="s">
        <v>139</v>
      </c>
      <c r="F112" s="1"/>
    </row>
    <row r="113" spans="1:6" s="2" customFormat="1" ht="25" x14ac:dyDescent="0.25">
      <c r="A113" s="115">
        <v>45980</v>
      </c>
      <c r="B113" s="116">
        <v>30.43</v>
      </c>
      <c r="C113" s="117" t="s">
        <v>169</v>
      </c>
      <c r="D113" s="117" t="s">
        <v>133</v>
      </c>
      <c r="E113" s="118" t="s">
        <v>139</v>
      </c>
      <c r="F113" s="1"/>
    </row>
    <row r="114" spans="1:6" s="2" customFormat="1" x14ac:dyDescent="0.25">
      <c r="A114" s="115"/>
      <c r="B114" s="116"/>
      <c r="C114" s="117"/>
      <c r="D114" s="117"/>
      <c r="E114" s="118"/>
      <c r="F114" s="1"/>
    </row>
    <row r="115" spans="1:6" s="2" customFormat="1" x14ac:dyDescent="0.25">
      <c r="A115" s="115">
        <v>45985</v>
      </c>
      <c r="B115" s="116">
        <v>619.1</v>
      </c>
      <c r="C115" s="117" t="s">
        <v>170</v>
      </c>
      <c r="D115" s="117" t="s">
        <v>129</v>
      </c>
      <c r="E115" s="118" t="s">
        <v>171</v>
      </c>
      <c r="F115" s="1"/>
    </row>
    <row r="116" spans="1:6" s="2" customFormat="1" x14ac:dyDescent="0.25">
      <c r="A116" s="115">
        <v>45985</v>
      </c>
      <c r="B116" s="116">
        <v>18.850000000000001</v>
      </c>
      <c r="C116" s="117" t="s">
        <v>170</v>
      </c>
      <c r="D116" s="117" t="s">
        <v>132</v>
      </c>
      <c r="E116" s="118" t="s">
        <v>171</v>
      </c>
      <c r="F116" s="1"/>
    </row>
    <row r="117" spans="1:6" s="2" customFormat="1" x14ac:dyDescent="0.25">
      <c r="A117" s="115"/>
      <c r="B117" s="116"/>
      <c r="C117" s="117"/>
      <c r="D117" s="117"/>
      <c r="E117" s="118"/>
      <c r="F117" s="1"/>
    </row>
    <row r="118" spans="1:6" s="2" customFormat="1" ht="25" x14ac:dyDescent="0.25">
      <c r="A118" s="115">
        <v>46033</v>
      </c>
      <c r="B118" s="116">
        <v>1073.6200000000001</v>
      </c>
      <c r="C118" s="117" t="s">
        <v>172</v>
      </c>
      <c r="D118" s="117" t="s">
        <v>129</v>
      </c>
      <c r="E118" s="118" t="s">
        <v>173</v>
      </c>
      <c r="F118" s="1"/>
    </row>
    <row r="119" spans="1:6" s="2" customFormat="1" ht="25" x14ac:dyDescent="0.25">
      <c r="A119" s="115">
        <v>46033</v>
      </c>
      <c r="B119" s="116">
        <v>482.67000000000007</v>
      </c>
      <c r="C119" s="117" t="s">
        <v>172</v>
      </c>
      <c r="D119" s="117" t="s">
        <v>136</v>
      </c>
      <c r="E119" s="118" t="s">
        <v>173</v>
      </c>
      <c r="F119" s="1"/>
    </row>
    <row r="120" spans="1:6" s="2" customFormat="1" ht="25" x14ac:dyDescent="0.25">
      <c r="A120" s="115">
        <v>46033</v>
      </c>
      <c r="B120" s="116">
        <v>179.56</v>
      </c>
      <c r="C120" s="117" t="s">
        <v>172</v>
      </c>
      <c r="D120" s="117" t="s">
        <v>147</v>
      </c>
      <c r="E120" s="118" t="s">
        <v>173</v>
      </c>
      <c r="F120" s="1"/>
    </row>
    <row r="121" spans="1:6" s="2" customFormat="1" ht="25" x14ac:dyDescent="0.25">
      <c r="A121" s="115">
        <v>46033</v>
      </c>
      <c r="B121" s="116">
        <v>17.13</v>
      </c>
      <c r="C121" s="117" t="s">
        <v>172</v>
      </c>
      <c r="D121" s="117" t="s">
        <v>137</v>
      </c>
      <c r="E121" s="118" t="s">
        <v>173</v>
      </c>
      <c r="F121" s="1"/>
    </row>
    <row r="122" spans="1:6" s="2" customFormat="1" ht="25" x14ac:dyDescent="0.25">
      <c r="A122" s="115">
        <v>46033</v>
      </c>
      <c r="B122" s="116">
        <v>47.410000000000004</v>
      </c>
      <c r="C122" s="117" t="s">
        <v>172</v>
      </c>
      <c r="D122" s="117" t="s">
        <v>132</v>
      </c>
      <c r="E122" s="118" t="s">
        <v>173</v>
      </c>
      <c r="F122" s="1"/>
    </row>
    <row r="123" spans="1:6" s="2" customFormat="1" ht="25" x14ac:dyDescent="0.25">
      <c r="A123" s="115">
        <v>46033</v>
      </c>
      <c r="B123" s="116">
        <v>76.09</v>
      </c>
      <c r="C123" s="117" t="s">
        <v>172</v>
      </c>
      <c r="D123" s="117" t="s">
        <v>133</v>
      </c>
      <c r="E123" s="118" t="s">
        <v>173</v>
      </c>
      <c r="F123" s="1"/>
    </row>
    <row r="124" spans="1:6" s="2" customFormat="1" x14ac:dyDescent="0.25">
      <c r="A124" s="115"/>
      <c r="B124" s="116"/>
      <c r="C124" s="117"/>
      <c r="D124" s="117"/>
      <c r="E124" s="118"/>
      <c r="F124" s="1"/>
    </row>
    <row r="125" spans="1:6" s="2" customFormat="1" x14ac:dyDescent="0.25">
      <c r="A125" s="115">
        <v>46034</v>
      </c>
      <c r="B125" s="116">
        <v>770.3</v>
      </c>
      <c r="C125" s="117" t="s">
        <v>174</v>
      </c>
      <c r="D125" s="117" t="s">
        <v>136</v>
      </c>
      <c r="E125" s="118" t="s">
        <v>153</v>
      </c>
      <c r="F125" s="1"/>
    </row>
    <row r="126" spans="1:6" s="2" customFormat="1" x14ac:dyDescent="0.25">
      <c r="A126" s="115"/>
      <c r="B126" s="116"/>
      <c r="C126" s="117"/>
      <c r="D126" s="117"/>
      <c r="E126" s="118"/>
      <c r="F126" s="1"/>
    </row>
    <row r="127" spans="1:6" s="2" customFormat="1" x14ac:dyDescent="0.25">
      <c r="A127" s="115">
        <v>46064</v>
      </c>
      <c r="B127" s="116">
        <v>500.71</v>
      </c>
      <c r="C127" s="117" t="s">
        <v>175</v>
      </c>
      <c r="D127" s="117" t="s">
        <v>129</v>
      </c>
      <c r="E127" s="118" t="s">
        <v>171</v>
      </c>
      <c r="F127" s="1"/>
    </row>
    <row r="128" spans="1:6" s="2" customFormat="1" x14ac:dyDescent="0.25">
      <c r="A128" s="115">
        <v>46064</v>
      </c>
      <c r="B128" s="116">
        <v>217.39</v>
      </c>
      <c r="C128" s="117" t="s">
        <v>175</v>
      </c>
      <c r="D128" s="117" t="s">
        <v>136</v>
      </c>
      <c r="E128" s="118" t="s">
        <v>171</v>
      </c>
      <c r="F128" s="1"/>
    </row>
    <row r="129" spans="1:6" s="2" customFormat="1" x14ac:dyDescent="0.25">
      <c r="A129" s="115">
        <v>46064</v>
      </c>
      <c r="B129" s="116">
        <v>349.49</v>
      </c>
      <c r="C129" s="117" t="s">
        <v>175</v>
      </c>
      <c r="D129" s="117" t="s">
        <v>131</v>
      </c>
      <c r="E129" s="118" t="s">
        <v>171</v>
      </c>
      <c r="F129" s="1"/>
    </row>
    <row r="130" spans="1:6" s="2" customFormat="1" x14ac:dyDescent="0.25">
      <c r="A130" s="115">
        <v>46064</v>
      </c>
      <c r="B130" s="116">
        <v>159.97999999999999</v>
      </c>
      <c r="C130" s="117" t="s">
        <v>175</v>
      </c>
      <c r="D130" s="117" t="s">
        <v>132</v>
      </c>
      <c r="E130" s="118" t="s">
        <v>171</v>
      </c>
      <c r="F130" s="1"/>
    </row>
    <row r="131" spans="1:6" s="2" customFormat="1" x14ac:dyDescent="0.25">
      <c r="A131" s="115"/>
      <c r="B131" s="116"/>
      <c r="C131" s="117"/>
      <c r="D131" s="117"/>
      <c r="E131" s="118"/>
      <c r="F131" s="1"/>
    </row>
    <row r="132" spans="1:6" s="2" customFormat="1" x14ac:dyDescent="0.25">
      <c r="A132" s="115">
        <v>46071</v>
      </c>
      <c r="B132" s="116">
        <v>617.39</v>
      </c>
      <c r="C132" s="117" t="s">
        <v>176</v>
      </c>
      <c r="D132" s="117" t="s">
        <v>129</v>
      </c>
      <c r="E132" s="118" t="s">
        <v>177</v>
      </c>
      <c r="F132" s="1"/>
    </row>
    <row r="133" spans="1:6" s="2" customFormat="1" x14ac:dyDescent="0.25">
      <c r="A133" s="115">
        <v>46071</v>
      </c>
      <c r="B133" s="116">
        <v>20.170000000000002</v>
      </c>
      <c r="C133" s="117" t="s">
        <v>176</v>
      </c>
      <c r="D133" s="117" t="s">
        <v>131</v>
      </c>
      <c r="E133" s="118" t="s">
        <v>177</v>
      </c>
      <c r="F133" s="1"/>
    </row>
    <row r="134" spans="1:6" s="2" customFormat="1" x14ac:dyDescent="0.25">
      <c r="A134" s="115">
        <v>46071</v>
      </c>
      <c r="B134" s="116">
        <v>56.61</v>
      </c>
      <c r="C134" s="117" t="s">
        <v>176</v>
      </c>
      <c r="D134" s="117" t="s">
        <v>131</v>
      </c>
      <c r="E134" s="118" t="s">
        <v>159</v>
      </c>
      <c r="F134" s="1"/>
    </row>
    <row r="135" spans="1:6" s="2" customFormat="1" x14ac:dyDescent="0.25">
      <c r="A135" s="115">
        <v>46071</v>
      </c>
      <c r="B135" s="116">
        <v>6.55</v>
      </c>
      <c r="C135" s="117" t="s">
        <v>176</v>
      </c>
      <c r="D135" s="117" t="s">
        <v>132</v>
      </c>
      <c r="E135" s="118" t="s">
        <v>177</v>
      </c>
      <c r="F135" s="1"/>
    </row>
    <row r="136" spans="1:6" s="2" customFormat="1" x14ac:dyDescent="0.25">
      <c r="A136" s="115"/>
      <c r="B136" s="116"/>
      <c r="C136" s="117"/>
      <c r="D136" s="117"/>
      <c r="E136" s="118"/>
      <c r="F136" s="1"/>
    </row>
    <row r="137" spans="1:6" s="2" customFormat="1" x14ac:dyDescent="0.25">
      <c r="A137" s="115">
        <v>46080</v>
      </c>
      <c r="B137" s="116">
        <v>71.740000000000009</v>
      </c>
      <c r="C137" s="117" t="s">
        <v>178</v>
      </c>
      <c r="D137" s="117" t="s">
        <v>132</v>
      </c>
      <c r="E137" s="118" t="s">
        <v>159</v>
      </c>
      <c r="F137" s="1"/>
    </row>
    <row r="138" spans="1:6" s="2" customFormat="1" x14ac:dyDescent="0.25">
      <c r="A138" s="115"/>
      <c r="B138" s="116"/>
      <c r="C138" s="117"/>
      <c r="D138" s="117"/>
      <c r="E138" s="118"/>
      <c r="F138" s="1"/>
    </row>
    <row r="139" spans="1:6" s="2" customFormat="1" x14ac:dyDescent="0.25">
      <c r="A139" s="115">
        <v>46086</v>
      </c>
      <c r="B139" s="116">
        <v>479.90999999999997</v>
      </c>
      <c r="C139" s="117" t="s">
        <v>179</v>
      </c>
      <c r="D139" s="117" t="s">
        <v>129</v>
      </c>
      <c r="E139" s="118" t="s">
        <v>135</v>
      </c>
      <c r="F139" s="1"/>
    </row>
    <row r="140" spans="1:6" s="2" customFormat="1" x14ac:dyDescent="0.25">
      <c r="A140" s="115">
        <v>46086</v>
      </c>
      <c r="B140" s="116">
        <v>147.83000000000001</v>
      </c>
      <c r="C140" s="117" t="s">
        <v>179</v>
      </c>
      <c r="D140" s="117" t="s">
        <v>136</v>
      </c>
      <c r="E140" s="118" t="s">
        <v>135</v>
      </c>
      <c r="F140" s="1"/>
    </row>
    <row r="141" spans="1:6" s="2" customFormat="1" x14ac:dyDescent="0.25">
      <c r="A141" s="115">
        <v>46086</v>
      </c>
      <c r="B141" s="116">
        <v>56.96</v>
      </c>
      <c r="C141" s="117" t="s">
        <v>179</v>
      </c>
      <c r="D141" s="117" t="s">
        <v>131</v>
      </c>
      <c r="E141" s="118" t="s">
        <v>135</v>
      </c>
      <c r="F141" s="1"/>
    </row>
    <row r="142" spans="1:6" s="2" customFormat="1" x14ac:dyDescent="0.25">
      <c r="A142" s="115">
        <v>46086</v>
      </c>
      <c r="B142" s="116">
        <v>39.01</v>
      </c>
      <c r="C142" s="117" t="s">
        <v>179</v>
      </c>
      <c r="D142" s="117" t="s">
        <v>180</v>
      </c>
      <c r="E142" s="118" t="s">
        <v>135</v>
      </c>
      <c r="F142" s="1"/>
    </row>
    <row r="143" spans="1:6" s="2" customFormat="1" x14ac:dyDescent="0.25">
      <c r="A143" s="115">
        <v>46086</v>
      </c>
      <c r="B143" s="116">
        <f>6.55+8.96</f>
        <v>15.510000000000002</v>
      </c>
      <c r="C143" s="117" t="s">
        <v>179</v>
      </c>
      <c r="D143" s="117" t="s">
        <v>132</v>
      </c>
      <c r="E143" s="118" t="s">
        <v>135</v>
      </c>
      <c r="F143" s="1"/>
    </row>
    <row r="144" spans="1:6" s="2" customFormat="1" x14ac:dyDescent="0.25">
      <c r="A144" s="115"/>
      <c r="B144" s="116"/>
      <c r="C144" s="117"/>
      <c r="D144" s="117"/>
      <c r="E144" s="118"/>
      <c r="F144" s="1"/>
    </row>
    <row r="145" spans="1:6" s="2" customFormat="1" x14ac:dyDescent="0.25">
      <c r="A145" s="115">
        <v>46089</v>
      </c>
      <c r="B145" s="116">
        <v>602.01</v>
      </c>
      <c r="C145" s="117" t="s">
        <v>181</v>
      </c>
      <c r="D145" s="117" t="s">
        <v>182</v>
      </c>
      <c r="E145" s="118" t="s">
        <v>139</v>
      </c>
      <c r="F145" s="1"/>
    </row>
    <row r="146" spans="1:6" s="2" customFormat="1" x14ac:dyDescent="0.25">
      <c r="A146" s="115">
        <v>46089</v>
      </c>
      <c r="B146" s="116">
        <v>182.61</v>
      </c>
      <c r="C146" s="117" t="s">
        <v>181</v>
      </c>
      <c r="D146" s="117" t="s">
        <v>136</v>
      </c>
      <c r="E146" s="118" t="s">
        <v>139</v>
      </c>
      <c r="F146" s="1"/>
    </row>
    <row r="147" spans="1:6" s="2" customFormat="1" x14ac:dyDescent="0.25">
      <c r="A147" s="115">
        <v>46089</v>
      </c>
      <c r="B147" s="116">
        <v>114.45</v>
      </c>
      <c r="C147" s="117" t="s">
        <v>181</v>
      </c>
      <c r="D147" s="117" t="s">
        <v>131</v>
      </c>
      <c r="E147" s="118" t="s">
        <v>139</v>
      </c>
      <c r="F147" s="1"/>
    </row>
    <row r="148" spans="1:6" s="2" customFormat="1" x14ac:dyDescent="0.25">
      <c r="A148" s="115">
        <v>46089</v>
      </c>
      <c r="B148" s="116">
        <v>42.61</v>
      </c>
      <c r="C148" s="117" t="s">
        <v>181</v>
      </c>
      <c r="D148" s="117" t="s">
        <v>137</v>
      </c>
      <c r="E148" s="118" t="s">
        <v>139</v>
      </c>
      <c r="F148" s="1"/>
    </row>
    <row r="149" spans="1:6" s="2" customFormat="1" x14ac:dyDescent="0.25">
      <c r="A149" s="115">
        <v>46089</v>
      </c>
      <c r="B149" s="116">
        <v>60.29</v>
      </c>
      <c r="C149" s="117" t="s">
        <v>181</v>
      </c>
      <c r="D149" s="117" t="s">
        <v>132</v>
      </c>
      <c r="E149" s="118" t="s">
        <v>139</v>
      </c>
      <c r="F149" s="1"/>
    </row>
    <row r="150" spans="1:6" s="2" customFormat="1" x14ac:dyDescent="0.25">
      <c r="A150" s="115"/>
      <c r="B150" s="116"/>
      <c r="C150" s="117"/>
      <c r="D150" s="117"/>
      <c r="E150" s="118"/>
      <c r="F150" s="1"/>
    </row>
    <row r="151" spans="1:6" s="2" customFormat="1" x14ac:dyDescent="0.25">
      <c r="A151" s="115">
        <v>46105</v>
      </c>
      <c r="B151" s="116">
        <v>22.38</v>
      </c>
      <c r="C151" s="117" t="s">
        <v>183</v>
      </c>
      <c r="D151" s="117" t="s">
        <v>182</v>
      </c>
      <c r="E151" s="118" t="s">
        <v>139</v>
      </c>
      <c r="F151" s="1"/>
    </row>
    <row r="152" spans="1:6" s="2" customFormat="1" x14ac:dyDescent="0.25">
      <c r="A152" s="115">
        <v>46105</v>
      </c>
      <c r="B152" s="116">
        <v>48</v>
      </c>
      <c r="C152" s="117" t="s">
        <v>183</v>
      </c>
      <c r="D152" s="117" t="s">
        <v>131</v>
      </c>
      <c r="E152" s="118" t="s">
        <v>184</v>
      </c>
      <c r="F152" s="1"/>
    </row>
    <row r="153" spans="1:6" s="2" customFormat="1" x14ac:dyDescent="0.25">
      <c r="A153" s="115">
        <v>46105</v>
      </c>
      <c r="B153" s="116">
        <v>92.87</v>
      </c>
      <c r="C153" s="117" t="s">
        <v>183</v>
      </c>
      <c r="D153" s="117" t="s">
        <v>132</v>
      </c>
      <c r="E153" s="118" t="s">
        <v>139</v>
      </c>
      <c r="F153" s="1"/>
    </row>
    <row r="154" spans="1:6" s="2" customFormat="1" x14ac:dyDescent="0.25">
      <c r="A154" s="115">
        <v>46105</v>
      </c>
      <c r="B154" s="116">
        <v>55.65</v>
      </c>
      <c r="C154" s="117" t="s">
        <v>183</v>
      </c>
      <c r="D154" s="117" t="s">
        <v>133</v>
      </c>
      <c r="E154" s="118" t="s">
        <v>159</v>
      </c>
      <c r="F154" s="1"/>
    </row>
    <row r="155" spans="1:6" s="2" customFormat="1" x14ac:dyDescent="0.25">
      <c r="A155" s="115"/>
      <c r="B155" s="116"/>
      <c r="C155" s="117"/>
      <c r="D155" s="117"/>
      <c r="E155" s="118"/>
      <c r="F155" s="1"/>
    </row>
    <row r="156" spans="1:6" s="2" customFormat="1" x14ac:dyDescent="0.25">
      <c r="A156" s="115">
        <v>46113</v>
      </c>
      <c r="B156" s="116">
        <f>827.75+52.24+27.45</f>
        <v>907.44</v>
      </c>
      <c r="C156" s="117" t="s">
        <v>185</v>
      </c>
      <c r="D156" s="117" t="s">
        <v>182</v>
      </c>
      <c r="E156" s="118" t="s">
        <v>130</v>
      </c>
      <c r="F156" s="1"/>
    </row>
    <row r="157" spans="1:6" s="2" customFormat="1" x14ac:dyDescent="0.25">
      <c r="A157" s="115">
        <v>46113</v>
      </c>
      <c r="B157" s="116">
        <v>25.39</v>
      </c>
      <c r="C157" s="117" t="s">
        <v>185</v>
      </c>
      <c r="D157" s="117" t="s">
        <v>131</v>
      </c>
      <c r="E157" s="118" t="s">
        <v>130</v>
      </c>
      <c r="F157" s="1"/>
    </row>
    <row r="158" spans="1:6" s="2" customFormat="1" x14ac:dyDescent="0.25">
      <c r="A158" s="115">
        <v>46113</v>
      </c>
      <c r="B158" s="116">
        <v>22.61</v>
      </c>
      <c r="C158" s="117" t="s">
        <v>185</v>
      </c>
      <c r="D158" s="117" t="s">
        <v>131</v>
      </c>
      <c r="E158" s="118" t="s">
        <v>186</v>
      </c>
      <c r="F158" s="1"/>
    </row>
    <row r="159" spans="1:6" s="2" customFormat="1" x14ac:dyDescent="0.25">
      <c r="A159" s="115">
        <v>46113</v>
      </c>
      <c r="B159" s="116">
        <v>46.349999999999994</v>
      </c>
      <c r="C159" s="117" t="s">
        <v>185</v>
      </c>
      <c r="D159" s="117" t="s">
        <v>132</v>
      </c>
      <c r="E159" s="118" t="s">
        <v>130</v>
      </c>
      <c r="F159" s="1"/>
    </row>
    <row r="160" spans="1:6" s="2" customFormat="1" x14ac:dyDescent="0.25">
      <c r="A160" s="115"/>
      <c r="B160" s="116"/>
      <c r="C160" s="117"/>
      <c r="D160" s="117"/>
      <c r="E160" s="118"/>
      <c r="F160" s="1"/>
    </row>
    <row r="161" spans="1:6" s="2" customFormat="1" x14ac:dyDescent="0.25">
      <c r="A161" s="115">
        <v>46124</v>
      </c>
      <c r="B161" s="116">
        <v>235.04</v>
      </c>
      <c r="C161" s="117" t="s">
        <v>187</v>
      </c>
      <c r="D161" s="117" t="s">
        <v>136</v>
      </c>
      <c r="E161" s="118" t="s">
        <v>159</v>
      </c>
      <c r="F161" s="1"/>
    </row>
    <row r="162" spans="1:6" s="2" customFormat="1" x14ac:dyDescent="0.25">
      <c r="A162" s="115"/>
      <c r="B162" s="116"/>
      <c r="C162" s="117"/>
      <c r="D162" s="117"/>
      <c r="E162" s="118"/>
      <c r="F162" s="1"/>
    </row>
    <row r="163" spans="1:6" s="2" customFormat="1" x14ac:dyDescent="0.25">
      <c r="A163" s="115">
        <v>46125</v>
      </c>
      <c r="B163" s="116">
        <v>297.56</v>
      </c>
      <c r="C163" s="117" t="s">
        <v>188</v>
      </c>
      <c r="D163" s="117" t="s">
        <v>182</v>
      </c>
      <c r="E163" s="118" t="s">
        <v>159</v>
      </c>
      <c r="F163" s="1"/>
    </row>
    <row r="164" spans="1:6" s="2" customFormat="1" x14ac:dyDescent="0.25">
      <c r="A164" s="115">
        <v>46125</v>
      </c>
      <c r="B164" s="116">
        <v>10</v>
      </c>
      <c r="C164" s="117" t="s">
        <v>188</v>
      </c>
      <c r="D164" s="117" t="s">
        <v>131</v>
      </c>
      <c r="E164" s="118" t="s">
        <v>159</v>
      </c>
      <c r="F164" s="1"/>
    </row>
    <row r="165" spans="1:6" s="2" customFormat="1" x14ac:dyDescent="0.25">
      <c r="A165" s="115">
        <v>46125</v>
      </c>
      <c r="B165" s="116">
        <v>46.75</v>
      </c>
      <c r="C165" s="117" t="s">
        <v>188</v>
      </c>
      <c r="D165" s="117" t="s">
        <v>137</v>
      </c>
      <c r="E165" s="118" t="s">
        <v>159</v>
      </c>
      <c r="F165" s="1"/>
    </row>
    <row r="166" spans="1:6" s="2" customFormat="1" x14ac:dyDescent="0.25">
      <c r="A166" s="115">
        <v>46125</v>
      </c>
      <c r="B166" s="116">
        <v>27.45</v>
      </c>
      <c r="C166" s="117" t="s">
        <v>188</v>
      </c>
      <c r="D166" s="117" t="s">
        <v>189</v>
      </c>
      <c r="E166" s="118" t="s">
        <v>159</v>
      </c>
      <c r="F166" s="1"/>
    </row>
    <row r="167" spans="1:6" s="2" customFormat="1" x14ac:dyDescent="0.25">
      <c r="A167" s="115"/>
      <c r="B167" s="116"/>
      <c r="C167" s="117"/>
      <c r="D167" s="117"/>
      <c r="E167" s="118"/>
      <c r="F167" s="1"/>
    </row>
    <row r="168" spans="1:6" s="2" customFormat="1" x14ac:dyDescent="0.25">
      <c r="A168" s="115">
        <v>46141</v>
      </c>
      <c r="B168" s="116">
        <f>286.06+129.47+229.57</f>
        <v>645.09999999999991</v>
      </c>
      <c r="C168" s="117" t="s">
        <v>190</v>
      </c>
      <c r="D168" s="117" t="s">
        <v>129</v>
      </c>
      <c r="E168" s="118" t="s">
        <v>130</v>
      </c>
      <c r="F168" s="1"/>
    </row>
    <row r="169" spans="1:6" s="2" customFormat="1" x14ac:dyDescent="0.25">
      <c r="A169" s="115">
        <v>46141</v>
      </c>
      <c r="B169" s="116">
        <v>116.37</v>
      </c>
      <c r="C169" s="117" t="s">
        <v>190</v>
      </c>
      <c r="D169" s="117" t="s">
        <v>180</v>
      </c>
      <c r="E169" s="118" t="s">
        <v>130</v>
      </c>
      <c r="F169" s="1"/>
    </row>
    <row r="170" spans="1:6" s="2" customFormat="1" x14ac:dyDescent="0.25">
      <c r="A170" s="115">
        <v>46141</v>
      </c>
      <c r="B170" s="116">
        <f>26.71</f>
        <v>26.71</v>
      </c>
      <c r="C170" s="117" t="s">
        <v>190</v>
      </c>
      <c r="D170" s="117" t="s">
        <v>132</v>
      </c>
      <c r="E170" s="118" t="s">
        <v>130</v>
      </c>
      <c r="F170" s="1"/>
    </row>
    <row r="171" spans="1:6" s="2" customFormat="1" x14ac:dyDescent="0.25">
      <c r="A171" s="115"/>
      <c r="B171" s="116"/>
      <c r="C171" s="117"/>
      <c r="D171" s="117"/>
      <c r="E171" s="118"/>
      <c r="F171" s="1"/>
    </row>
    <row r="172" spans="1:6" s="2" customFormat="1" x14ac:dyDescent="0.25">
      <c r="A172" s="115">
        <v>46147</v>
      </c>
      <c r="B172" s="116">
        <f>420.87+303.66</f>
        <v>724.53</v>
      </c>
      <c r="C172" s="117" t="s">
        <v>191</v>
      </c>
      <c r="D172" s="117" t="s">
        <v>129</v>
      </c>
      <c r="E172" s="118" t="s">
        <v>141</v>
      </c>
      <c r="F172" s="1"/>
    </row>
    <row r="173" spans="1:6" s="2" customFormat="1" x14ac:dyDescent="0.25">
      <c r="A173" s="115">
        <v>46147</v>
      </c>
      <c r="B173" s="116">
        <v>198.78</v>
      </c>
      <c r="C173" s="117" t="s">
        <v>191</v>
      </c>
      <c r="D173" s="117" t="s">
        <v>136</v>
      </c>
      <c r="E173" s="118" t="s">
        <v>192</v>
      </c>
      <c r="F173" s="1"/>
    </row>
    <row r="174" spans="1:6" s="2" customFormat="1" x14ac:dyDescent="0.25">
      <c r="A174" s="115">
        <v>46147</v>
      </c>
      <c r="B174" s="116">
        <f>6.55+20.16</f>
        <v>26.71</v>
      </c>
      <c r="C174" s="117" t="s">
        <v>191</v>
      </c>
      <c r="D174" s="117" t="s">
        <v>132</v>
      </c>
      <c r="E174" s="118" t="s">
        <v>141</v>
      </c>
      <c r="F174" s="1"/>
    </row>
    <row r="175" spans="1:6" s="2" customFormat="1" x14ac:dyDescent="0.25">
      <c r="A175" s="115"/>
      <c r="B175" s="116"/>
      <c r="C175" s="117"/>
      <c r="D175" s="117"/>
      <c r="E175" s="118"/>
      <c r="F175" s="1"/>
    </row>
    <row r="176" spans="1:6" s="2" customFormat="1" x14ac:dyDescent="0.25">
      <c r="A176" s="115">
        <v>46154</v>
      </c>
      <c r="B176" s="116">
        <v>24.3</v>
      </c>
      <c r="C176" s="117" t="s">
        <v>187</v>
      </c>
      <c r="D176" s="117" t="s">
        <v>132</v>
      </c>
      <c r="E176" s="118" t="s">
        <v>159</v>
      </c>
      <c r="F176" s="1"/>
    </row>
    <row r="177" spans="1:6" s="2" customFormat="1" x14ac:dyDescent="0.25">
      <c r="A177" s="115"/>
      <c r="B177" s="116"/>
      <c r="C177" s="117"/>
      <c r="D177" s="117"/>
      <c r="E177" s="118"/>
      <c r="F177" s="1"/>
    </row>
    <row r="178" spans="1:6" s="2" customFormat="1" x14ac:dyDescent="0.25">
      <c r="A178" s="115">
        <v>46155</v>
      </c>
      <c r="B178" s="116">
        <f>629.21+36.27</f>
        <v>665.48</v>
      </c>
      <c r="C178" s="117" t="s">
        <v>193</v>
      </c>
      <c r="D178" s="117" t="s">
        <v>129</v>
      </c>
      <c r="E178" s="118" t="s">
        <v>194</v>
      </c>
      <c r="F178" s="1"/>
    </row>
    <row r="179" spans="1:6" s="2" customFormat="1" x14ac:dyDescent="0.25">
      <c r="A179" s="115">
        <v>46155</v>
      </c>
      <c r="B179" s="116">
        <f>17.75+11.2</f>
        <v>28.95</v>
      </c>
      <c r="C179" s="117" t="s">
        <v>193</v>
      </c>
      <c r="D179" s="117" t="s">
        <v>132</v>
      </c>
      <c r="E179" s="118" t="s">
        <v>194</v>
      </c>
      <c r="F179" s="1"/>
    </row>
    <row r="180" spans="1:6" s="2" customFormat="1" x14ac:dyDescent="0.25">
      <c r="A180" s="115"/>
      <c r="B180" s="116"/>
      <c r="C180" s="117"/>
      <c r="D180" s="117"/>
      <c r="E180" s="118"/>
      <c r="F180" s="1"/>
    </row>
    <row r="181" spans="1:6" s="2" customFormat="1" x14ac:dyDescent="0.25">
      <c r="A181" s="115">
        <v>46162</v>
      </c>
      <c r="B181" s="116">
        <v>176.27</v>
      </c>
      <c r="C181" s="117" t="s">
        <v>195</v>
      </c>
      <c r="D181" s="117" t="s">
        <v>182</v>
      </c>
      <c r="E181" s="118" t="s">
        <v>196</v>
      </c>
      <c r="F181" s="1"/>
    </row>
    <row r="182" spans="1:6" s="2" customFormat="1" x14ac:dyDescent="0.25">
      <c r="A182" s="115">
        <v>46162</v>
      </c>
      <c r="B182" s="116">
        <v>104.35</v>
      </c>
      <c r="C182" s="117" t="s">
        <v>195</v>
      </c>
      <c r="D182" s="117" t="s">
        <v>136</v>
      </c>
      <c r="E182" s="118" t="s">
        <v>197</v>
      </c>
      <c r="F182" s="1"/>
    </row>
    <row r="183" spans="1:6" s="2" customFormat="1" x14ac:dyDescent="0.25">
      <c r="A183" s="115">
        <v>46162</v>
      </c>
      <c r="B183" s="116">
        <v>6.55</v>
      </c>
      <c r="C183" s="117" t="s">
        <v>195</v>
      </c>
      <c r="D183" s="117" t="s">
        <v>132</v>
      </c>
      <c r="E183" s="118" t="s">
        <v>196</v>
      </c>
      <c r="F183" s="1"/>
    </row>
    <row r="184" spans="1:6" s="2" customFormat="1" x14ac:dyDescent="0.25">
      <c r="A184" s="115"/>
      <c r="B184" s="116"/>
      <c r="C184" s="117"/>
      <c r="D184" s="117"/>
      <c r="E184" s="118"/>
      <c r="F184" s="1"/>
    </row>
    <row r="185" spans="1:6" s="2" customFormat="1" x14ac:dyDescent="0.25">
      <c r="A185" s="115">
        <v>46163</v>
      </c>
      <c r="B185" s="116">
        <v>147.83000000000001</v>
      </c>
      <c r="C185" s="117" t="s">
        <v>195</v>
      </c>
      <c r="D185" s="117" t="s">
        <v>136</v>
      </c>
      <c r="E185" s="118" t="s">
        <v>196</v>
      </c>
      <c r="F185" s="1"/>
    </row>
    <row r="186" spans="1:6" s="2" customFormat="1" x14ac:dyDescent="0.25">
      <c r="A186" s="115">
        <v>46163</v>
      </c>
      <c r="B186" s="116">
        <v>47.97</v>
      </c>
      <c r="C186" s="117" t="s">
        <v>195</v>
      </c>
      <c r="D186" s="117" t="s">
        <v>132</v>
      </c>
      <c r="E186" s="118" t="s">
        <v>196</v>
      </c>
      <c r="F186" s="1"/>
    </row>
    <row r="187" spans="1:6" s="2" customFormat="1" x14ac:dyDescent="0.25">
      <c r="A187" s="115"/>
      <c r="B187" s="116"/>
      <c r="C187" s="117"/>
      <c r="D187" s="117"/>
      <c r="E187" s="118"/>
      <c r="F187" s="1"/>
    </row>
    <row r="188" spans="1:6" s="2" customFormat="1" x14ac:dyDescent="0.25">
      <c r="A188" s="115">
        <v>46175</v>
      </c>
      <c r="B188" s="116">
        <f>-30.25+4.43+27.45</f>
        <v>1.629999999999999</v>
      </c>
      <c r="C188" s="117" t="s">
        <v>198</v>
      </c>
      <c r="D188" s="117" t="s">
        <v>182</v>
      </c>
      <c r="E188" s="118" t="s">
        <v>159</v>
      </c>
      <c r="F188" s="1"/>
    </row>
    <row r="189" spans="1:6" s="2" customFormat="1" x14ac:dyDescent="0.25">
      <c r="A189" s="115"/>
      <c r="B189" s="116"/>
      <c r="C189" s="117"/>
      <c r="D189" s="117"/>
      <c r="E189" s="118"/>
      <c r="F189" s="1"/>
    </row>
    <row r="190" spans="1:6" s="2" customFormat="1" x14ac:dyDescent="0.25">
      <c r="A190" s="115"/>
      <c r="B190" s="116"/>
      <c r="C190" s="117"/>
      <c r="D190" s="117"/>
      <c r="E190" s="118"/>
      <c r="F190" s="1"/>
    </row>
    <row r="191" spans="1:6" s="2" customFormat="1" x14ac:dyDescent="0.25">
      <c r="A191" s="115">
        <v>46177</v>
      </c>
      <c r="B191" s="116">
        <f>156.04+339.89</f>
        <v>495.92999999999995</v>
      </c>
      <c r="C191" s="117" t="s">
        <v>199</v>
      </c>
      <c r="D191" s="117" t="s">
        <v>182</v>
      </c>
      <c r="E191" s="118" t="s">
        <v>200</v>
      </c>
      <c r="F191" s="1"/>
    </row>
    <row r="192" spans="1:6" s="2" customFormat="1" x14ac:dyDescent="0.25">
      <c r="A192" s="115">
        <v>46177</v>
      </c>
      <c r="B192" s="116">
        <v>54.52</v>
      </c>
      <c r="C192" s="117" t="s">
        <v>199</v>
      </c>
      <c r="D192" s="117" t="s">
        <v>131</v>
      </c>
      <c r="E192" s="118" t="s">
        <v>200</v>
      </c>
      <c r="F192" s="1"/>
    </row>
    <row r="193" spans="1:16384" s="2" customFormat="1" x14ac:dyDescent="0.25">
      <c r="A193" s="115">
        <v>46177</v>
      </c>
      <c r="B193" s="116">
        <f>6.55+22.4</f>
        <v>28.95</v>
      </c>
      <c r="C193" s="117" t="s">
        <v>199</v>
      </c>
      <c r="D193" s="117" t="s">
        <v>132</v>
      </c>
      <c r="E193" s="118" t="s">
        <v>200</v>
      </c>
      <c r="F193" s="1"/>
    </row>
    <row r="194" spans="1:16384" s="2" customFormat="1" x14ac:dyDescent="0.25">
      <c r="A194" s="115"/>
      <c r="B194" s="116"/>
      <c r="C194" s="117"/>
      <c r="D194" s="117"/>
      <c r="E194" s="118"/>
      <c r="F194" s="1"/>
    </row>
    <row r="195" spans="1:16384" s="2" customFormat="1" x14ac:dyDescent="0.25">
      <c r="A195" s="115">
        <v>46184</v>
      </c>
      <c r="B195" s="116">
        <f>422.93+164.27</f>
        <v>587.20000000000005</v>
      </c>
      <c r="C195" s="117" t="s">
        <v>201</v>
      </c>
      <c r="D195" s="117" t="s">
        <v>182</v>
      </c>
      <c r="E195" s="118" t="s">
        <v>141</v>
      </c>
      <c r="F195" s="1"/>
    </row>
    <row r="196" spans="1:16384" s="2" customFormat="1" x14ac:dyDescent="0.25">
      <c r="A196" s="115">
        <v>46184</v>
      </c>
      <c r="B196" s="116">
        <v>136.30000000000001</v>
      </c>
      <c r="C196" s="117" t="s">
        <v>201</v>
      </c>
      <c r="D196" s="117" t="s">
        <v>136</v>
      </c>
      <c r="E196" s="118" t="s">
        <v>141</v>
      </c>
      <c r="F196" s="1"/>
      <c r="G196" s="2">
        <v>136.30000000000001</v>
      </c>
      <c r="H196" s="2">
        <v>136.30000000000001</v>
      </c>
      <c r="I196" s="2">
        <v>136.30000000000001</v>
      </c>
      <c r="J196" s="2">
        <v>136.30000000000001</v>
      </c>
      <c r="K196" s="2">
        <v>136.30000000000001</v>
      </c>
      <c r="L196" s="2">
        <v>136.30000000000001</v>
      </c>
      <c r="M196" s="2">
        <v>136.30000000000001</v>
      </c>
      <c r="N196" s="2">
        <v>136.30000000000001</v>
      </c>
      <c r="O196" s="2">
        <v>136.30000000000001</v>
      </c>
      <c r="P196" s="2">
        <v>136.30000000000001</v>
      </c>
      <c r="Q196" s="2">
        <v>136.30000000000001</v>
      </c>
      <c r="R196" s="2">
        <v>136.30000000000001</v>
      </c>
      <c r="S196" s="2">
        <v>136.30000000000001</v>
      </c>
      <c r="T196" s="2">
        <v>136.30000000000001</v>
      </c>
      <c r="U196" s="2">
        <v>136.30000000000001</v>
      </c>
      <c r="V196" s="2">
        <v>136.30000000000001</v>
      </c>
      <c r="W196" s="2">
        <v>136.30000000000001</v>
      </c>
      <c r="X196" s="2">
        <v>136.30000000000001</v>
      </c>
      <c r="Y196" s="2">
        <v>136.30000000000001</v>
      </c>
      <c r="Z196" s="2">
        <v>136.30000000000001</v>
      </c>
      <c r="AA196" s="2">
        <v>136.30000000000001</v>
      </c>
      <c r="AB196" s="2">
        <v>136.30000000000001</v>
      </c>
      <c r="AC196" s="2">
        <v>136.30000000000001</v>
      </c>
      <c r="AD196" s="2">
        <v>136.30000000000001</v>
      </c>
      <c r="AE196" s="2">
        <v>136.30000000000001</v>
      </c>
      <c r="AF196" s="2">
        <v>136.30000000000001</v>
      </c>
      <c r="AG196" s="2">
        <v>136.30000000000001</v>
      </c>
      <c r="AH196" s="2">
        <v>136.30000000000001</v>
      </c>
      <c r="AI196" s="2">
        <v>136.30000000000001</v>
      </c>
      <c r="AJ196" s="2">
        <v>136.30000000000001</v>
      </c>
      <c r="AK196" s="2">
        <v>136.30000000000001</v>
      </c>
      <c r="AL196" s="2">
        <v>136.30000000000001</v>
      </c>
      <c r="AM196" s="2">
        <v>136.30000000000001</v>
      </c>
      <c r="AN196" s="2">
        <v>136.30000000000001</v>
      </c>
      <c r="AO196" s="2">
        <v>136.30000000000001</v>
      </c>
      <c r="AP196" s="2">
        <v>136.30000000000001</v>
      </c>
      <c r="AQ196" s="2">
        <v>136.30000000000001</v>
      </c>
      <c r="AR196" s="2">
        <v>136.30000000000001</v>
      </c>
      <c r="AS196" s="2">
        <v>136.30000000000001</v>
      </c>
      <c r="AT196" s="2">
        <v>136.30000000000001</v>
      </c>
      <c r="AU196" s="2">
        <v>136.30000000000001</v>
      </c>
      <c r="AV196" s="2">
        <v>136.30000000000001</v>
      </c>
      <c r="AW196" s="2">
        <v>136.30000000000001</v>
      </c>
      <c r="AX196" s="2">
        <v>136.30000000000001</v>
      </c>
      <c r="AY196" s="2">
        <v>136.30000000000001</v>
      </c>
      <c r="AZ196" s="2">
        <v>136.30000000000001</v>
      </c>
      <c r="BA196" s="2">
        <v>136.30000000000001</v>
      </c>
      <c r="BB196" s="2">
        <v>136.30000000000001</v>
      </c>
      <c r="BC196" s="2">
        <v>136.30000000000001</v>
      </c>
      <c r="BD196" s="2">
        <v>136.30000000000001</v>
      </c>
      <c r="BE196" s="2">
        <v>136.30000000000001</v>
      </c>
      <c r="BF196" s="2">
        <v>136.30000000000001</v>
      </c>
      <c r="BG196" s="2">
        <v>136.30000000000001</v>
      </c>
      <c r="BH196" s="2">
        <v>136.30000000000001</v>
      </c>
      <c r="BI196" s="2">
        <v>136.30000000000001</v>
      </c>
      <c r="BJ196" s="2">
        <v>136.30000000000001</v>
      </c>
      <c r="BK196" s="2">
        <v>136.30000000000001</v>
      </c>
      <c r="BL196" s="2">
        <v>136.30000000000001</v>
      </c>
      <c r="BM196" s="2">
        <v>136.30000000000001</v>
      </c>
      <c r="BN196" s="2">
        <v>136.30000000000001</v>
      </c>
      <c r="BO196" s="2">
        <v>136.30000000000001</v>
      </c>
      <c r="BP196" s="2">
        <v>136.30000000000001</v>
      </c>
      <c r="BQ196" s="2">
        <v>136.30000000000001</v>
      </c>
      <c r="BR196" s="2">
        <v>136.30000000000001</v>
      </c>
      <c r="BS196" s="2">
        <v>136.30000000000001</v>
      </c>
      <c r="BT196" s="2">
        <v>136.30000000000001</v>
      </c>
      <c r="BU196" s="2">
        <v>136.30000000000001</v>
      </c>
      <c r="BV196" s="2">
        <v>136.30000000000001</v>
      </c>
      <c r="BW196" s="2">
        <v>136.30000000000001</v>
      </c>
      <c r="BX196" s="2">
        <v>136.30000000000001</v>
      </c>
      <c r="BY196" s="2">
        <v>136.30000000000001</v>
      </c>
      <c r="BZ196" s="2">
        <v>136.30000000000001</v>
      </c>
      <c r="CA196" s="2">
        <v>136.30000000000001</v>
      </c>
      <c r="CB196" s="2">
        <v>136.30000000000001</v>
      </c>
      <c r="CC196" s="2">
        <v>136.30000000000001</v>
      </c>
      <c r="CD196" s="2">
        <v>136.30000000000001</v>
      </c>
      <c r="CE196" s="2">
        <v>136.30000000000001</v>
      </c>
      <c r="CF196" s="2">
        <v>136.30000000000001</v>
      </c>
      <c r="CG196" s="2">
        <v>136.30000000000001</v>
      </c>
      <c r="CH196" s="2">
        <v>136.30000000000001</v>
      </c>
      <c r="CI196" s="2">
        <v>136.30000000000001</v>
      </c>
      <c r="CJ196" s="2">
        <v>136.30000000000001</v>
      </c>
      <c r="CK196" s="2">
        <v>136.30000000000001</v>
      </c>
      <c r="CL196" s="2">
        <v>136.30000000000001</v>
      </c>
      <c r="CM196" s="2">
        <v>136.30000000000001</v>
      </c>
      <c r="CN196" s="2">
        <v>136.30000000000001</v>
      </c>
      <c r="CO196" s="2">
        <v>136.30000000000001</v>
      </c>
      <c r="CP196" s="2">
        <v>136.30000000000001</v>
      </c>
      <c r="CQ196" s="2">
        <v>136.30000000000001</v>
      </c>
      <c r="CR196" s="2">
        <v>136.30000000000001</v>
      </c>
      <c r="CS196" s="2">
        <v>136.30000000000001</v>
      </c>
      <c r="CT196" s="2">
        <v>136.30000000000001</v>
      </c>
      <c r="CU196" s="2">
        <v>136.30000000000001</v>
      </c>
      <c r="CV196" s="2">
        <v>136.30000000000001</v>
      </c>
      <c r="CW196" s="2">
        <v>136.30000000000001</v>
      </c>
      <c r="CX196" s="2">
        <v>136.30000000000001</v>
      </c>
      <c r="CY196" s="2">
        <v>136.30000000000001</v>
      </c>
      <c r="CZ196" s="2">
        <v>136.30000000000001</v>
      </c>
      <c r="DA196" s="2">
        <v>136.30000000000001</v>
      </c>
      <c r="DB196" s="2">
        <v>136.30000000000001</v>
      </c>
      <c r="DC196" s="2">
        <v>136.30000000000001</v>
      </c>
      <c r="DD196" s="2">
        <v>136.30000000000001</v>
      </c>
      <c r="DE196" s="2">
        <v>136.30000000000001</v>
      </c>
      <c r="DF196" s="2">
        <v>136.30000000000001</v>
      </c>
      <c r="DG196" s="2">
        <v>136.30000000000001</v>
      </c>
      <c r="DH196" s="2">
        <v>136.30000000000001</v>
      </c>
      <c r="DI196" s="2">
        <v>136.30000000000001</v>
      </c>
      <c r="DJ196" s="2">
        <v>136.30000000000001</v>
      </c>
      <c r="DK196" s="2">
        <v>136.30000000000001</v>
      </c>
      <c r="DL196" s="2">
        <v>136.30000000000001</v>
      </c>
      <c r="DM196" s="2">
        <v>136.30000000000001</v>
      </c>
      <c r="DN196" s="2">
        <v>136.30000000000001</v>
      </c>
      <c r="DO196" s="2">
        <v>136.30000000000001</v>
      </c>
      <c r="DP196" s="2">
        <v>136.30000000000001</v>
      </c>
      <c r="DQ196" s="2">
        <v>136.30000000000001</v>
      </c>
      <c r="DR196" s="2">
        <v>136.30000000000001</v>
      </c>
      <c r="DS196" s="2">
        <v>136.30000000000001</v>
      </c>
      <c r="DT196" s="2">
        <v>136.30000000000001</v>
      </c>
      <c r="DU196" s="2">
        <v>136.30000000000001</v>
      </c>
      <c r="DV196" s="2">
        <v>136.30000000000001</v>
      </c>
      <c r="DW196" s="2">
        <v>136.30000000000001</v>
      </c>
      <c r="DX196" s="2">
        <v>136.30000000000001</v>
      </c>
      <c r="DY196" s="2">
        <v>136.30000000000001</v>
      </c>
      <c r="DZ196" s="2">
        <v>136.30000000000001</v>
      </c>
      <c r="EA196" s="2">
        <v>136.30000000000001</v>
      </c>
      <c r="EB196" s="2">
        <v>136.30000000000001</v>
      </c>
      <c r="EC196" s="2">
        <v>136.30000000000001</v>
      </c>
      <c r="ED196" s="2">
        <v>136.30000000000001</v>
      </c>
      <c r="EE196" s="2">
        <v>136.30000000000001</v>
      </c>
      <c r="EF196" s="2">
        <v>136.30000000000001</v>
      </c>
      <c r="EG196" s="2">
        <v>136.30000000000001</v>
      </c>
      <c r="EH196" s="2">
        <v>136.30000000000001</v>
      </c>
      <c r="EI196" s="2">
        <v>136.30000000000001</v>
      </c>
      <c r="EJ196" s="2">
        <v>136.30000000000001</v>
      </c>
      <c r="EK196" s="2">
        <v>136.30000000000001</v>
      </c>
      <c r="EL196" s="2">
        <v>136.30000000000001</v>
      </c>
      <c r="EM196" s="2">
        <v>136.30000000000001</v>
      </c>
      <c r="EN196" s="2">
        <v>136.30000000000001</v>
      </c>
      <c r="EO196" s="2">
        <v>136.30000000000001</v>
      </c>
      <c r="EP196" s="2">
        <v>136.30000000000001</v>
      </c>
      <c r="EQ196" s="2">
        <v>136.30000000000001</v>
      </c>
      <c r="ER196" s="2">
        <v>136.30000000000001</v>
      </c>
      <c r="ES196" s="2">
        <v>136.30000000000001</v>
      </c>
      <c r="ET196" s="2">
        <v>136.30000000000001</v>
      </c>
      <c r="EU196" s="2">
        <v>136.30000000000001</v>
      </c>
      <c r="EV196" s="2">
        <v>136.30000000000001</v>
      </c>
      <c r="EW196" s="2">
        <v>136.30000000000001</v>
      </c>
      <c r="EX196" s="2">
        <v>136.30000000000001</v>
      </c>
      <c r="EY196" s="2">
        <v>136.30000000000001</v>
      </c>
      <c r="EZ196" s="2">
        <v>136.30000000000001</v>
      </c>
      <c r="FA196" s="2">
        <v>136.30000000000001</v>
      </c>
      <c r="FB196" s="2">
        <v>136.30000000000001</v>
      </c>
      <c r="FC196" s="2">
        <v>136.30000000000001</v>
      </c>
      <c r="FD196" s="2">
        <v>136.30000000000001</v>
      </c>
      <c r="FE196" s="2">
        <v>136.30000000000001</v>
      </c>
      <c r="FF196" s="2">
        <v>136.30000000000001</v>
      </c>
      <c r="FG196" s="2">
        <v>136.30000000000001</v>
      </c>
      <c r="FH196" s="2">
        <v>136.30000000000001</v>
      </c>
      <c r="FI196" s="2">
        <v>136.30000000000001</v>
      </c>
      <c r="FJ196" s="2">
        <v>136.30000000000001</v>
      </c>
      <c r="FK196" s="2">
        <v>136.30000000000001</v>
      </c>
      <c r="FL196" s="2">
        <v>136.30000000000001</v>
      </c>
      <c r="FM196" s="2">
        <v>136.30000000000001</v>
      </c>
      <c r="FN196" s="2">
        <v>136.30000000000001</v>
      </c>
      <c r="FO196" s="2">
        <v>136.30000000000001</v>
      </c>
      <c r="FP196" s="2">
        <v>136.30000000000001</v>
      </c>
      <c r="FQ196" s="2">
        <v>136.30000000000001</v>
      </c>
      <c r="FR196" s="2">
        <v>136.30000000000001</v>
      </c>
      <c r="FS196" s="2">
        <v>136.30000000000001</v>
      </c>
      <c r="FT196" s="2">
        <v>136.30000000000001</v>
      </c>
      <c r="FU196" s="2">
        <v>136.30000000000001</v>
      </c>
      <c r="FV196" s="2">
        <v>136.30000000000001</v>
      </c>
      <c r="FW196" s="2">
        <v>136.30000000000001</v>
      </c>
      <c r="FX196" s="2">
        <v>136.30000000000001</v>
      </c>
      <c r="FY196" s="2">
        <v>136.30000000000001</v>
      </c>
      <c r="FZ196" s="2">
        <v>136.30000000000001</v>
      </c>
      <c r="GA196" s="2">
        <v>136.30000000000001</v>
      </c>
      <c r="GB196" s="2">
        <v>136.30000000000001</v>
      </c>
      <c r="GC196" s="2">
        <v>136.30000000000001</v>
      </c>
      <c r="GD196" s="2">
        <v>136.30000000000001</v>
      </c>
      <c r="GE196" s="2">
        <v>136.30000000000001</v>
      </c>
      <c r="GF196" s="2">
        <v>136.30000000000001</v>
      </c>
      <c r="GG196" s="2">
        <v>136.30000000000001</v>
      </c>
      <c r="GH196" s="2">
        <v>136.30000000000001</v>
      </c>
      <c r="GI196" s="2">
        <v>136.30000000000001</v>
      </c>
      <c r="GJ196" s="2">
        <v>136.30000000000001</v>
      </c>
      <c r="GK196" s="2">
        <v>136.30000000000001</v>
      </c>
      <c r="GL196" s="2">
        <v>136.30000000000001</v>
      </c>
      <c r="GM196" s="2">
        <v>136.30000000000001</v>
      </c>
      <c r="GN196" s="2">
        <v>136.30000000000001</v>
      </c>
      <c r="GO196" s="2">
        <v>136.30000000000001</v>
      </c>
      <c r="GP196" s="2">
        <v>136.30000000000001</v>
      </c>
      <c r="GQ196" s="2">
        <v>136.30000000000001</v>
      </c>
      <c r="GR196" s="2">
        <v>136.30000000000001</v>
      </c>
      <c r="GS196" s="2">
        <v>136.30000000000001</v>
      </c>
      <c r="GT196" s="2">
        <v>136.30000000000001</v>
      </c>
      <c r="GU196" s="2">
        <v>136.30000000000001</v>
      </c>
      <c r="GV196" s="2">
        <v>136.30000000000001</v>
      </c>
      <c r="GW196" s="2">
        <v>136.30000000000001</v>
      </c>
      <c r="GX196" s="2">
        <v>136.30000000000001</v>
      </c>
      <c r="GY196" s="2">
        <v>136.30000000000001</v>
      </c>
      <c r="GZ196" s="2">
        <v>136.30000000000001</v>
      </c>
      <c r="HA196" s="2">
        <v>136.30000000000001</v>
      </c>
      <c r="HB196" s="2">
        <v>136.30000000000001</v>
      </c>
      <c r="HC196" s="2">
        <v>136.30000000000001</v>
      </c>
      <c r="HD196" s="2">
        <v>136.30000000000001</v>
      </c>
      <c r="HE196" s="2">
        <v>136.30000000000001</v>
      </c>
      <c r="HF196" s="2">
        <v>136.30000000000001</v>
      </c>
      <c r="HG196" s="2">
        <v>136.30000000000001</v>
      </c>
      <c r="HH196" s="2">
        <v>136.30000000000001</v>
      </c>
      <c r="HI196" s="2">
        <v>136.30000000000001</v>
      </c>
      <c r="HJ196" s="2">
        <v>136.30000000000001</v>
      </c>
      <c r="HK196" s="2">
        <v>136.30000000000001</v>
      </c>
      <c r="HL196" s="2">
        <v>136.30000000000001</v>
      </c>
      <c r="HM196" s="2">
        <v>136.30000000000001</v>
      </c>
      <c r="HN196" s="2">
        <v>136.30000000000001</v>
      </c>
      <c r="HO196" s="2">
        <v>136.30000000000001</v>
      </c>
      <c r="HP196" s="2">
        <v>136.30000000000001</v>
      </c>
      <c r="HQ196" s="2">
        <v>136.30000000000001</v>
      </c>
      <c r="HR196" s="2">
        <v>136.30000000000001</v>
      </c>
      <c r="HS196" s="2">
        <v>136.30000000000001</v>
      </c>
      <c r="HT196" s="2">
        <v>136.30000000000001</v>
      </c>
      <c r="HU196" s="2">
        <v>136.30000000000001</v>
      </c>
      <c r="HV196" s="2">
        <v>136.30000000000001</v>
      </c>
      <c r="HW196" s="2">
        <v>136.30000000000001</v>
      </c>
      <c r="HX196" s="2">
        <v>136.30000000000001</v>
      </c>
      <c r="HY196" s="2">
        <v>136.30000000000001</v>
      </c>
      <c r="HZ196" s="2">
        <v>136.30000000000001</v>
      </c>
      <c r="IA196" s="2">
        <v>136.30000000000001</v>
      </c>
      <c r="IB196" s="2">
        <v>136.30000000000001</v>
      </c>
      <c r="IC196" s="2">
        <v>136.30000000000001</v>
      </c>
      <c r="ID196" s="2">
        <v>136.30000000000001</v>
      </c>
      <c r="IE196" s="2">
        <v>136.30000000000001</v>
      </c>
      <c r="IF196" s="2">
        <v>136.30000000000001</v>
      </c>
      <c r="IG196" s="2">
        <v>136.30000000000001</v>
      </c>
      <c r="IH196" s="2">
        <v>136.30000000000001</v>
      </c>
      <c r="II196" s="2">
        <v>136.30000000000001</v>
      </c>
      <c r="IJ196" s="2">
        <v>136.30000000000001</v>
      </c>
      <c r="IK196" s="2">
        <v>136.30000000000001</v>
      </c>
      <c r="IL196" s="2">
        <v>136.30000000000001</v>
      </c>
      <c r="IM196" s="2">
        <v>136.30000000000001</v>
      </c>
      <c r="IN196" s="2">
        <v>136.30000000000001</v>
      </c>
      <c r="IO196" s="2">
        <v>136.30000000000001</v>
      </c>
      <c r="IP196" s="2">
        <v>136.30000000000001</v>
      </c>
      <c r="IQ196" s="2">
        <v>136.30000000000001</v>
      </c>
      <c r="IR196" s="2">
        <v>136.30000000000001</v>
      </c>
      <c r="IS196" s="2">
        <v>136.30000000000001</v>
      </c>
      <c r="IT196" s="2">
        <v>136.30000000000001</v>
      </c>
      <c r="IU196" s="2">
        <v>136.30000000000001</v>
      </c>
      <c r="IV196" s="2">
        <v>136.30000000000001</v>
      </c>
      <c r="IW196" s="2">
        <v>136.30000000000001</v>
      </c>
      <c r="IX196" s="2">
        <v>136.30000000000001</v>
      </c>
      <c r="IY196" s="2">
        <v>136.30000000000001</v>
      </c>
      <c r="IZ196" s="2">
        <v>136.30000000000001</v>
      </c>
      <c r="JA196" s="2">
        <v>136.30000000000001</v>
      </c>
      <c r="JB196" s="2">
        <v>136.30000000000001</v>
      </c>
      <c r="JC196" s="2">
        <v>136.30000000000001</v>
      </c>
      <c r="JD196" s="2">
        <v>136.30000000000001</v>
      </c>
      <c r="JE196" s="2">
        <v>136.30000000000001</v>
      </c>
      <c r="JF196" s="2">
        <v>136.30000000000001</v>
      </c>
      <c r="JG196" s="2">
        <v>136.30000000000001</v>
      </c>
      <c r="JH196" s="2">
        <v>136.30000000000001</v>
      </c>
      <c r="JI196" s="2">
        <v>136.30000000000001</v>
      </c>
      <c r="JJ196" s="2">
        <v>136.30000000000001</v>
      </c>
      <c r="JK196" s="2">
        <v>136.30000000000001</v>
      </c>
      <c r="JL196" s="2">
        <v>136.30000000000001</v>
      </c>
      <c r="JM196" s="2">
        <v>136.30000000000001</v>
      </c>
      <c r="JN196" s="2">
        <v>136.30000000000001</v>
      </c>
      <c r="JO196" s="2">
        <v>136.30000000000001</v>
      </c>
      <c r="JP196" s="2">
        <v>136.30000000000001</v>
      </c>
      <c r="JQ196" s="2">
        <v>136.30000000000001</v>
      </c>
      <c r="JR196" s="2">
        <v>136.30000000000001</v>
      </c>
      <c r="JS196" s="2">
        <v>136.30000000000001</v>
      </c>
      <c r="JT196" s="2">
        <v>136.30000000000001</v>
      </c>
      <c r="JU196" s="2">
        <v>136.30000000000001</v>
      </c>
      <c r="JV196" s="2">
        <v>136.30000000000001</v>
      </c>
      <c r="JW196" s="2">
        <v>136.30000000000001</v>
      </c>
      <c r="JX196" s="2">
        <v>136.30000000000001</v>
      </c>
      <c r="JY196" s="2">
        <v>136.30000000000001</v>
      </c>
      <c r="JZ196" s="2">
        <v>136.30000000000001</v>
      </c>
      <c r="KA196" s="2">
        <v>136.30000000000001</v>
      </c>
      <c r="KB196" s="2">
        <v>136.30000000000001</v>
      </c>
      <c r="KC196" s="2">
        <v>136.30000000000001</v>
      </c>
      <c r="KD196" s="2">
        <v>136.30000000000001</v>
      </c>
      <c r="KE196" s="2">
        <v>136.30000000000001</v>
      </c>
      <c r="KF196" s="2">
        <v>136.30000000000001</v>
      </c>
      <c r="KG196" s="2">
        <v>136.30000000000001</v>
      </c>
      <c r="KH196" s="2">
        <v>136.30000000000001</v>
      </c>
      <c r="KI196" s="2">
        <v>136.30000000000001</v>
      </c>
      <c r="KJ196" s="2">
        <v>136.30000000000001</v>
      </c>
      <c r="KK196" s="2">
        <v>136.30000000000001</v>
      </c>
      <c r="KL196" s="2">
        <v>136.30000000000001</v>
      </c>
      <c r="KM196" s="2">
        <v>136.30000000000001</v>
      </c>
      <c r="KN196" s="2">
        <v>136.30000000000001</v>
      </c>
      <c r="KO196" s="2">
        <v>136.30000000000001</v>
      </c>
      <c r="KP196" s="2">
        <v>136.30000000000001</v>
      </c>
      <c r="KQ196" s="2">
        <v>136.30000000000001</v>
      </c>
      <c r="KR196" s="2">
        <v>136.30000000000001</v>
      </c>
      <c r="KS196" s="2">
        <v>136.30000000000001</v>
      </c>
      <c r="KT196" s="2">
        <v>136.30000000000001</v>
      </c>
      <c r="KU196" s="2">
        <v>136.30000000000001</v>
      </c>
      <c r="KV196" s="2">
        <v>136.30000000000001</v>
      </c>
      <c r="KW196" s="2">
        <v>136.30000000000001</v>
      </c>
      <c r="KX196" s="2">
        <v>136.30000000000001</v>
      </c>
      <c r="KY196" s="2">
        <v>136.30000000000001</v>
      </c>
      <c r="KZ196" s="2">
        <v>136.30000000000001</v>
      </c>
      <c r="LA196" s="2">
        <v>136.30000000000001</v>
      </c>
      <c r="LB196" s="2">
        <v>136.30000000000001</v>
      </c>
      <c r="LC196" s="2">
        <v>136.30000000000001</v>
      </c>
      <c r="LD196" s="2">
        <v>136.30000000000001</v>
      </c>
      <c r="LE196" s="2">
        <v>136.30000000000001</v>
      </c>
      <c r="LF196" s="2">
        <v>136.30000000000001</v>
      </c>
      <c r="LG196" s="2">
        <v>136.30000000000001</v>
      </c>
      <c r="LH196" s="2">
        <v>136.30000000000001</v>
      </c>
      <c r="LI196" s="2">
        <v>136.30000000000001</v>
      </c>
      <c r="LJ196" s="2">
        <v>136.30000000000001</v>
      </c>
      <c r="LK196" s="2">
        <v>136.30000000000001</v>
      </c>
      <c r="LL196" s="2">
        <v>136.30000000000001</v>
      </c>
      <c r="LM196" s="2">
        <v>136.30000000000001</v>
      </c>
      <c r="LN196" s="2">
        <v>136.30000000000001</v>
      </c>
      <c r="LO196" s="2">
        <v>136.30000000000001</v>
      </c>
      <c r="LP196" s="2">
        <v>136.30000000000001</v>
      </c>
      <c r="LQ196" s="2">
        <v>136.30000000000001</v>
      </c>
      <c r="LR196" s="2">
        <v>136.30000000000001</v>
      </c>
      <c r="LS196" s="2">
        <v>136.30000000000001</v>
      </c>
      <c r="LT196" s="2">
        <v>136.30000000000001</v>
      </c>
      <c r="LU196" s="2">
        <v>136.30000000000001</v>
      </c>
      <c r="LV196" s="2">
        <v>136.30000000000001</v>
      </c>
      <c r="LW196" s="2">
        <v>136.30000000000001</v>
      </c>
      <c r="LX196" s="2">
        <v>136.30000000000001</v>
      </c>
      <c r="LY196" s="2">
        <v>136.30000000000001</v>
      </c>
      <c r="LZ196" s="2">
        <v>136.30000000000001</v>
      </c>
      <c r="MA196" s="2">
        <v>136.30000000000001</v>
      </c>
      <c r="MB196" s="2">
        <v>136.30000000000001</v>
      </c>
      <c r="MC196" s="2">
        <v>136.30000000000001</v>
      </c>
      <c r="MD196" s="2">
        <v>136.30000000000001</v>
      </c>
      <c r="ME196" s="2">
        <v>136.30000000000001</v>
      </c>
      <c r="MF196" s="2">
        <v>136.30000000000001</v>
      </c>
      <c r="MG196" s="2">
        <v>136.30000000000001</v>
      </c>
      <c r="MH196" s="2">
        <v>136.30000000000001</v>
      </c>
      <c r="MI196" s="2">
        <v>136.30000000000001</v>
      </c>
      <c r="MJ196" s="2">
        <v>136.30000000000001</v>
      </c>
      <c r="MK196" s="2">
        <v>136.30000000000001</v>
      </c>
      <c r="ML196" s="2">
        <v>136.30000000000001</v>
      </c>
      <c r="MM196" s="2">
        <v>136.30000000000001</v>
      </c>
      <c r="MN196" s="2">
        <v>136.30000000000001</v>
      </c>
      <c r="MO196" s="2">
        <v>136.30000000000001</v>
      </c>
      <c r="MP196" s="2">
        <v>136.30000000000001</v>
      </c>
      <c r="MQ196" s="2">
        <v>136.30000000000001</v>
      </c>
      <c r="MR196" s="2">
        <v>136.30000000000001</v>
      </c>
      <c r="MS196" s="2">
        <v>136.30000000000001</v>
      </c>
      <c r="MT196" s="2">
        <v>136.30000000000001</v>
      </c>
      <c r="MU196" s="2">
        <v>136.30000000000001</v>
      </c>
      <c r="MV196" s="2">
        <v>136.30000000000001</v>
      </c>
      <c r="MW196" s="2">
        <v>136.30000000000001</v>
      </c>
      <c r="MX196" s="2">
        <v>136.30000000000001</v>
      </c>
      <c r="MY196" s="2">
        <v>136.30000000000001</v>
      </c>
      <c r="MZ196" s="2">
        <v>136.30000000000001</v>
      </c>
      <c r="NA196" s="2">
        <v>136.30000000000001</v>
      </c>
      <c r="NB196" s="2">
        <v>136.30000000000001</v>
      </c>
      <c r="NC196" s="2">
        <v>136.30000000000001</v>
      </c>
      <c r="ND196" s="2">
        <v>136.30000000000001</v>
      </c>
      <c r="NE196" s="2">
        <v>136.30000000000001</v>
      </c>
      <c r="NF196" s="2">
        <v>136.30000000000001</v>
      </c>
      <c r="NG196" s="2">
        <v>136.30000000000001</v>
      </c>
      <c r="NH196" s="2">
        <v>136.30000000000001</v>
      </c>
      <c r="NI196" s="2">
        <v>136.30000000000001</v>
      </c>
      <c r="NJ196" s="2">
        <v>136.30000000000001</v>
      </c>
      <c r="NK196" s="2">
        <v>136.30000000000001</v>
      </c>
      <c r="NL196" s="2">
        <v>136.30000000000001</v>
      </c>
      <c r="NM196" s="2">
        <v>136.30000000000001</v>
      </c>
      <c r="NN196" s="2">
        <v>136.30000000000001</v>
      </c>
      <c r="NO196" s="2">
        <v>136.30000000000001</v>
      </c>
      <c r="NP196" s="2">
        <v>136.30000000000001</v>
      </c>
      <c r="NQ196" s="2">
        <v>136.30000000000001</v>
      </c>
      <c r="NR196" s="2">
        <v>136.30000000000001</v>
      </c>
      <c r="NS196" s="2">
        <v>136.30000000000001</v>
      </c>
      <c r="NT196" s="2">
        <v>136.30000000000001</v>
      </c>
      <c r="NU196" s="2">
        <v>136.30000000000001</v>
      </c>
      <c r="NV196" s="2">
        <v>136.30000000000001</v>
      </c>
      <c r="NW196" s="2">
        <v>136.30000000000001</v>
      </c>
      <c r="NX196" s="2">
        <v>136.30000000000001</v>
      </c>
      <c r="NY196" s="2">
        <v>136.30000000000001</v>
      </c>
      <c r="NZ196" s="2">
        <v>136.30000000000001</v>
      </c>
      <c r="OA196" s="2">
        <v>136.30000000000001</v>
      </c>
      <c r="OB196" s="2">
        <v>136.30000000000001</v>
      </c>
      <c r="OC196" s="2">
        <v>136.30000000000001</v>
      </c>
      <c r="OD196" s="2">
        <v>136.30000000000001</v>
      </c>
      <c r="OE196" s="2">
        <v>136.30000000000001</v>
      </c>
      <c r="OF196" s="2">
        <v>136.30000000000001</v>
      </c>
      <c r="OG196" s="2">
        <v>136.30000000000001</v>
      </c>
      <c r="OH196" s="2">
        <v>136.30000000000001</v>
      </c>
      <c r="OI196" s="2">
        <v>136.30000000000001</v>
      </c>
      <c r="OJ196" s="2">
        <v>136.30000000000001</v>
      </c>
      <c r="OK196" s="2">
        <v>136.30000000000001</v>
      </c>
      <c r="OL196" s="2">
        <v>136.30000000000001</v>
      </c>
      <c r="OM196" s="2">
        <v>136.30000000000001</v>
      </c>
      <c r="ON196" s="2">
        <v>136.30000000000001</v>
      </c>
      <c r="OO196" s="2">
        <v>136.30000000000001</v>
      </c>
      <c r="OP196" s="2">
        <v>136.30000000000001</v>
      </c>
      <c r="OQ196" s="2">
        <v>136.30000000000001</v>
      </c>
      <c r="OR196" s="2">
        <v>136.30000000000001</v>
      </c>
      <c r="OS196" s="2">
        <v>136.30000000000001</v>
      </c>
      <c r="OT196" s="2">
        <v>136.30000000000001</v>
      </c>
      <c r="OU196" s="2">
        <v>136.30000000000001</v>
      </c>
      <c r="OV196" s="2">
        <v>136.30000000000001</v>
      </c>
      <c r="OW196" s="2">
        <v>136.30000000000001</v>
      </c>
      <c r="OX196" s="2">
        <v>136.30000000000001</v>
      </c>
      <c r="OY196" s="2">
        <v>136.30000000000001</v>
      </c>
      <c r="OZ196" s="2">
        <v>136.30000000000001</v>
      </c>
      <c r="PA196" s="2">
        <v>136.30000000000001</v>
      </c>
      <c r="PB196" s="2">
        <v>136.30000000000001</v>
      </c>
      <c r="PC196" s="2">
        <v>136.30000000000001</v>
      </c>
      <c r="PD196" s="2">
        <v>136.30000000000001</v>
      </c>
      <c r="PE196" s="2">
        <v>136.30000000000001</v>
      </c>
      <c r="PF196" s="2">
        <v>136.30000000000001</v>
      </c>
      <c r="PG196" s="2">
        <v>136.30000000000001</v>
      </c>
      <c r="PH196" s="2">
        <v>136.30000000000001</v>
      </c>
      <c r="PI196" s="2">
        <v>136.30000000000001</v>
      </c>
      <c r="PJ196" s="2">
        <v>136.30000000000001</v>
      </c>
      <c r="PK196" s="2">
        <v>136.30000000000001</v>
      </c>
      <c r="PL196" s="2">
        <v>136.30000000000001</v>
      </c>
      <c r="PM196" s="2">
        <v>136.30000000000001</v>
      </c>
      <c r="PN196" s="2">
        <v>136.30000000000001</v>
      </c>
      <c r="PO196" s="2">
        <v>136.30000000000001</v>
      </c>
      <c r="PP196" s="2">
        <v>136.30000000000001</v>
      </c>
      <c r="PQ196" s="2">
        <v>136.30000000000001</v>
      </c>
      <c r="PR196" s="2">
        <v>136.30000000000001</v>
      </c>
      <c r="PS196" s="2">
        <v>136.30000000000001</v>
      </c>
      <c r="PT196" s="2">
        <v>136.30000000000001</v>
      </c>
      <c r="PU196" s="2">
        <v>136.30000000000001</v>
      </c>
      <c r="PV196" s="2">
        <v>136.30000000000001</v>
      </c>
      <c r="PW196" s="2">
        <v>136.30000000000001</v>
      </c>
      <c r="PX196" s="2">
        <v>136.30000000000001</v>
      </c>
      <c r="PY196" s="2">
        <v>136.30000000000001</v>
      </c>
      <c r="PZ196" s="2">
        <v>136.30000000000001</v>
      </c>
      <c r="QA196" s="2">
        <v>136.30000000000001</v>
      </c>
      <c r="QB196" s="2">
        <v>136.30000000000001</v>
      </c>
      <c r="QC196" s="2">
        <v>136.30000000000001</v>
      </c>
      <c r="QD196" s="2">
        <v>136.30000000000001</v>
      </c>
      <c r="QE196" s="2">
        <v>136.30000000000001</v>
      </c>
      <c r="QF196" s="2">
        <v>136.30000000000001</v>
      </c>
      <c r="QG196" s="2">
        <v>136.30000000000001</v>
      </c>
      <c r="QH196" s="2">
        <v>136.30000000000001</v>
      </c>
      <c r="QI196" s="2">
        <v>136.30000000000001</v>
      </c>
      <c r="QJ196" s="2">
        <v>136.30000000000001</v>
      </c>
      <c r="QK196" s="2">
        <v>136.30000000000001</v>
      </c>
      <c r="QL196" s="2">
        <v>136.30000000000001</v>
      </c>
      <c r="QM196" s="2">
        <v>136.30000000000001</v>
      </c>
      <c r="QN196" s="2">
        <v>136.30000000000001</v>
      </c>
      <c r="QO196" s="2">
        <v>136.30000000000001</v>
      </c>
      <c r="QP196" s="2">
        <v>136.30000000000001</v>
      </c>
      <c r="QQ196" s="2">
        <v>136.30000000000001</v>
      </c>
      <c r="QR196" s="2">
        <v>136.30000000000001</v>
      </c>
      <c r="QS196" s="2">
        <v>136.30000000000001</v>
      </c>
      <c r="QT196" s="2">
        <v>136.30000000000001</v>
      </c>
      <c r="QU196" s="2">
        <v>136.30000000000001</v>
      </c>
      <c r="QV196" s="2">
        <v>136.30000000000001</v>
      </c>
      <c r="QW196" s="2">
        <v>136.30000000000001</v>
      </c>
      <c r="QX196" s="2">
        <v>136.30000000000001</v>
      </c>
      <c r="QY196" s="2">
        <v>136.30000000000001</v>
      </c>
      <c r="QZ196" s="2">
        <v>136.30000000000001</v>
      </c>
      <c r="RA196" s="2">
        <v>136.30000000000001</v>
      </c>
      <c r="RB196" s="2">
        <v>136.30000000000001</v>
      </c>
      <c r="RC196" s="2">
        <v>136.30000000000001</v>
      </c>
      <c r="RD196" s="2">
        <v>136.30000000000001</v>
      </c>
      <c r="RE196" s="2">
        <v>136.30000000000001</v>
      </c>
      <c r="RF196" s="2">
        <v>136.30000000000001</v>
      </c>
      <c r="RG196" s="2">
        <v>136.30000000000001</v>
      </c>
      <c r="RH196" s="2">
        <v>136.30000000000001</v>
      </c>
      <c r="RI196" s="2">
        <v>136.30000000000001</v>
      </c>
      <c r="RJ196" s="2">
        <v>136.30000000000001</v>
      </c>
      <c r="RK196" s="2">
        <v>136.30000000000001</v>
      </c>
      <c r="RL196" s="2">
        <v>136.30000000000001</v>
      </c>
      <c r="RM196" s="2">
        <v>136.30000000000001</v>
      </c>
      <c r="RN196" s="2">
        <v>136.30000000000001</v>
      </c>
      <c r="RO196" s="2">
        <v>136.30000000000001</v>
      </c>
      <c r="RP196" s="2">
        <v>136.30000000000001</v>
      </c>
      <c r="RQ196" s="2">
        <v>136.30000000000001</v>
      </c>
      <c r="RR196" s="2">
        <v>136.30000000000001</v>
      </c>
      <c r="RS196" s="2">
        <v>136.30000000000001</v>
      </c>
      <c r="RT196" s="2">
        <v>136.30000000000001</v>
      </c>
      <c r="RU196" s="2">
        <v>136.30000000000001</v>
      </c>
      <c r="RV196" s="2">
        <v>136.30000000000001</v>
      </c>
      <c r="RW196" s="2">
        <v>136.30000000000001</v>
      </c>
      <c r="RX196" s="2">
        <v>136.30000000000001</v>
      </c>
      <c r="RY196" s="2">
        <v>136.30000000000001</v>
      </c>
      <c r="RZ196" s="2">
        <v>136.30000000000001</v>
      </c>
      <c r="SA196" s="2">
        <v>136.30000000000001</v>
      </c>
      <c r="SB196" s="2">
        <v>136.30000000000001</v>
      </c>
      <c r="SC196" s="2">
        <v>136.30000000000001</v>
      </c>
      <c r="SD196" s="2">
        <v>136.30000000000001</v>
      </c>
      <c r="SE196" s="2">
        <v>136.30000000000001</v>
      </c>
      <c r="SF196" s="2">
        <v>136.30000000000001</v>
      </c>
      <c r="SG196" s="2">
        <v>136.30000000000001</v>
      </c>
      <c r="SH196" s="2">
        <v>136.30000000000001</v>
      </c>
      <c r="SI196" s="2">
        <v>136.30000000000001</v>
      </c>
      <c r="SJ196" s="2">
        <v>136.30000000000001</v>
      </c>
      <c r="SK196" s="2">
        <v>136.30000000000001</v>
      </c>
      <c r="SL196" s="2">
        <v>136.30000000000001</v>
      </c>
      <c r="SM196" s="2">
        <v>136.30000000000001</v>
      </c>
      <c r="SN196" s="2">
        <v>136.30000000000001</v>
      </c>
      <c r="SO196" s="2">
        <v>136.30000000000001</v>
      </c>
      <c r="SP196" s="2">
        <v>136.30000000000001</v>
      </c>
      <c r="SQ196" s="2">
        <v>136.30000000000001</v>
      </c>
      <c r="SR196" s="2">
        <v>136.30000000000001</v>
      </c>
      <c r="SS196" s="2">
        <v>136.30000000000001</v>
      </c>
      <c r="ST196" s="2">
        <v>136.30000000000001</v>
      </c>
      <c r="SU196" s="2">
        <v>136.30000000000001</v>
      </c>
      <c r="SV196" s="2">
        <v>136.30000000000001</v>
      </c>
      <c r="SW196" s="2">
        <v>136.30000000000001</v>
      </c>
      <c r="SX196" s="2">
        <v>136.30000000000001</v>
      </c>
      <c r="SY196" s="2">
        <v>136.30000000000001</v>
      </c>
      <c r="SZ196" s="2">
        <v>136.30000000000001</v>
      </c>
      <c r="TA196" s="2">
        <v>136.30000000000001</v>
      </c>
      <c r="TB196" s="2">
        <v>136.30000000000001</v>
      </c>
      <c r="TC196" s="2">
        <v>136.30000000000001</v>
      </c>
      <c r="TD196" s="2">
        <v>136.30000000000001</v>
      </c>
      <c r="TE196" s="2">
        <v>136.30000000000001</v>
      </c>
      <c r="TF196" s="2">
        <v>136.30000000000001</v>
      </c>
      <c r="TG196" s="2">
        <v>136.30000000000001</v>
      </c>
      <c r="TH196" s="2">
        <v>136.30000000000001</v>
      </c>
      <c r="TI196" s="2">
        <v>136.30000000000001</v>
      </c>
      <c r="TJ196" s="2">
        <v>136.30000000000001</v>
      </c>
      <c r="TK196" s="2">
        <v>136.30000000000001</v>
      </c>
      <c r="TL196" s="2">
        <v>136.30000000000001</v>
      </c>
      <c r="TM196" s="2">
        <v>136.30000000000001</v>
      </c>
      <c r="TN196" s="2">
        <v>136.30000000000001</v>
      </c>
      <c r="TO196" s="2">
        <v>136.30000000000001</v>
      </c>
      <c r="TP196" s="2">
        <v>136.30000000000001</v>
      </c>
      <c r="TQ196" s="2">
        <v>136.30000000000001</v>
      </c>
      <c r="TR196" s="2">
        <v>136.30000000000001</v>
      </c>
      <c r="TS196" s="2">
        <v>136.30000000000001</v>
      </c>
      <c r="TT196" s="2">
        <v>136.30000000000001</v>
      </c>
      <c r="TU196" s="2">
        <v>136.30000000000001</v>
      </c>
      <c r="TV196" s="2">
        <v>136.30000000000001</v>
      </c>
      <c r="TW196" s="2">
        <v>136.30000000000001</v>
      </c>
      <c r="TX196" s="2">
        <v>136.30000000000001</v>
      </c>
      <c r="TY196" s="2">
        <v>136.30000000000001</v>
      </c>
      <c r="TZ196" s="2">
        <v>136.30000000000001</v>
      </c>
      <c r="UA196" s="2">
        <v>136.30000000000001</v>
      </c>
      <c r="UB196" s="2">
        <v>136.30000000000001</v>
      </c>
      <c r="UC196" s="2">
        <v>136.30000000000001</v>
      </c>
      <c r="UD196" s="2">
        <v>136.30000000000001</v>
      </c>
      <c r="UE196" s="2">
        <v>136.30000000000001</v>
      </c>
      <c r="UF196" s="2">
        <v>136.30000000000001</v>
      </c>
      <c r="UG196" s="2">
        <v>136.30000000000001</v>
      </c>
      <c r="UH196" s="2">
        <v>136.30000000000001</v>
      </c>
      <c r="UI196" s="2">
        <v>136.30000000000001</v>
      </c>
      <c r="UJ196" s="2">
        <v>136.30000000000001</v>
      </c>
      <c r="UK196" s="2">
        <v>136.30000000000001</v>
      </c>
      <c r="UL196" s="2">
        <v>136.30000000000001</v>
      </c>
      <c r="UM196" s="2">
        <v>136.30000000000001</v>
      </c>
      <c r="UN196" s="2">
        <v>136.30000000000001</v>
      </c>
      <c r="UO196" s="2">
        <v>136.30000000000001</v>
      </c>
      <c r="UP196" s="2">
        <v>136.30000000000001</v>
      </c>
      <c r="UQ196" s="2">
        <v>136.30000000000001</v>
      </c>
      <c r="UR196" s="2">
        <v>136.30000000000001</v>
      </c>
      <c r="US196" s="2">
        <v>136.30000000000001</v>
      </c>
      <c r="UT196" s="2">
        <v>136.30000000000001</v>
      </c>
      <c r="UU196" s="2">
        <v>136.30000000000001</v>
      </c>
      <c r="UV196" s="2">
        <v>136.30000000000001</v>
      </c>
      <c r="UW196" s="2">
        <v>136.30000000000001</v>
      </c>
      <c r="UX196" s="2">
        <v>136.30000000000001</v>
      </c>
      <c r="UY196" s="2">
        <v>136.30000000000001</v>
      </c>
      <c r="UZ196" s="2">
        <v>136.30000000000001</v>
      </c>
      <c r="VA196" s="2">
        <v>136.30000000000001</v>
      </c>
      <c r="VB196" s="2">
        <v>136.30000000000001</v>
      </c>
      <c r="VC196" s="2">
        <v>136.30000000000001</v>
      </c>
      <c r="VD196" s="2">
        <v>136.30000000000001</v>
      </c>
      <c r="VE196" s="2">
        <v>136.30000000000001</v>
      </c>
      <c r="VF196" s="2">
        <v>136.30000000000001</v>
      </c>
      <c r="VG196" s="2">
        <v>136.30000000000001</v>
      </c>
      <c r="VH196" s="2">
        <v>136.30000000000001</v>
      </c>
      <c r="VI196" s="2">
        <v>136.30000000000001</v>
      </c>
      <c r="VJ196" s="2">
        <v>136.30000000000001</v>
      </c>
      <c r="VK196" s="2">
        <v>136.30000000000001</v>
      </c>
      <c r="VL196" s="2">
        <v>136.30000000000001</v>
      </c>
      <c r="VM196" s="2">
        <v>136.30000000000001</v>
      </c>
      <c r="VN196" s="2">
        <v>136.30000000000001</v>
      </c>
      <c r="VO196" s="2">
        <v>136.30000000000001</v>
      </c>
      <c r="VP196" s="2">
        <v>136.30000000000001</v>
      </c>
      <c r="VQ196" s="2">
        <v>136.30000000000001</v>
      </c>
      <c r="VR196" s="2">
        <v>136.30000000000001</v>
      </c>
      <c r="VS196" s="2">
        <v>136.30000000000001</v>
      </c>
      <c r="VT196" s="2">
        <v>136.30000000000001</v>
      </c>
      <c r="VU196" s="2">
        <v>136.30000000000001</v>
      </c>
      <c r="VV196" s="2">
        <v>136.30000000000001</v>
      </c>
      <c r="VW196" s="2">
        <v>136.30000000000001</v>
      </c>
      <c r="VX196" s="2">
        <v>136.30000000000001</v>
      </c>
      <c r="VY196" s="2">
        <v>136.30000000000001</v>
      </c>
      <c r="VZ196" s="2">
        <v>136.30000000000001</v>
      </c>
      <c r="WA196" s="2">
        <v>136.30000000000001</v>
      </c>
      <c r="WB196" s="2">
        <v>136.30000000000001</v>
      </c>
      <c r="WC196" s="2">
        <v>136.30000000000001</v>
      </c>
      <c r="WD196" s="2">
        <v>136.30000000000001</v>
      </c>
      <c r="WE196" s="2">
        <v>136.30000000000001</v>
      </c>
      <c r="WF196" s="2">
        <v>136.30000000000001</v>
      </c>
      <c r="WG196" s="2">
        <v>136.30000000000001</v>
      </c>
      <c r="WH196" s="2">
        <v>136.30000000000001</v>
      </c>
      <c r="WI196" s="2">
        <v>136.30000000000001</v>
      </c>
      <c r="WJ196" s="2">
        <v>136.30000000000001</v>
      </c>
      <c r="WK196" s="2">
        <v>136.30000000000001</v>
      </c>
      <c r="WL196" s="2">
        <v>136.30000000000001</v>
      </c>
      <c r="WM196" s="2">
        <v>136.30000000000001</v>
      </c>
      <c r="WN196" s="2">
        <v>136.30000000000001</v>
      </c>
      <c r="WO196" s="2">
        <v>136.30000000000001</v>
      </c>
      <c r="WP196" s="2">
        <v>136.30000000000001</v>
      </c>
      <c r="WQ196" s="2">
        <v>136.30000000000001</v>
      </c>
      <c r="WR196" s="2">
        <v>136.30000000000001</v>
      </c>
      <c r="WS196" s="2">
        <v>136.30000000000001</v>
      </c>
      <c r="WT196" s="2">
        <v>136.30000000000001</v>
      </c>
      <c r="WU196" s="2">
        <v>136.30000000000001</v>
      </c>
      <c r="WV196" s="2">
        <v>136.30000000000001</v>
      </c>
      <c r="WW196" s="2">
        <v>136.30000000000001</v>
      </c>
      <c r="WX196" s="2">
        <v>136.30000000000001</v>
      </c>
      <c r="WY196" s="2">
        <v>136.30000000000001</v>
      </c>
      <c r="WZ196" s="2">
        <v>136.30000000000001</v>
      </c>
      <c r="XA196" s="2">
        <v>136.30000000000001</v>
      </c>
      <c r="XB196" s="2">
        <v>136.30000000000001</v>
      </c>
      <c r="XC196" s="2">
        <v>136.30000000000001</v>
      </c>
      <c r="XD196" s="2">
        <v>136.30000000000001</v>
      </c>
      <c r="XE196" s="2">
        <v>136.30000000000001</v>
      </c>
      <c r="XF196" s="2">
        <v>136.30000000000001</v>
      </c>
      <c r="XG196" s="2">
        <v>136.30000000000001</v>
      </c>
      <c r="XH196" s="2">
        <v>136.30000000000001</v>
      </c>
      <c r="XI196" s="2">
        <v>136.30000000000001</v>
      </c>
      <c r="XJ196" s="2">
        <v>136.30000000000001</v>
      </c>
      <c r="XK196" s="2">
        <v>136.30000000000001</v>
      </c>
      <c r="XL196" s="2">
        <v>136.30000000000001</v>
      </c>
      <c r="XM196" s="2">
        <v>136.30000000000001</v>
      </c>
      <c r="XN196" s="2">
        <v>136.30000000000001</v>
      </c>
      <c r="XO196" s="2">
        <v>136.30000000000001</v>
      </c>
      <c r="XP196" s="2">
        <v>136.30000000000001</v>
      </c>
      <c r="XQ196" s="2">
        <v>136.30000000000001</v>
      </c>
      <c r="XR196" s="2">
        <v>136.30000000000001</v>
      </c>
      <c r="XS196" s="2">
        <v>136.30000000000001</v>
      </c>
      <c r="XT196" s="2">
        <v>136.30000000000001</v>
      </c>
      <c r="XU196" s="2">
        <v>136.30000000000001</v>
      </c>
      <c r="XV196" s="2">
        <v>136.30000000000001</v>
      </c>
      <c r="XW196" s="2">
        <v>136.30000000000001</v>
      </c>
      <c r="XX196" s="2">
        <v>136.30000000000001</v>
      </c>
      <c r="XY196" s="2">
        <v>136.30000000000001</v>
      </c>
      <c r="XZ196" s="2">
        <v>136.30000000000001</v>
      </c>
      <c r="YA196" s="2">
        <v>136.30000000000001</v>
      </c>
      <c r="YB196" s="2">
        <v>136.30000000000001</v>
      </c>
      <c r="YC196" s="2">
        <v>136.30000000000001</v>
      </c>
      <c r="YD196" s="2">
        <v>136.30000000000001</v>
      </c>
      <c r="YE196" s="2">
        <v>136.30000000000001</v>
      </c>
      <c r="YF196" s="2">
        <v>136.30000000000001</v>
      </c>
      <c r="YG196" s="2">
        <v>136.30000000000001</v>
      </c>
      <c r="YH196" s="2">
        <v>136.30000000000001</v>
      </c>
      <c r="YI196" s="2">
        <v>136.30000000000001</v>
      </c>
      <c r="YJ196" s="2">
        <v>136.30000000000001</v>
      </c>
      <c r="YK196" s="2">
        <v>136.30000000000001</v>
      </c>
      <c r="YL196" s="2">
        <v>136.30000000000001</v>
      </c>
      <c r="YM196" s="2">
        <v>136.30000000000001</v>
      </c>
      <c r="YN196" s="2">
        <v>136.30000000000001</v>
      </c>
      <c r="YO196" s="2">
        <v>136.30000000000001</v>
      </c>
      <c r="YP196" s="2">
        <v>136.30000000000001</v>
      </c>
      <c r="YQ196" s="2">
        <v>136.30000000000001</v>
      </c>
      <c r="YR196" s="2">
        <v>136.30000000000001</v>
      </c>
      <c r="YS196" s="2">
        <v>136.30000000000001</v>
      </c>
      <c r="YT196" s="2">
        <v>136.30000000000001</v>
      </c>
      <c r="YU196" s="2">
        <v>136.30000000000001</v>
      </c>
      <c r="YV196" s="2">
        <v>136.30000000000001</v>
      </c>
      <c r="YW196" s="2">
        <v>136.30000000000001</v>
      </c>
      <c r="YX196" s="2">
        <v>136.30000000000001</v>
      </c>
      <c r="YY196" s="2">
        <v>136.30000000000001</v>
      </c>
      <c r="YZ196" s="2">
        <v>136.30000000000001</v>
      </c>
      <c r="ZA196" s="2">
        <v>136.30000000000001</v>
      </c>
      <c r="ZB196" s="2">
        <v>136.30000000000001</v>
      </c>
      <c r="ZC196" s="2">
        <v>136.30000000000001</v>
      </c>
      <c r="ZD196" s="2">
        <v>136.30000000000001</v>
      </c>
      <c r="ZE196" s="2">
        <v>136.30000000000001</v>
      </c>
      <c r="ZF196" s="2">
        <v>136.30000000000001</v>
      </c>
      <c r="ZG196" s="2">
        <v>136.30000000000001</v>
      </c>
      <c r="ZH196" s="2">
        <v>136.30000000000001</v>
      </c>
      <c r="ZI196" s="2">
        <v>136.30000000000001</v>
      </c>
      <c r="ZJ196" s="2">
        <v>136.30000000000001</v>
      </c>
      <c r="ZK196" s="2">
        <v>136.30000000000001</v>
      </c>
      <c r="ZL196" s="2">
        <v>136.30000000000001</v>
      </c>
      <c r="ZM196" s="2">
        <v>136.30000000000001</v>
      </c>
      <c r="ZN196" s="2">
        <v>136.30000000000001</v>
      </c>
      <c r="ZO196" s="2">
        <v>136.30000000000001</v>
      </c>
      <c r="ZP196" s="2">
        <v>136.30000000000001</v>
      </c>
      <c r="ZQ196" s="2">
        <v>136.30000000000001</v>
      </c>
      <c r="ZR196" s="2">
        <v>136.30000000000001</v>
      </c>
      <c r="ZS196" s="2">
        <v>136.30000000000001</v>
      </c>
      <c r="ZT196" s="2">
        <v>136.30000000000001</v>
      </c>
      <c r="ZU196" s="2">
        <v>136.30000000000001</v>
      </c>
      <c r="ZV196" s="2">
        <v>136.30000000000001</v>
      </c>
      <c r="ZW196" s="2">
        <v>136.30000000000001</v>
      </c>
      <c r="ZX196" s="2">
        <v>136.30000000000001</v>
      </c>
      <c r="ZY196" s="2">
        <v>136.30000000000001</v>
      </c>
      <c r="ZZ196" s="2">
        <v>136.30000000000001</v>
      </c>
      <c r="AAA196" s="2">
        <v>136.30000000000001</v>
      </c>
      <c r="AAB196" s="2">
        <v>136.30000000000001</v>
      </c>
      <c r="AAC196" s="2">
        <v>136.30000000000001</v>
      </c>
      <c r="AAD196" s="2">
        <v>136.30000000000001</v>
      </c>
      <c r="AAE196" s="2">
        <v>136.30000000000001</v>
      </c>
      <c r="AAF196" s="2">
        <v>136.30000000000001</v>
      </c>
      <c r="AAG196" s="2">
        <v>136.30000000000001</v>
      </c>
      <c r="AAH196" s="2">
        <v>136.30000000000001</v>
      </c>
      <c r="AAI196" s="2">
        <v>136.30000000000001</v>
      </c>
      <c r="AAJ196" s="2">
        <v>136.30000000000001</v>
      </c>
      <c r="AAK196" s="2">
        <v>136.30000000000001</v>
      </c>
      <c r="AAL196" s="2">
        <v>136.30000000000001</v>
      </c>
      <c r="AAM196" s="2">
        <v>136.30000000000001</v>
      </c>
      <c r="AAN196" s="2">
        <v>136.30000000000001</v>
      </c>
      <c r="AAO196" s="2">
        <v>136.30000000000001</v>
      </c>
      <c r="AAP196" s="2">
        <v>136.30000000000001</v>
      </c>
      <c r="AAQ196" s="2">
        <v>136.30000000000001</v>
      </c>
      <c r="AAR196" s="2">
        <v>136.30000000000001</v>
      </c>
      <c r="AAS196" s="2">
        <v>136.30000000000001</v>
      </c>
      <c r="AAT196" s="2">
        <v>136.30000000000001</v>
      </c>
      <c r="AAU196" s="2">
        <v>136.30000000000001</v>
      </c>
      <c r="AAV196" s="2">
        <v>136.30000000000001</v>
      </c>
      <c r="AAW196" s="2">
        <v>136.30000000000001</v>
      </c>
      <c r="AAX196" s="2">
        <v>136.30000000000001</v>
      </c>
      <c r="AAY196" s="2">
        <v>136.30000000000001</v>
      </c>
      <c r="AAZ196" s="2">
        <v>136.30000000000001</v>
      </c>
      <c r="ABA196" s="2">
        <v>136.30000000000001</v>
      </c>
      <c r="ABB196" s="2">
        <v>136.30000000000001</v>
      </c>
      <c r="ABC196" s="2">
        <v>136.30000000000001</v>
      </c>
      <c r="ABD196" s="2">
        <v>136.30000000000001</v>
      </c>
      <c r="ABE196" s="2">
        <v>136.30000000000001</v>
      </c>
      <c r="ABF196" s="2">
        <v>136.30000000000001</v>
      </c>
      <c r="ABG196" s="2">
        <v>136.30000000000001</v>
      </c>
      <c r="ABH196" s="2">
        <v>136.30000000000001</v>
      </c>
      <c r="ABI196" s="2">
        <v>136.30000000000001</v>
      </c>
      <c r="ABJ196" s="2">
        <v>136.30000000000001</v>
      </c>
      <c r="ABK196" s="2">
        <v>136.30000000000001</v>
      </c>
      <c r="ABL196" s="2">
        <v>136.30000000000001</v>
      </c>
      <c r="ABM196" s="2">
        <v>136.30000000000001</v>
      </c>
      <c r="ABN196" s="2">
        <v>136.30000000000001</v>
      </c>
      <c r="ABO196" s="2">
        <v>136.30000000000001</v>
      </c>
      <c r="ABP196" s="2">
        <v>136.30000000000001</v>
      </c>
      <c r="ABQ196" s="2">
        <v>136.30000000000001</v>
      </c>
      <c r="ABR196" s="2">
        <v>136.30000000000001</v>
      </c>
      <c r="ABS196" s="2">
        <v>136.30000000000001</v>
      </c>
      <c r="ABT196" s="2">
        <v>136.30000000000001</v>
      </c>
      <c r="ABU196" s="2">
        <v>136.30000000000001</v>
      </c>
      <c r="ABV196" s="2">
        <v>136.30000000000001</v>
      </c>
      <c r="ABW196" s="2">
        <v>136.30000000000001</v>
      </c>
      <c r="ABX196" s="2">
        <v>136.30000000000001</v>
      </c>
      <c r="ABY196" s="2">
        <v>136.30000000000001</v>
      </c>
      <c r="ABZ196" s="2">
        <v>136.30000000000001</v>
      </c>
      <c r="ACA196" s="2">
        <v>136.30000000000001</v>
      </c>
      <c r="ACB196" s="2">
        <v>136.30000000000001</v>
      </c>
      <c r="ACC196" s="2">
        <v>136.30000000000001</v>
      </c>
      <c r="ACD196" s="2">
        <v>136.30000000000001</v>
      </c>
      <c r="ACE196" s="2">
        <v>136.30000000000001</v>
      </c>
      <c r="ACF196" s="2">
        <v>136.30000000000001</v>
      </c>
      <c r="ACG196" s="2">
        <v>136.30000000000001</v>
      </c>
      <c r="ACH196" s="2">
        <v>136.30000000000001</v>
      </c>
      <c r="ACI196" s="2">
        <v>136.30000000000001</v>
      </c>
      <c r="ACJ196" s="2">
        <v>136.30000000000001</v>
      </c>
      <c r="ACK196" s="2">
        <v>136.30000000000001</v>
      </c>
      <c r="ACL196" s="2">
        <v>136.30000000000001</v>
      </c>
      <c r="ACM196" s="2">
        <v>136.30000000000001</v>
      </c>
      <c r="ACN196" s="2">
        <v>136.30000000000001</v>
      </c>
      <c r="ACO196" s="2">
        <v>136.30000000000001</v>
      </c>
      <c r="ACP196" s="2">
        <v>136.30000000000001</v>
      </c>
      <c r="ACQ196" s="2">
        <v>136.30000000000001</v>
      </c>
      <c r="ACR196" s="2">
        <v>136.30000000000001</v>
      </c>
      <c r="ACS196" s="2">
        <v>136.30000000000001</v>
      </c>
      <c r="ACT196" s="2">
        <v>136.30000000000001</v>
      </c>
      <c r="ACU196" s="2">
        <v>136.30000000000001</v>
      </c>
      <c r="ACV196" s="2">
        <v>136.30000000000001</v>
      </c>
      <c r="ACW196" s="2">
        <v>136.30000000000001</v>
      </c>
      <c r="ACX196" s="2">
        <v>136.30000000000001</v>
      </c>
      <c r="ACY196" s="2">
        <v>136.30000000000001</v>
      </c>
      <c r="ACZ196" s="2">
        <v>136.30000000000001</v>
      </c>
      <c r="ADA196" s="2">
        <v>136.30000000000001</v>
      </c>
      <c r="ADB196" s="2">
        <v>136.30000000000001</v>
      </c>
      <c r="ADC196" s="2">
        <v>136.30000000000001</v>
      </c>
      <c r="ADD196" s="2">
        <v>136.30000000000001</v>
      </c>
      <c r="ADE196" s="2">
        <v>136.30000000000001</v>
      </c>
      <c r="ADF196" s="2">
        <v>136.30000000000001</v>
      </c>
      <c r="ADG196" s="2">
        <v>136.30000000000001</v>
      </c>
      <c r="ADH196" s="2">
        <v>136.30000000000001</v>
      </c>
      <c r="ADI196" s="2">
        <v>136.30000000000001</v>
      </c>
      <c r="ADJ196" s="2">
        <v>136.30000000000001</v>
      </c>
      <c r="ADK196" s="2">
        <v>136.30000000000001</v>
      </c>
      <c r="ADL196" s="2">
        <v>136.30000000000001</v>
      </c>
      <c r="ADM196" s="2">
        <v>136.30000000000001</v>
      </c>
      <c r="ADN196" s="2">
        <v>136.30000000000001</v>
      </c>
      <c r="ADO196" s="2">
        <v>136.30000000000001</v>
      </c>
      <c r="ADP196" s="2">
        <v>136.30000000000001</v>
      </c>
      <c r="ADQ196" s="2">
        <v>136.30000000000001</v>
      </c>
      <c r="ADR196" s="2">
        <v>136.30000000000001</v>
      </c>
      <c r="ADS196" s="2">
        <v>136.30000000000001</v>
      </c>
      <c r="ADT196" s="2">
        <v>136.30000000000001</v>
      </c>
      <c r="ADU196" s="2">
        <v>136.30000000000001</v>
      </c>
      <c r="ADV196" s="2">
        <v>136.30000000000001</v>
      </c>
      <c r="ADW196" s="2">
        <v>136.30000000000001</v>
      </c>
      <c r="ADX196" s="2">
        <v>136.30000000000001</v>
      </c>
      <c r="ADY196" s="2">
        <v>136.30000000000001</v>
      </c>
      <c r="ADZ196" s="2">
        <v>136.30000000000001</v>
      </c>
      <c r="AEA196" s="2">
        <v>136.30000000000001</v>
      </c>
      <c r="AEB196" s="2">
        <v>136.30000000000001</v>
      </c>
      <c r="AEC196" s="2">
        <v>136.30000000000001</v>
      </c>
      <c r="AED196" s="2">
        <v>136.30000000000001</v>
      </c>
      <c r="AEE196" s="2">
        <v>136.30000000000001</v>
      </c>
      <c r="AEF196" s="2">
        <v>136.30000000000001</v>
      </c>
      <c r="AEG196" s="2">
        <v>136.30000000000001</v>
      </c>
      <c r="AEH196" s="2">
        <v>136.30000000000001</v>
      </c>
      <c r="AEI196" s="2">
        <v>136.30000000000001</v>
      </c>
      <c r="AEJ196" s="2">
        <v>136.30000000000001</v>
      </c>
      <c r="AEK196" s="2">
        <v>136.30000000000001</v>
      </c>
      <c r="AEL196" s="2">
        <v>136.30000000000001</v>
      </c>
      <c r="AEM196" s="2">
        <v>136.30000000000001</v>
      </c>
      <c r="AEN196" s="2">
        <v>136.30000000000001</v>
      </c>
      <c r="AEO196" s="2">
        <v>136.30000000000001</v>
      </c>
      <c r="AEP196" s="2">
        <v>136.30000000000001</v>
      </c>
      <c r="AEQ196" s="2">
        <v>136.30000000000001</v>
      </c>
      <c r="AER196" s="2">
        <v>136.30000000000001</v>
      </c>
      <c r="AES196" s="2">
        <v>136.30000000000001</v>
      </c>
      <c r="AET196" s="2">
        <v>136.30000000000001</v>
      </c>
      <c r="AEU196" s="2">
        <v>136.30000000000001</v>
      </c>
      <c r="AEV196" s="2">
        <v>136.30000000000001</v>
      </c>
      <c r="AEW196" s="2">
        <v>136.30000000000001</v>
      </c>
      <c r="AEX196" s="2">
        <v>136.30000000000001</v>
      </c>
      <c r="AEY196" s="2">
        <v>136.30000000000001</v>
      </c>
      <c r="AEZ196" s="2">
        <v>136.30000000000001</v>
      </c>
      <c r="AFA196" s="2">
        <v>136.30000000000001</v>
      </c>
      <c r="AFB196" s="2">
        <v>136.30000000000001</v>
      </c>
      <c r="AFC196" s="2">
        <v>136.30000000000001</v>
      </c>
      <c r="AFD196" s="2">
        <v>136.30000000000001</v>
      </c>
      <c r="AFE196" s="2">
        <v>136.30000000000001</v>
      </c>
      <c r="AFF196" s="2">
        <v>136.30000000000001</v>
      </c>
      <c r="AFG196" s="2">
        <v>136.30000000000001</v>
      </c>
      <c r="AFH196" s="2">
        <v>136.30000000000001</v>
      </c>
      <c r="AFI196" s="2">
        <v>136.30000000000001</v>
      </c>
      <c r="AFJ196" s="2">
        <v>136.30000000000001</v>
      </c>
      <c r="AFK196" s="2">
        <v>136.30000000000001</v>
      </c>
      <c r="AFL196" s="2">
        <v>136.30000000000001</v>
      </c>
      <c r="AFM196" s="2">
        <v>136.30000000000001</v>
      </c>
      <c r="AFN196" s="2">
        <v>136.30000000000001</v>
      </c>
      <c r="AFO196" s="2">
        <v>136.30000000000001</v>
      </c>
      <c r="AFP196" s="2">
        <v>136.30000000000001</v>
      </c>
      <c r="AFQ196" s="2">
        <v>136.30000000000001</v>
      </c>
      <c r="AFR196" s="2">
        <v>136.30000000000001</v>
      </c>
      <c r="AFS196" s="2">
        <v>136.30000000000001</v>
      </c>
      <c r="AFT196" s="2">
        <v>136.30000000000001</v>
      </c>
      <c r="AFU196" s="2">
        <v>136.30000000000001</v>
      </c>
      <c r="AFV196" s="2">
        <v>136.30000000000001</v>
      </c>
      <c r="AFW196" s="2">
        <v>136.30000000000001</v>
      </c>
      <c r="AFX196" s="2">
        <v>136.30000000000001</v>
      </c>
      <c r="AFY196" s="2">
        <v>136.30000000000001</v>
      </c>
      <c r="AFZ196" s="2">
        <v>136.30000000000001</v>
      </c>
      <c r="AGA196" s="2">
        <v>136.30000000000001</v>
      </c>
      <c r="AGB196" s="2">
        <v>136.30000000000001</v>
      </c>
      <c r="AGC196" s="2">
        <v>136.30000000000001</v>
      </c>
      <c r="AGD196" s="2">
        <v>136.30000000000001</v>
      </c>
      <c r="AGE196" s="2">
        <v>136.30000000000001</v>
      </c>
      <c r="AGF196" s="2">
        <v>136.30000000000001</v>
      </c>
      <c r="AGG196" s="2">
        <v>136.30000000000001</v>
      </c>
      <c r="AGH196" s="2">
        <v>136.30000000000001</v>
      </c>
      <c r="AGI196" s="2">
        <v>136.30000000000001</v>
      </c>
      <c r="AGJ196" s="2">
        <v>136.30000000000001</v>
      </c>
      <c r="AGK196" s="2">
        <v>136.30000000000001</v>
      </c>
      <c r="AGL196" s="2">
        <v>136.30000000000001</v>
      </c>
      <c r="AGM196" s="2">
        <v>136.30000000000001</v>
      </c>
      <c r="AGN196" s="2">
        <v>136.30000000000001</v>
      </c>
      <c r="AGO196" s="2">
        <v>136.30000000000001</v>
      </c>
      <c r="AGP196" s="2">
        <v>136.30000000000001</v>
      </c>
      <c r="AGQ196" s="2">
        <v>136.30000000000001</v>
      </c>
      <c r="AGR196" s="2">
        <v>136.30000000000001</v>
      </c>
      <c r="AGS196" s="2">
        <v>136.30000000000001</v>
      </c>
      <c r="AGT196" s="2">
        <v>136.30000000000001</v>
      </c>
      <c r="AGU196" s="2">
        <v>136.30000000000001</v>
      </c>
      <c r="AGV196" s="2">
        <v>136.30000000000001</v>
      </c>
      <c r="AGW196" s="2">
        <v>136.30000000000001</v>
      </c>
      <c r="AGX196" s="2">
        <v>136.30000000000001</v>
      </c>
      <c r="AGY196" s="2">
        <v>136.30000000000001</v>
      </c>
      <c r="AGZ196" s="2">
        <v>136.30000000000001</v>
      </c>
      <c r="AHA196" s="2">
        <v>136.30000000000001</v>
      </c>
      <c r="AHB196" s="2">
        <v>136.30000000000001</v>
      </c>
      <c r="AHC196" s="2">
        <v>136.30000000000001</v>
      </c>
      <c r="AHD196" s="2">
        <v>136.30000000000001</v>
      </c>
      <c r="AHE196" s="2">
        <v>136.30000000000001</v>
      </c>
      <c r="AHF196" s="2">
        <v>136.30000000000001</v>
      </c>
      <c r="AHG196" s="2">
        <v>136.30000000000001</v>
      </c>
      <c r="AHH196" s="2">
        <v>136.30000000000001</v>
      </c>
      <c r="AHI196" s="2">
        <v>136.30000000000001</v>
      </c>
      <c r="AHJ196" s="2">
        <v>136.30000000000001</v>
      </c>
      <c r="AHK196" s="2">
        <v>136.30000000000001</v>
      </c>
      <c r="AHL196" s="2">
        <v>136.30000000000001</v>
      </c>
      <c r="AHM196" s="2">
        <v>136.30000000000001</v>
      </c>
      <c r="AHN196" s="2">
        <v>136.30000000000001</v>
      </c>
      <c r="AHO196" s="2">
        <v>136.30000000000001</v>
      </c>
      <c r="AHP196" s="2">
        <v>136.30000000000001</v>
      </c>
      <c r="AHQ196" s="2">
        <v>136.30000000000001</v>
      </c>
      <c r="AHR196" s="2">
        <v>136.30000000000001</v>
      </c>
      <c r="AHS196" s="2">
        <v>136.30000000000001</v>
      </c>
      <c r="AHT196" s="2">
        <v>136.30000000000001</v>
      </c>
      <c r="AHU196" s="2">
        <v>136.30000000000001</v>
      </c>
      <c r="AHV196" s="2">
        <v>136.30000000000001</v>
      </c>
      <c r="AHW196" s="2">
        <v>136.30000000000001</v>
      </c>
      <c r="AHX196" s="2">
        <v>136.30000000000001</v>
      </c>
      <c r="AHY196" s="2">
        <v>136.30000000000001</v>
      </c>
      <c r="AHZ196" s="2">
        <v>136.30000000000001</v>
      </c>
      <c r="AIA196" s="2">
        <v>136.30000000000001</v>
      </c>
      <c r="AIB196" s="2">
        <v>136.30000000000001</v>
      </c>
      <c r="AIC196" s="2">
        <v>136.30000000000001</v>
      </c>
      <c r="AID196" s="2">
        <v>136.30000000000001</v>
      </c>
      <c r="AIE196" s="2">
        <v>136.30000000000001</v>
      </c>
      <c r="AIF196" s="2">
        <v>136.30000000000001</v>
      </c>
      <c r="AIG196" s="2">
        <v>136.30000000000001</v>
      </c>
      <c r="AIH196" s="2">
        <v>136.30000000000001</v>
      </c>
      <c r="AII196" s="2">
        <v>136.30000000000001</v>
      </c>
      <c r="AIJ196" s="2">
        <v>136.30000000000001</v>
      </c>
      <c r="AIK196" s="2">
        <v>136.30000000000001</v>
      </c>
      <c r="AIL196" s="2">
        <v>136.30000000000001</v>
      </c>
      <c r="AIM196" s="2">
        <v>136.30000000000001</v>
      </c>
      <c r="AIN196" s="2">
        <v>136.30000000000001</v>
      </c>
      <c r="AIO196" s="2">
        <v>136.30000000000001</v>
      </c>
      <c r="AIP196" s="2">
        <v>136.30000000000001</v>
      </c>
      <c r="AIQ196" s="2">
        <v>136.30000000000001</v>
      </c>
      <c r="AIR196" s="2">
        <v>136.30000000000001</v>
      </c>
      <c r="AIS196" s="2">
        <v>136.30000000000001</v>
      </c>
      <c r="AIT196" s="2">
        <v>136.30000000000001</v>
      </c>
      <c r="AIU196" s="2">
        <v>136.30000000000001</v>
      </c>
      <c r="AIV196" s="2">
        <v>136.30000000000001</v>
      </c>
      <c r="AIW196" s="2">
        <v>136.30000000000001</v>
      </c>
      <c r="AIX196" s="2">
        <v>136.30000000000001</v>
      </c>
      <c r="AIY196" s="2">
        <v>136.30000000000001</v>
      </c>
      <c r="AIZ196" s="2">
        <v>136.30000000000001</v>
      </c>
      <c r="AJA196" s="2">
        <v>136.30000000000001</v>
      </c>
      <c r="AJB196" s="2">
        <v>136.30000000000001</v>
      </c>
      <c r="AJC196" s="2">
        <v>136.30000000000001</v>
      </c>
      <c r="AJD196" s="2">
        <v>136.30000000000001</v>
      </c>
      <c r="AJE196" s="2">
        <v>136.30000000000001</v>
      </c>
      <c r="AJF196" s="2">
        <v>136.30000000000001</v>
      </c>
      <c r="AJG196" s="2">
        <v>136.30000000000001</v>
      </c>
      <c r="AJH196" s="2">
        <v>136.30000000000001</v>
      </c>
      <c r="AJI196" s="2">
        <v>136.30000000000001</v>
      </c>
      <c r="AJJ196" s="2">
        <v>136.30000000000001</v>
      </c>
      <c r="AJK196" s="2">
        <v>136.30000000000001</v>
      </c>
      <c r="AJL196" s="2">
        <v>136.30000000000001</v>
      </c>
      <c r="AJM196" s="2">
        <v>136.30000000000001</v>
      </c>
      <c r="AJN196" s="2">
        <v>136.30000000000001</v>
      </c>
      <c r="AJO196" s="2">
        <v>136.30000000000001</v>
      </c>
      <c r="AJP196" s="2">
        <v>136.30000000000001</v>
      </c>
      <c r="AJQ196" s="2">
        <v>136.30000000000001</v>
      </c>
      <c r="AJR196" s="2">
        <v>136.30000000000001</v>
      </c>
      <c r="AJS196" s="2">
        <v>136.30000000000001</v>
      </c>
      <c r="AJT196" s="2">
        <v>136.30000000000001</v>
      </c>
      <c r="AJU196" s="2">
        <v>136.30000000000001</v>
      </c>
      <c r="AJV196" s="2">
        <v>136.30000000000001</v>
      </c>
      <c r="AJW196" s="2">
        <v>136.30000000000001</v>
      </c>
      <c r="AJX196" s="2">
        <v>136.30000000000001</v>
      </c>
      <c r="AJY196" s="2">
        <v>136.30000000000001</v>
      </c>
      <c r="AJZ196" s="2">
        <v>136.30000000000001</v>
      </c>
      <c r="AKA196" s="2">
        <v>136.30000000000001</v>
      </c>
      <c r="AKB196" s="2">
        <v>136.30000000000001</v>
      </c>
      <c r="AKC196" s="2">
        <v>136.30000000000001</v>
      </c>
      <c r="AKD196" s="2">
        <v>136.30000000000001</v>
      </c>
      <c r="AKE196" s="2">
        <v>136.30000000000001</v>
      </c>
      <c r="AKF196" s="2">
        <v>136.30000000000001</v>
      </c>
      <c r="AKG196" s="2">
        <v>136.30000000000001</v>
      </c>
      <c r="AKH196" s="2">
        <v>136.30000000000001</v>
      </c>
      <c r="AKI196" s="2">
        <v>136.30000000000001</v>
      </c>
      <c r="AKJ196" s="2">
        <v>136.30000000000001</v>
      </c>
      <c r="AKK196" s="2">
        <v>136.30000000000001</v>
      </c>
      <c r="AKL196" s="2">
        <v>136.30000000000001</v>
      </c>
      <c r="AKM196" s="2">
        <v>136.30000000000001</v>
      </c>
      <c r="AKN196" s="2">
        <v>136.30000000000001</v>
      </c>
      <c r="AKO196" s="2">
        <v>136.30000000000001</v>
      </c>
      <c r="AKP196" s="2">
        <v>136.30000000000001</v>
      </c>
      <c r="AKQ196" s="2">
        <v>136.30000000000001</v>
      </c>
      <c r="AKR196" s="2">
        <v>136.30000000000001</v>
      </c>
      <c r="AKS196" s="2">
        <v>136.30000000000001</v>
      </c>
      <c r="AKT196" s="2">
        <v>136.30000000000001</v>
      </c>
      <c r="AKU196" s="2">
        <v>136.30000000000001</v>
      </c>
      <c r="AKV196" s="2">
        <v>136.30000000000001</v>
      </c>
      <c r="AKW196" s="2">
        <v>136.30000000000001</v>
      </c>
      <c r="AKX196" s="2">
        <v>136.30000000000001</v>
      </c>
      <c r="AKY196" s="2">
        <v>136.30000000000001</v>
      </c>
      <c r="AKZ196" s="2">
        <v>136.30000000000001</v>
      </c>
      <c r="ALA196" s="2">
        <v>136.30000000000001</v>
      </c>
      <c r="ALB196" s="2">
        <v>136.30000000000001</v>
      </c>
      <c r="ALC196" s="2">
        <v>136.30000000000001</v>
      </c>
      <c r="ALD196" s="2">
        <v>136.30000000000001</v>
      </c>
      <c r="ALE196" s="2">
        <v>136.30000000000001</v>
      </c>
      <c r="ALF196" s="2">
        <v>136.30000000000001</v>
      </c>
      <c r="ALG196" s="2">
        <v>136.30000000000001</v>
      </c>
      <c r="ALH196" s="2">
        <v>136.30000000000001</v>
      </c>
      <c r="ALI196" s="2">
        <v>136.30000000000001</v>
      </c>
      <c r="ALJ196" s="2">
        <v>136.30000000000001</v>
      </c>
      <c r="ALK196" s="2">
        <v>136.30000000000001</v>
      </c>
      <c r="ALL196" s="2">
        <v>136.30000000000001</v>
      </c>
      <c r="ALM196" s="2">
        <v>136.30000000000001</v>
      </c>
      <c r="ALN196" s="2">
        <v>136.30000000000001</v>
      </c>
      <c r="ALO196" s="2">
        <v>136.30000000000001</v>
      </c>
      <c r="ALP196" s="2">
        <v>136.30000000000001</v>
      </c>
      <c r="ALQ196" s="2">
        <v>136.30000000000001</v>
      </c>
      <c r="ALR196" s="2">
        <v>136.30000000000001</v>
      </c>
      <c r="ALS196" s="2">
        <v>136.30000000000001</v>
      </c>
      <c r="ALT196" s="2">
        <v>136.30000000000001</v>
      </c>
      <c r="ALU196" s="2">
        <v>136.30000000000001</v>
      </c>
      <c r="ALV196" s="2">
        <v>136.30000000000001</v>
      </c>
      <c r="ALW196" s="2">
        <v>136.30000000000001</v>
      </c>
      <c r="ALX196" s="2">
        <v>136.30000000000001</v>
      </c>
      <c r="ALY196" s="2">
        <v>136.30000000000001</v>
      </c>
      <c r="ALZ196" s="2">
        <v>136.30000000000001</v>
      </c>
      <c r="AMA196" s="2">
        <v>136.30000000000001</v>
      </c>
      <c r="AMB196" s="2">
        <v>136.30000000000001</v>
      </c>
      <c r="AMC196" s="2">
        <v>136.30000000000001</v>
      </c>
      <c r="AMD196" s="2">
        <v>136.30000000000001</v>
      </c>
      <c r="AME196" s="2">
        <v>136.30000000000001</v>
      </c>
      <c r="AMF196" s="2">
        <v>136.30000000000001</v>
      </c>
      <c r="AMG196" s="2">
        <v>136.30000000000001</v>
      </c>
      <c r="AMH196" s="2">
        <v>136.30000000000001</v>
      </c>
      <c r="AMI196" s="2">
        <v>136.30000000000001</v>
      </c>
      <c r="AMJ196" s="2">
        <v>136.30000000000001</v>
      </c>
      <c r="AMK196" s="2">
        <v>136.30000000000001</v>
      </c>
      <c r="AML196" s="2">
        <v>136.30000000000001</v>
      </c>
      <c r="AMM196" s="2">
        <v>136.30000000000001</v>
      </c>
      <c r="AMN196" s="2">
        <v>136.30000000000001</v>
      </c>
      <c r="AMO196" s="2">
        <v>136.30000000000001</v>
      </c>
      <c r="AMP196" s="2">
        <v>136.30000000000001</v>
      </c>
      <c r="AMQ196" s="2">
        <v>136.30000000000001</v>
      </c>
      <c r="AMR196" s="2">
        <v>136.30000000000001</v>
      </c>
      <c r="AMS196" s="2">
        <v>136.30000000000001</v>
      </c>
      <c r="AMT196" s="2">
        <v>136.30000000000001</v>
      </c>
      <c r="AMU196" s="2">
        <v>136.30000000000001</v>
      </c>
      <c r="AMV196" s="2">
        <v>136.30000000000001</v>
      </c>
      <c r="AMW196" s="2">
        <v>136.30000000000001</v>
      </c>
      <c r="AMX196" s="2">
        <v>136.30000000000001</v>
      </c>
      <c r="AMY196" s="2">
        <v>136.30000000000001</v>
      </c>
      <c r="AMZ196" s="2">
        <v>136.30000000000001</v>
      </c>
      <c r="ANA196" s="2">
        <v>136.30000000000001</v>
      </c>
      <c r="ANB196" s="2">
        <v>136.30000000000001</v>
      </c>
      <c r="ANC196" s="2">
        <v>136.30000000000001</v>
      </c>
      <c r="AND196" s="2">
        <v>136.30000000000001</v>
      </c>
      <c r="ANE196" s="2">
        <v>136.30000000000001</v>
      </c>
      <c r="ANF196" s="2">
        <v>136.30000000000001</v>
      </c>
      <c r="ANG196" s="2">
        <v>136.30000000000001</v>
      </c>
      <c r="ANH196" s="2">
        <v>136.30000000000001</v>
      </c>
      <c r="ANI196" s="2">
        <v>136.30000000000001</v>
      </c>
      <c r="ANJ196" s="2">
        <v>136.30000000000001</v>
      </c>
      <c r="ANK196" s="2">
        <v>136.30000000000001</v>
      </c>
      <c r="ANL196" s="2">
        <v>136.30000000000001</v>
      </c>
      <c r="ANM196" s="2">
        <v>136.30000000000001</v>
      </c>
      <c r="ANN196" s="2">
        <v>136.30000000000001</v>
      </c>
      <c r="ANO196" s="2">
        <v>136.30000000000001</v>
      </c>
      <c r="ANP196" s="2">
        <v>136.30000000000001</v>
      </c>
      <c r="ANQ196" s="2">
        <v>136.30000000000001</v>
      </c>
      <c r="ANR196" s="2">
        <v>136.30000000000001</v>
      </c>
      <c r="ANS196" s="2">
        <v>136.30000000000001</v>
      </c>
      <c r="ANT196" s="2">
        <v>136.30000000000001</v>
      </c>
      <c r="ANU196" s="2">
        <v>136.30000000000001</v>
      </c>
      <c r="ANV196" s="2">
        <v>136.30000000000001</v>
      </c>
      <c r="ANW196" s="2">
        <v>136.30000000000001</v>
      </c>
      <c r="ANX196" s="2">
        <v>136.30000000000001</v>
      </c>
      <c r="ANY196" s="2">
        <v>136.30000000000001</v>
      </c>
      <c r="ANZ196" s="2">
        <v>136.30000000000001</v>
      </c>
      <c r="AOA196" s="2">
        <v>136.30000000000001</v>
      </c>
      <c r="AOB196" s="2">
        <v>136.30000000000001</v>
      </c>
      <c r="AOC196" s="2">
        <v>136.30000000000001</v>
      </c>
      <c r="AOD196" s="2">
        <v>136.30000000000001</v>
      </c>
      <c r="AOE196" s="2">
        <v>136.30000000000001</v>
      </c>
      <c r="AOF196" s="2">
        <v>136.30000000000001</v>
      </c>
      <c r="AOG196" s="2">
        <v>136.30000000000001</v>
      </c>
      <c r="AOH196" s="2">
        <v>136.30000000000001</v>
      </c>
      <c r="AOI196" s="2">
        <v>136.30000000000001</v>
      </c>
      <c r="AOJ196" s="2">
        <v>136.30000000000001</v>
      </c>
      <c r="AOK196" s="2">
        <v>136.30000000000001</v>
      </c>
      <c r="AOL196" s="2">
        <v>136.30000000000001</v>
      </c>
      <c r="AOM196" s="2">
        <v>136.30000000000001</v>
      </c>
      <c r="AON196" s="2">
        <v>136.30000000000001</v>
      </c>
      <c r="AOO196" s="2">
        <v>136.30000000000001</v>
      </c>
      <c r="AOP196" s="2">
        <v>136.30000000000001</v>
      </c>
      <c r="AOQ196" s="2">
        <v>136.30000000000001</v>
      </c>
      <c r="AOR196" s="2">
        <v>136.30000000000001</v>
      </c>
      <c r="AOS196" s="2">
        <v>136.30000000000001</v>
      </c>
      <c r="AOT196" s="2">
        <v>136.30000000000001</v>
      </c>
      <c r="AOU196" s="2">
        <v>136.30000000000001</v>
      </c>
      <c r="AOV196" s="2">
        <v>136.30000000000001</v>
      </c>
      <c r="AOW196" s="2">
        <v>136.30000000000001</v>
      </c>
      <c r="AOX196" s="2">
        <v>136.30000000000001</v>
      </c>
      <c r="AOY196" s="2">
        <v>136.30000000000001</v>
      </c>
      <c r="AOZ196" s="2">
        <v>136.30000000000001</v>
      </c>
      <c r="APA196" s="2">
        <v>136.30000000000001</v>
      </c>
      <c r="APB196" s="2">
        <v>136.30000000000001</v>
      </c>
      <c r="APC196" s="2">
        <v>136.30000000000001</v>
      </c>
      <c r="APD196" s="2">
        <v>136.30000000000001</v>
      </c>
      <c r="APE196" s="2">
        <v>136.30000000000001</v>
      </c>
      <c r="APF196" s="2">
        <v>136.30000000000001</v>
      </c>
      <c r="APG196" s="2">
        <v>136.30000000000001</v>
      </c>
      <c r="APH196" s="2">
        <v>136.30000000000001</v>
      </c>
      <c r="API196" s="2">
        <v>136.30000000000001</v>
      </c>
      <c r="APJ196" s="2">
        <v>136.30000000000001</v>
      </c>
      <c r="APK196" s="2">
        <v>136.30000000000001</v>
      </c>
      <c r="APL196" s="2">
        <v>136.30000000000001</v>
      </c>
      <c r="APM196" s="2">
        <v>136.30000000000001</v>
      </c>
      <c r="APN196" s="2">
        <v>136.30000000000001</v>
      </c>
      <c r="APO196" s="2">
        <v>136.30000000000001</v>
      </c>
      <c r="APP196" s="2">
        <v>136.30000000000001</v>
      </c>
      <c r="APQ196" s="2">
        <v>136.30000000000001</v>
      </c>
      <c r="APR196" s="2">
        <v>136.30000000000001</v>
      </c>
      <c r="APS196" s="2">
        <v>136.30000000000001</v>
      </c>
      <c r="APT196" s="2">
        <v>136.30000000000001</v>
      </c>
      <c r="APU196" s="2">
        <v>136.30000000000001</v>
      </c>
      <c r="APV196" s="2">
        <v>136.30000000000001</v>
      </c>
      <c r="APW196" s="2">
        <v>136.30000000000001</v>
      </c>
      <c r="APX196" s="2">
        <v>136.30000000000001</v>
      </c>
      <c r="APY196" s="2">
        <v>136.30000000000001</v>
      </c>
      <c r="APZ196" s="2">
        <v>136.30000000000001</v>
      </c>
      <c r="AQA196" s="2">
        <v>136.30000000000001</v>
      </c>
      <c r="AQB196" s="2">
        <v>136.30000000000001</v>
      </c>
      <c r="AQC196" s="2">
        <v>136.30000000000001</v>
      </c>
      <c r="AQD196" s="2">
        <v>136.30000000000001</v>
      </c>
      <c r="AQE196" s="2">
        <v>136.30000000000001</v>
      </c>
      <c r="AQF196" s="2">
        <v>136.30000000000001</v>
      </c>
      <c r="AQG196" s="2">
        <v>136.30000000000001</v>
      </c>
      <c r="AQH196" s="2">
        <v>136.30000000000001</v>
      </c>
      <c r="AQI196" s="2">
        <v>136.30000000000001</v>
      </c>
      <c r="AQJ196" s="2">
        <v>136.30000000000001</v>
      </c>
      <c r="AQK196" s="2">
        <v>136.30000000000001</v>
      </c>
      <c r="AQL196" s="2">
        <v>136.30000000000001</v>
      </c>
      <c r="AQM196" s="2">
        <v>136.30000000000001</v>
      </c>
      <c r="AQN196" s="2">
        <v>136.30000000000001</v>
      </c>
      <c r="AQO196" s="2">
        <v>136.30000000000001</v>
      </c>
      <c r="AQP196" s="2">
        <v>136.30000000000001</v>
      </c>
      <c r="AQQ196" s="2">
        <v>136.30000000000001</v>
      </c>
      <c r="AQR196" s="2">
        <v>136.30000000000001</v>
      </c>
      <c r="AQS196" s="2">
        <v>136.30000000000001</v>
      </c>
      <c r="AQT196" s="2">
        <v>136.30000000000001</v>
      </c>
      <c r="AQU196" s="2">
        <v>136.30000000000001</v>
      </c>
      <c r="AQV196" s="2">
        <v>136.30000000000001</v>
      </c>
      <c r="AQW196" s="2">
        <v>136.30000000000001</v>
      </c>
      <c r="AQX196" s="2">
        <v>136.30000000000001</v>
      </c>
      <c r="AQY196" s="2">
        <v>136.30000000000001</v>
      </c>
      <c r="AQZ196" s="2">
        <v>136.30000000000001</v>
      </c>
      <c r="ARA196" s="2">
        <v>136.30000000000001</v>
      </c>
      <c r="ARB196" s="2">
        <v>136.30000000000001</v>
      </c>
      <c r="ARC196" s="2">
        <v>136.30000000000001</v>
      </c>
      <c r="ARD196" s="2">
        <v>136.30000000000001</v>
      </c>
      <c r="ARE196" s="2">
        <v>136.30000000000001</v>
      </c>
      <c r="ARF196" s="2">
        <v>136.30000000000001</v>
      </c>
      <c r="ARG196" s="2">
        <v>136.30000000000001</v>
      </c>
      <c r="ARH196" s="2">
        <v>136.30000000000001</v>
      </c>
      <c r="ARI196" s="2">
        <v>136.30000000000001</v>
      </c>
      <c r="ARJ196" s="2">
        <v>136.30000000000001</v>
      </c>
      <c r="ARK196" s="2">
        <v>136.30000000000001</v>
      </c>
      <c r="ARL196" s="2">
        <v>136.30000000000001</v>
      </c>
      <c r="ARM196" s="2">
        <v>136.30000000000001</v>
      </c>
      <c r="ARN196" s="2">
        <v>136.30000000000001</v>
      </c>
      <c r="ARO196" s="2">
        <v>136.30000000000001</v>
      </c>
      <c r="ARP196" s="2">
        <v>136.30000000000001</v>
      </c>
      <c r="ARQ196" s="2">
        <v>136.30000000000001</v>
      </c>
      <c r="ARR196" s="2">
        <v>136.30000000000001</v>
      </c>
      <c r="ARS196" s="2">
        <v>136.30000000000001</v>
      </c>
      <c r="ART196" s="2">
        <v>136.30000000000001</v>
      </c>
      <c r="ARU196" s="2">
        <v>136.30000000000001</v>
      </c>
      <c r="ARV196" s="2">
        <v>136.30000000000001</v>
      </c>
      <c r="ARW196" s="2">
        <v>136.30000000000001</v>
      </c>
      <c r="ARX196" s="2">
        <v>136.30000000000001</v>
      </c>
      <c r="ARY196" s="2">
        <v>136.30000000000001</v>
      </c>
      <c r="ARZ196" s="2">
        <v>136.30000000000001</v>
      </c>
      <c r="ASA196" s="2">
        <v>136.30000000000001</v>
      </c>
      <c r="ASB196" s="2">
        <v>136.30000000000001</v>
      </c>
      <c r="ASC196" s="2">
        <v>136.30000000000001</v>
      </c>
      <c r="ASD196" s="2">
        <v>136.30000000000001</v>
      </c>
      <c r="ASE196" s="2">
        <v>136.30000000000001</v>
      </c>
      <c r="ASF196" s="2">
        <v>136.30000000000001</v>
      </c>
      <c r="ASG196" s="2">
        <v>136.30000000000001</v>
      </c>
      <c r="ASH196" s="2">
        <v>136.30000000000001</v>
      </c>
      <c r="ASI196" s="2">
        <v>136.30000000000001</v>
      </c>
      <c r="ASJ196" s="2">
        <v>136.30000000000001</v>
      </c>
      <c r="ASK196" s="2">
        <v>136.30000000000001</v>
      </c>
      <c r="ASL196" s="2">
        <v>136.30000000000001</v>
      </c>
      <c r="ASM196" s="2">
        <v>136.30000000000001</v>
      </c>
      <c r="ASN196" s="2">
        <v>136.30000000000001</v>
      </c>
      <c r="ASO196" s="2">
        <v>136.30000000000001</v>
      </c>
      <c r="ASP196" s="2">
        <v>136.30000000000001</v>
      </c>
      <c r="ASQ196" s="2">
        <v>136.30000000000001</v>
      </c>
      <c r="ASR196" s="2">
        <v>136.30000000000001</v>
      </c>
      <c r="ASS196" s="2">
        <v>136.30000000000001</v>
      </c>
      <c r="AST196" s="2">
        <v>136.30000000000001</v>
      </c>
      <c r="ASU196" s="2">
        <v>136.30000000000001</v>
      </c>
      <c r="ASV196" s="2">
        <v>136.30000000000001</v>
      </c>
      <c r="ASW196" s="2">
        <v>136.30000000000001</v>
      </c>
      <c r="ASX196" s="2">
        <v>136.30000000000001</v>
      </c>
      <c r="ASY196" s="2">
        <v>136.30000000000001</v>
      </c>
      <c r="ASZ196" s="2">
        <v>136.30000000000001</v>
      </c>
      <c r="ATA196" s="2">
        <v>136.30000000000001</v>
      </c>
      <c r="ATB196" s="2">
        <v>136.30000000000001</v>
      </c>
      <c r="ATC196" s="2">
        <v>136.30000000000001</v>
      </c>
      <c r="ATD196" s="2">
        <v>136.30000000000001</v>
      </c>
      <c r="ATE196" s="2">
        <v>136.30000000000001</v>
      </c>
      <c r="ATF196" s="2">
        <v>136.30000000000001</v>
      </c>
      <c r="ATG196" s="2">
        <v>136.30000000000001</v>
      </c>
      <c r="ATH196" s="2">
        <v>136.30000000000001</v>
      </c>
      <c r="ATI196" s="2">
        <v>136.30000000000001</v>
      </c>
      <c r="ATJ196" s="2">
        <v>136.30000000000001</v>
      </c>
      <c r="ATK196" s="2">
        <v>136.30000000000001</v>
      </c>
      <c r="ATL196" s="2">
        <v>136.30000000000001</v>
      </c>
      <c r="ATM196" s="2">
        <v>136.30000000000001</v>
      </c>
      <c r="ATN196" s="2">
        <v>136.30000000000001</v>
      </c>
      <c r="ATO196" s="2">
        <v>136.30000000000001</v>
      </c>
      <c r="ATP196" s="2">
        <v>136.30000000000001</v>
      </c>
      <c r="ATQ196" s="2">
        <v>136.30000000000001</v>
      </c>
      <c r="ATR196" s="2">
        <v>136.30000000000001</v>
      </c>
      <c r="ATS196" s="2">
        <v>136.30000000000001</v>
      </c>
      <c r="ATT196" s="2">
        <v>136.30000000000001</v>
      </c>
      <c r="ATU196" s="2">
        <v>136.30000000000001</v>
      </c>
      <c r="ATV196" s="2">
        <v>136.30000000000001</v>
      </c>
      <c r="ATW196" s="2">
        <v>136.30000000000001</v>
      </c>
      <c r="ATX196" s="2">
        <v>136.30000000000001</v>
      </c>
      <c r="ATY196" s="2">
        <v>136.30000000000001</v>
      </c>
      <c r="ATZ196" s="2">
        <v>136.30000000000001</v>
      </c>
      <c r="AUA196" s="2">
        <v>136.30000000000001</v>
      </c>
      <c r="AUB196" s="2">
        <v>136.30000000000001</v>
      </c>
      <c r="AUC196" s="2">
        <v>136.30000000000001</v>
      </c>
      <c r="AUD196" s="2">
        <v>136.30000000000001</v>
      </c>
      <c r="AUE196" s="2">
        <v>136.30000000000001</v>
      </c>
      <c r="AUF196" s="2">
        <v>136.30000000000001</v>
      </c>
      <c r="AUG196" s="2">
        <v>136.30000000000001</v>
      </c>
      <c r="AUH196" s="2">
        <v>136.30000000000001</v>
      </c>
      <c r="AUI196" s="2">
        <v>136.30000000000001</v>
      </c>
      <c r="AUJ196" s="2">
        <v>136.30000000000001</v>
      </c>
      <c r="AUK196" s="2">
        <v>136.30000000000001</v>
      </c>
      <c r="AUL196" s="2">
        <v>136.30000000000001</v>
      </c>
      <c r="AUM196" s="2">
        <v>136.30000000000001</v>
      </c>
      <c r="AUN196" s="2">
        <v>136.30000000000001</v>
      </c>
      <c r="AUO196" s="2">
        <v>136.30000000000001</v>
      </c>
      <c r="AUP196" s="2">
        <v>136.30000000000001</v>
      </c>
      <c r="AUQ196" s="2">
        <v>136.30000000000001</v>
      </c>
      <c r="AUR196" s="2">
        <v>136.30000000000001</v>
      </c>
      <c r="AUS196" s="2">
        <v>136.30000000000001</v>
      </c>
      <c r="AUT196" s="2">
        <v>136.30000000000001</v>
      </c>
      <c r="AUU196" s="2">
        <v>136.30000000000001</v>
      </c>
      <c r="AUV196" s="2">
        <v>136.30000000000001</v>
      </c>
      <c r="AUW196" s="2">
        <v>136.30000000000001</v>
      </c>
      <c r="AUX196" s="2">
        <v>136.30000000000001</v>
      </c>
      <c r="AUY196" s="2">
        <v>136.30000000000001</v>
      </c>
      <c r="AUZ196" s="2">
        <v>136.30000000000001</v>
      </c>
      <c r="AVA196" s="2">
        <v>136.30000000000001</v>
      </c>
      <c r="AVB196" s="2">
        <v>136.30000000000001</v>
      </c>
      <c r="AVC196" s="2">
        <v>136.30000000000001</v>
      </c>
      <c r="AVD196" s="2">
        <v>136.30000000000001</v>
      </c>
      <c r="AVE196" s="2">
        <v>136.30000000000001</v>
      </c>
      <c r="AVF196" s="2">
        <v>136.30000000000001</v>
      </c>
      <c r="AVG196" s="2">
        <v>136.30000000000001</v>
      </c>
      <c r="AVH196" s="2">
        <v>136.30000000000001</v>
      </c>
      <c r="AVI196" s="2">
        <v>136.30000000000001</v>
      </c>
      <c r="AVJ196" s="2">
        <v>136.30000000000001</v>
      </c>
      <c r="AVK196" s="2">
        <v>136.30000000000001</v>
      </c>
      <c r="AVL196" s="2">
        <v>136.30000000000001</v>
      </c>
      <c r="AVM196" s="2">
        <v>136.30000000000001</v>
      </c>
      <c r="AVN196" s="2">
        <v>136.30000000000001</v>
      </c>
      <c r="AVO196" s="2">
        <v>136.30000000000001</v>
      </c>
      <c r="AVP196" s="2">
        <v>136.30000000000001</v>
      </c>
      <c r="AVQ196" s="2">
        <v>136.30000000000001</v>
      </c>
      <c r="AVR196" s="2">
        <v>136.30000000000001</v>
      </c>
      <c r="AVS196" s="2">
        <v>136.30000000000001</v>
      </c>
      <c r="AVT196" s="2">
        <v>136.30000000000001</v>
      </c>
      <c r="AVU196" s="2">
        <v>136.30000000000001</v>
      </c>
      <c r="AVV196" s="2">
        <v>136.30000000000001</v>
      </c>
      <c r="AVW196" s="2">
        <v>136.30000000000001</v>
      </c>
      <c r="AVX196" s="2">
        <v>136.30000000000001</v>
      </c>
      <c r="AVY196" s="2">
        <v>136.30000000000001</v>
      </c>
      <c r="AVZ196" s="2">
        <v>136.30000000000001</v>
      </c>
      <c r="AWA196" s="2">
        <v>136.30000000000001</v>
      </c>
      <c r="AWB196" s="2">
        <v>136.30000000000001</v>
      </c>
      <c r="AWC196" s="2">
        <v>136.30000000000001</v>
      </c>
      <c r="AWD196" s="2">
        <v>136.30000000000001</v>
      </c>
      <c r="AWE196" s="2">
        <v>136.30000000000001</v>
      </c>
      <c r="AWF196" s="2">
        <v>136.30000000000001</v>
      </c>
      <c r="AWG196" s="2">
        <v>136.30000000000001</v>
      </c>
      <c r="AWH196" s="2">
        <v>136.30000000000001</v>
      </c>
      <c r="AWI196" s="2">
        <v>136.30000000000001</v>
      </c>
      <c r="AWJ196" s="2">
        <v>136.30000000000001</v>
      </c>
      <c r="AWK196" s="2">
        <v>136.30000000000001</v>
      </c>
      <c r="AWL196" s="2">
        <v>136.30000000000001</v>
      </c>
      <c r="AWM196" s="2">
        <v>136.30000000000001</v>
      </c>
      <c r="AWN196" s="2">
        <v>136.30000000000001</v>
      </c>
      <c r="AWO196" s="2">
        <v>136.30000000000001</v>
      </c>
      <c r="AWP196" s="2">
        <v>136.30000000000001</v>
      </c>
      <c r="AWQ196" s="2">
        <v>136.30000000000001</v>
      </c>
      <c r="AWR196" s="2">
        <v>136.30000000000001</v>
      </c>
      <c r="AWS196" s="2">
        <v>136.30000000000001</v>
      </c>
      <c r="AWT196" s="2">
        <v>136.30000000000001</v>
      </c>
      <c r="AWU196" s="2">
        <v>136.30000000000001</v>
      </c>
      <c r="AWV196" s="2">
        <v>136.30000000000001</v>
      </c>
      <c r="AWW196" s="2">
        <v>136.30000000000001</v>
      </c>
      <c r="AWX196" s="2">
        <v>136.30000000000001</v>
      </c>
      <c r="AWY196" s="2">
        <v>136.30000000000001</v>
      </c>
      <c r="AWZ196" s="2">
        <v>136.30000000000001</v>
      </c>
      <c r="AXA196" s="2">
        <v>136.30000000000001</v>
      </c>
      <c r="AXB196" s="2">
        <v>136.30000000000001</v>
      </c>
      <c r="AXC196" s="2">
        <v>136.30000000000001</v>
      </c>
      <c r="AXD196" s="2">
        <v>136.30000000000001</v>
      </c>
      <c r="AXE196" s="2">
        <v>136.30000000000001</v>
      </c>
      <c r="AXF196" s="2">
        <v>136.30000000000001</v>
      </c>
      <c r="AXG196" s="2">
        <v>136.30000000000001</v>
      </c>
      <c r="AXH196" s="2">
        <v>136.30000000000001</v>
      </c>
      <c r="AXI196" s="2">
        <v>136.30000000000001</v>
      </c>
      <c r="AXJ196" s="2">
        <v>136.30000000000001</v>
      </c>
      <c r="AXK196" s="2">
        <v>136.30000000000001</v>
      </c>
      <c r="AXL196" s="2">
        <v>136.30000000000001</v>
      </c>
      <c r="AXM196" s="2">
        <v>136.30000000000001</v>
      </c>
      <c r="AXN196" s="2">
        <v>136.30000000000001</v>
      </c>
      <c r="AXO196" s="2">
        <v>136.30000000000001</v>
      </c>
      <c r="AXP196" s="2">
        <v>136.30000000000001</v>
      </c>
      <c r="AXQ196" s="2">
        <v>136.30000000000001</v>
      </c>
      <c r="AXR196" s="2">
        <v>136.30000000000001</v>
      </c>
      <c r="AXS196" s="2">
        <v>136.30000000000001</v>
      </c>
      <c r="AXT196" s="2">
        <v>136.30000000000001</v>
      </c>
      <c r="AXU196" s="2">
        <v>136.30000000000001</v>
      </c>
      <c r="AXV196" s="2">
        <v>136.30000000000001</v>
      </c>
      <c r="AXW196" s="2">
        <v>136.30000000000001</v>
      </c>
      <c r="AXX196" s="2">
        <v>136.30000000000001</v>
      </c>
      <c r="AXY196" s="2">
        <v>136.30000000000001</v>
      </c>
      <c r="AXZ196" s="2">
        <v>136.30000000000001</v>
      </c>
      <c r="AYA196" s="2">
        <v>136.30000000000001</v>
      </c>
      <c r="AYB196" s="2">
        <v>136.30000000000001</v>
      </c>
      <c r="AYC196" s="2">
        <v>136.30000000000001</v>
      </c>
      <c r="AYD196" s="2">
        <v>136.30000000000001</v>
      </c>
      <c r="AYE196" s="2">
        <v>136.30000000000001</v>
      </c>
      <c r="AYF196" s="2">
        <v>136.30000000000001</v>
      </c>
      <c r="AYG196" s="2">
        <v>136.30000000000001</v>
      </c>
      <c r="AYH196" s="2">
        <v>136.30000000000001</v>
      </c>
      <c r="AYI196" s="2">
        <v>136.30000000000001</v>
      </c>
      <c r="AYJ196" s="2">
        <v>136.30000000000001</v>
      </c>
      <c r="AYK196" s="2">
        <v>136.30000000000001</v>
      </c>
      <c r="AYL196" s="2">
        <v>136.30000000000001</v>
      </c>
      <c r="AYM196" s="2">
        <v>136.30000000000001</v>
      </c>
      <c r="AYN196" s="2">
        <v>136.30000000000001</v>
      </c>
      <c r="AYO196" s="2">
        <v>136.30000000000001</v>
      </c>
      <c r="AYP196" s="2">
        <v>136.30000000000001</v>
      </c>
      <c r="AYQ196" s="2">
        <v>136.30000000000001</v>
      </c>
      <c r="AYR196" s="2">
        <v>136.30000000000001</v>
      </c>
      <c r="AYS196" s="2">
        <v>136.30000000000001</v>
      </c>
      <c r="AYT196" s="2">
        <v>136.30000000000001</v>
      </c>
      <c r="AYU196" s="2">
        <v>136.30000000000001</v>
      </c>
      <c r="AYV196" s="2">
        <v>136.30000000000001</v>
      </c>
      <c r="AYW196" s="2">
        <v>136.30000000000001</v>
      </c>
      <c r="AYX196" s="2">
        <v>136.30000000000001</v>
      </c>
      <c r="AYY196" s="2">
        <v>136.30000000000001</v>
      </c>
      <c r="AYZ196" s="2">
        <v>136.30000000000001</v>
      </c>
      <c r="AZA196" s="2">
        <v>136.30000000000001</v>
      </c>
      <c r="AZB196" s="2">
        <v>136.30000000000001</v>
      </c>
      <c r="AZC196" s="2">
        <v>136.30000000000001</v>
      </c>
      <c r="AZD196" s="2">
        <v>136.30000000000001</v>
      </c>
      <c r="AZE196" s="2">
        <v>136.30000000000001</v>
      </c>
      <c r="AZF196" s="2">
        <v>136.30000000000001</v>
      </c>
      <c r="AZG196" s="2">
        <v>136.30000000000001</v>
      </c>
      <c r="AZH196" s="2">
        <v>136.30000000000001</v>
      </c>
      <c r="AZI196" s="2">
        <v>136.30000000000001</v>
      </c>
      <c r="AZJ196" s="2">
        <v>136.30000000000001</v>
      </c>
      <c r="AZK196" s="2">
        <v>136.30000000000001</v>
      </c>
      <c r="AZL196" s="2">
        <v>136.30000000000001</v>
      </c>
      <c r="AZM196" s="2">
        <v>136.30000000000001</v>
      </c>
      <c r="AZN196" s="2">
        <v>136.30000000000001</v>
      </c>
      <c r="AZO196" s="2">
        <v>136.30000000000001</v>
      </c>
      <c r="AZP196" s="2">
        <v>136.30000000000001</v>
      </c>
      <c r="AZQ196" s="2">
        <v>136.30000000000001</v>
      </c>
      <c r="AZR196" s="2">
        <v>136.30000000000001</v>
      </c>
      <c r="AZS196" s="2">
        <v>136.30000000000001</v>
      </c>
      <c r="AZT196" s="2">
        <v>136.30000000000001</v>
      </c>
      <c r="AZU196" s="2">
        <v>136.30000000000001</v>
      </c>
      <c r="AZV196" s="2">
        <v>136.30000000000001</v>
      </c>
      <c r="AZW196" s="2">
        <v>136.30000000000001</v>
      </c>
      <c r="AZX196" s="2">
        <v>136.30000000000001</v>
      </c>
      <c r="AZY196" s="2">
        <v>136.30000000000001</v>
      </c>
      <c r="AZZ196" s="2">
        <v>136.30000000000001</v>
      </c>
      <c r="BAA196" s="2">
        <v>136.30000000000001</v>
      </c>
      <c r="BAB196" s="2">
        <v>136.30000000000001</v>
      </c>
      <c r="BAC196" s="2">
        <v>136.30000000000001</v>
      </c>
      <c r="BAD196" s="2">
        <v>136.30000000000001</v>
      </c>
      <c r="BAE196" s="2">
        <v>136.30000000000001</v>
      </c>
      <c r="BAF196" s="2">
        <v>136.30000000000001</v>
      </c>
      <c r="BAG196" s="2">
        <v>136.30000000000001</v>
      </c>
      <c r="BAH196" s="2">
        <v>136.30000000000001</v>
      </c>
      <c r="BAI196" s="2">
        <v>136.30000000000001</v>
      </c>
      <c r="BAJ196" s="2">
        <v>136.30000000000001</v>
      </c>
      <c r="BAK196" s="2">
        <v>136.30000000000001</v>
      </c>
      <c r="BAL196" s="2">
        <v>136.30000000000001</v>
      </c>
      <c r="BAM196" s="2">
        <v>136.30000000000001</v>
      </c>
      <c r="BAN196" s="2">
        <v>136.30000000000001</v>
      </c>
      <c r="BAO196" s="2">
        <v>136.30000000000001</v>
      </c>
      <c r="BAP196" s="2">
        <v>136.30000000000001</v>
      </c>
      <c r="BAQ196" s="2">
        <v>136.30000000000001</v>
      </c>
      <c r="BAR196" s="2">
        <v>136.30000000000001</v>
      </c>
      <c r="BAS196" s="2">
        <v>136.30000000000001</v>
      </c>
      <c r="BAT196" s="2">
        <v>136.30000000000001</v>
      </c>
      <c r="BAU196" s="2">
        <v>136.30000000000001</v>
      </c>
      <c r="BAV196" s="2">
        <v>136.30000000000001</v>
      </c>
      <c r="BAW196" s="2">
        <v>136.30000000000001</v>
      </c>
      <c r="BAX196" s="2">
        <v>136.30000000000001</v>
      </c>
      <c r="BAY196" s="2">
        <v>136.30000000000001</v>
      </c>
      <c r="BAZ196" s="2">
        <v>136.30000000000001</v>
      </c>
      <c r="BBA196" s="2">
        <v>136.30000000000001</v>
      </c>
      <c r="BBB196" s="2">
        <v>136.30000000000001</v>
      </c>
      <c r="BBC196" s="2">
        <v>136.30000000000001</v>
      </c>
      <c r="BBD196" s="2">
        <v>136.30000000000001</v>
      </c>
      <c r="BBE196" s="2">
        <v>136.30000000000001</v>
      </c>
      <c r="BBF196" s="2">
        <v>136.30000000000001</v>
      </c>
      <c r="BBG196" s="2">
        <v>136.30000000000001</v>
      </c>
      <c r="BBH196" s="2">
        <v>136.30000000000001</v>
      </c>
      <c r="BBI196" s="2">
        <v>136.30000000000001</v>
      </c>
      <c r="BBJ196" s="2">
        <v>136.30000000000001</v>
      </c>
      <c r="BBK196" s="2">
        <v>136.30000000000001</v>
      </c>
      <c r="BBL196" s="2">
        <v>136.30000000000001</v>
      </c>
      <c r="BBM196" s="2">
        <v>136.30000000000001</v>
      </c>
      <c r="BBN196" s="2">
        <v>136.30000000000001</v>
      </c>
      <c r="BBO196" s="2">
        <v>136.30000000000001</v>
      </c>
      <c r="BBP196" s="2">
        <v>136.30000000000001</v>
      </c>
      <c r="BBQ196" s="2">
        <v>136.30000000000001</v>
      </c>
      <c r="BBR196" s="2">
        <v>136.30000000000001</v>
      </c>
      <c r="BBS196" s="2">
        <v>136.30000000000001</v>
      </c>
      <c r="BBT196" s="2">
        <v>136.30000000000001</v>
      </c>
      <c r="BBU196" s="2">
        <v>136.30000000000001</v>
      </c>
      <c r="BBV196" s="2">
        <v>136.30000000000001</v>
      </c>
      <c r="BBW196" s="2">
        <v>136.30000000000001</v>
      </c>
      <c r="BBX196" s="2">
        <v>136.30000000000001</v>
      </c>
      <c r="BBY196" s="2">
        <v>136.30000000000001</v>
      </c>
      <c r="BBZ196" s="2">
        <v>136.30000000000001</v>
      </c>
      <c r="BCA196" s="2">
        <v>136.30000000000001</v>
      </c>
      <c r="BCB196" s="2">
        <v>136.30000000000001</v>
      </c>
      <c r="BCC196" s="2">
        <v>136.30000000000001</v>
      </c>
      <c r="BCD196" s="2">
        <v>136.30000000000001</v>
      </c>
      <c r="BCE196" s="2">
        <v>136.30000000000001</v>
      </c>
      <c r="BCF196" s="2">
        <v>136.30000000000001</v>
      </c>
      <c r="BCG196" s="2">
        <v>136.30000000000001</v>
      </c>
      <c r="BCH196" s="2">
        <v>136.30000000000001</v>
      </c>
      <c r="BCI196" s="2">
        <v>136.30000000000001</v>
      </c>
      <c r="BCJ196" s="2">
        <v>136.30000000000001</v>
      </c>
      <c r="BCK196" s="2">
        <v>136.30000000000001</v>
      </c>
      <c r="BCL196" s="2">
        <v>136.30000000000001</v>
      </c>
      <c r="BCM196" s="2">
        <v>136.30000000000001</v>
      </c>
      <c r="BCN196" s="2">
        <v>136.30000000000001</v>
      </c>
      <c r="BCO196" s="2">
        <v>136.30000000000001</v>
      </c>
      <c r="BCP196" s="2">
        <v>136.30000000000001</v>
      </c>
      <c r="BCQ196" s="2">
        <v>136.30000000000001</v>
      </c>
      <c r="BCR196" s="2">
        <v>136.30000000000001</v>
      </c>
      <c r="BCS196" s="2">
        <v>136.30000000000001</v>
      </c>
      <c r="BCT196" s="2">
        <v>136.30000000000001</v>
      </c>
      <c r="BCU196" s="2">
        <v>136.30000000000001</v>
      </c>
      <c r="BCV196" s="2">
        <v>136.30000000000001</v>
      </c>
      <c r="BCW196" s="2">
        <v>136.30000000000001</v>
      </c>
      <c r="BCX196" s="2">
        <v>136.30000000000001</v>
      </c>
      <c r="BCY196" s="2">
        <v>136.30000000000001</v>
      </c>
      <c r="BCZ196" s="2">
        <v>136.30000000000001</v>
      </c>
      <c r="BDA196" s="2">
        <v>136.30000000000001</v>
      </c>
      <c r="BDB196" s="2">
        <v>136.30000000000001</v>
      </c>
      <c r="BDC196" s="2">
        <v>136.30000000000001</v>
      </c>
      <c r="BDD196" s="2">
        <v>136.30000000000001</v>
      </c>
      <c r="BDE196" s="2">
        <v>136.30000000000001</v>
      </c>
      <c r="BDF196" s="2">
        <v>136.30000000000001</v>
      </c>
      <c r="BDG196" s="2">
        <v>136.30000000000001</v>
      </c>
      <c r="BDH196" s="2">
        <v>136.30000000000001</v>
      </c>
      <c r="BDI196" s="2">
        <v>136.30000000000001</v>
      </c>
      <c r="BDJ196" s="2">
        <v>136.30000000000001</v>
      </c>
      <c r="BDK196" s="2">
        <v>136.30000000000001</v>
      </c>
      <c r="BDL196" s="2">
        <v>136.30000000000001</v>
      </c>
      <c r="BDM196" s="2">
        <v>136.30000000000001</v>
      </c>
      <c r="BDN196" s="2">
        <v>136.30000000000001</v>
      </c>
      <c r="BDO196" s="2">
        <v>136.30000000000001</v>
      </c>
      <c r="BDP196" s="2">
        <v>136.30000000000001</v>
      </c>
      <c r="BDQ196" s="2">
        <v>136.30000000000001</v>
      </c>
      <c r="BDR196" s="2">
        <v>136.30000000000001</v>
      </c>
      <c r="BDS196" s="2">
        <v>136.30000000000001</v>
      </c>
      <c r="BDT196" s="2">
        <v>136.30000000000001</v>
      </c>
      <c r="BDU196" s="2">
        <v>136.30000000000001</v>
      </c>
      <c r="BDV196" s="2">
        <v>136.30000000000001</v>
      </c>
      <c r="BDW196" s="2">
        <v>136.30000000000001</v>
      </c>
      <c r="BDX196" s="2">
        <v>136.30000000000001</v>
      </c>
      <c r="BDY196" s="2">
        <v>136.30000000000001</v>
      </c>
      <c r="BDZ196" s="2">
        <v>136.30000000000001</v>
      </c>
      <c r="BEA196" s="2">
        <v>136.30000000000001</v>
      </c>
      <c r="BEB196" s="2">
        <v>136.30000000000001</v>
      </c>
      <c r="BEC196" s="2">
        <v>136.30000000000001</v>
      </c>
      <c r="BED196" s="2">
        <v>136.30000000000001</v>
      </c>
      <c r="BEE196" s="2">
        <v>136.30000000000001</v>
      </c>
      <c r="BEF196" s="2">
        <v>136.30000000000001</v>
      </c>
      <c r="BEG196" s="2">
        <v>136.30000000000001</v>
      </c>
      <c r="BEH196" s="2">
        <v>136.30000000000001</v>
      </c>
      <c r="BEI196" s="2">
        <v>136.30000000000001</v>
      </c>
      <c r="BEJ196" s="2">
        <v>136.30000000000001</v>
      </c>
      <c r="BEK196" s="2">
        <v>136.30000000000001</v>
      </c>
      <c r="BEL196" s="2">
        <v>136.30000000000001</v>
      </c>
      <c r="BEM196" s="2">
        <v>136.30000000000001</v>
      </c>
      <c r="BEN196" s="2">
        <v>136.30000000000001</v>
      </c>
      <c r="BEO196" s="2">
        <v>136.30000000000001</v>
      </c>
      <c r="BEP196" s="2">
        <v>136.30000000000001</v>
      </c>
      <c r="BEQ196" s="2">
        <v>136.30000000000001</v>
      </c>
      <c r="BER196" s="2">
        <v>136.30000000000001</v>
      </c>
      <c r="BES196" s="2">
        <v>136.30000000000001</v>
      </c>
      <c r="BET196" s="2">
        <v>136.30000000000001</v>
      </c>
      <c r="BEU196" s="2">
        <v>136.30000000000001</v>
      </c>
      <c r="BEV196" s="2">
        <v>136.30000000000001</v>
      </c>
      <c r="BEW196" s="2">
        <v>136.30000000000001</v>
      </c>
      <c r="BEX196" s="2">
        <v>136.30000000000001</v>
      </c>
      <c r="BEY196" s="2">
        <v>136.30000000000001</v>
      </c>
      <c r="BEZ196" s="2">
        <v>136.30000000000001</v>
      </c>
      <c r="BFA196" s="2">
        <v>136.30000000000001</v>
      </c>
      <c r="BFB196" s="2">
        <v>136.30000000000001</v>
      </c>
      <c r="BFC196" s="2">
        <v>136.30000000000001</v>
      </c>
      <c r="BFD196" s="2">
        <v>136.30000000000001</v>
      </c>
      <c r="BFE196" s="2">
        <v>136.30000000000001</v>
      </c>
      <c r="BFF196" s="2">
        <v>136.30000000000001</v>
      </c>
      <c r="BFG196" s="2">
        <v>136.30000000000001</v>
      </c>
      <c r="BFH196" s="2">
        <v>136.30000000000001</v>
      </c>
      <c r="BFI196" s="2">
        <v>136.30000000000001</v>
      </c>
      <c r="BFJ196" s="2">
        <v>136.30000000000001</v>
      </c>
      <c r="BFK196" s="2">
        <v>136.30000000000001</v>
      </c>
      <c r="BFL196" s="2">
        <v>136.30000000000001</v>
      </c>
      <c r="BFM196" s="2">
        <v>136.30000000000001</v>
      </c>
      <c r="BFN196" s="2">
        <v>136.30000000000001</v>
      </c>
      <c r="BFO196" s="2">
        <v>136.30000000000001</v>
      </c>
      <c r="BFP196" s="2">
        <v>136.30000000000001</v>
      </c>
      <c r="BFQ196" s="2">
        <v>136.30000000000001</v>
      </c>
      <c r="BFR196" s="2">
        <v>136.30000000000001</v>
      </c>
      <c r="BFS196" s="2">
        <v>136.30000000000001</v>
      </c>
      <c r="BFT196" s="2">
        <v>136.30000000000001</v>
      </c>
      <c r="BFU196" s="2">
        <v>136.30000000000001</v>
      </c>
      <c r="BFV196" s="2">
        <v>136.30000000000001</v>
      </c>
      <c r="BFW196" s="2">
        <v>136.30000000000001</v>
      </c>
      <c r="BFX196" s="2">
        <v>136.30000000000001</v>
      </c>
      <c r="BFY196" s="2">
        <v>136.30000000000001</v>
      </c>
      <c r="BFZ196" s="2">
        <v>136.30000000000001</v>
      </c>
      <c r="BGA196" s="2">
        <v>136.30000000000001</v>
      </c>
      <c r="BGB196" s="2">
        <v>136.30000000000001</v>
      </c>
      <c r="BGC196" s="2">
        <v>136.30000000000001</v>
      </c>
      <c r="BGD196" s="2">
        <v>136.30000000000001</v>
      </c>
      <c r="BGE196" s="2">
        <v>136.30000000000001</v>
      </c>
      <c r="BGF196" s="2">
        <v>136.30000000000001</v>
      </c>
      <c r="BGG196" s="2">
        <v>136.30000000000001</v>
      </c>
      <c r="BGH196" s="2">
        <v>136.30000000000001</v>
      </c>
      <c r="BGI196" s="2">
        <v>136.30000000000001</v>
      </c>
      <c r="BGJ196" s="2">
        <v>136.30000000000001</v>
      </c>
      <c r="BGK196" s="2">
        <v>136.30000000000001</v>
      </c>
      <c r="BGL196" s="2">
        <v>136.30000000000001</v>
      </c>
      <c r="BGM196" s="2">
        <v>136.30000000000001</v>
      </c>
      <c r="BGN196" s="2">
        <v>136.30000000000001</v>
      </c>
      <c r="BGO196" s="2">
        <v>136.30000000000001</v>
      </c>
      <c r="BGP196" s="2">
        <v>136.30000000000001</v>
      </c>
      <c r="BGQ196" s="2">
        <v>136.30000000000001</v>
      </c>
      <c r="BGR196" s="2">
        <v>136.30000000000001</v>
      </c>
      <c r="BGS196" s="2">
        <v>136.30000000000001</v>
      </c>
      <c r="BGT196" s="2">
        <v>136.30000000000001</v>
      </c>
      <c r="BGU196" s="2">
        <v>136.30000000000001</v>
      </c>
      <c r="BGV196" s="2">
        <v>136.30000000000001</v>
      </c>
      <c r="BGW196" s="2">
        <v>136.30000000000001</v>
      </c>
      <c r="BGX196" s="2">
        <v>136.30000000000001</v>
      </c>
      <c r="BGY196" s="2">
        <v>136.30000000000001</v>
      </c>
      <c r="BGZ196" s="2">
        <v>136.30000000000001</v>
      </c>
      <c r="BHA196" s="2">
        <v>136.30000000000001</v>
      </c>
      <c r="BHB196" s="2">
        <v>136.30000000000001</v>
      </c>
      <c r="BHC196" s="2">
        <v>136.30000000000001</v>
      </c>
      <c r="BHD196" s="2">
        <v>136.30000000000001</v>
      </c>
      <c r="BHE196" s="2">
        <v>136.30000000000001</v>
      </c>
      <c r="BHF196" s="2">
        <v>136.30000000000001</v>
      </c>
      <c r="BHG196" s="2">
        <v>136.30000000000001</v>
      </c>
      <c r="BHH196" s="2">
        <v>136.30000000000001</v>
      </c>
      <c r="BHI196" s="2">
        <v>136.30000000000001</v>
      </c>
      <c r="BHJ196" s="2">
        <v>136.30000000000001</v>
      </c>
      <c r="BHK196" s="2">
        <v>136.30000000000001</v>
      </c>
      <c r="BHL196" s="2">
        <v>136.30000000000001</v>
      </c>
      <c r="BHM196" s="2">
        <v>136.30000000000001</v>
      </c>
      <c r="BHN196" s="2">
        <v>136.30000000000001</v>
      </c>
      <c r="BHO196" s="2">
        <v>136.30000000000001</v>
      </c>
      <c r="BHP196" s="2">
        <v>136.30000000000001</v>
      </c>
      <c r="BHQ196" s="2">
        <v>136.30000000000001</v>
      </c>
      <c r="BHR196" s="2">
        <v>136.30000000000001</v>
      </c>
      <c r="BHS196" s="2">
        <v>136.30000000000001</v>
      </c>
      <c r="BHT196" s="2">
        <v>136.30000000000001</v>
      </c>
      <c r="BHU196" s="2">
        <v>136.30000000000001</v>
      </c>
      <c r="BHV196" s="2">
        <v>136.30000000000001</v>
      </c>
      <c r="BHW196" s="2">
        <v>136.30000000000001</v>
      </c>
      <c r="BHX196" s="2">
        <v>136.30000000000001</v>
      </c>
      <c r="BHY196" s="2">
        <v>136.30000000000001</v>
      </c>
      <c r="BHZ196" s="2">
        <v>136.30000000000001</v>
      </c>
      <c r="BIA196" s="2">
        <v>136.30000000000001</v>
      </c>
      <c r="BIB196" s="2">
        <v>136.30000000000001</v>
      </c>
      <c r="BIC196" s="2">
        <v>136.30000000000001</v>
      </c>
      <c r="BID196" s="2">
        <v>136.30000000000001</v>
      </c>
      <c r="BIE196" s="2">
        <v>136.30000000000001</v>
      </c>
      <c r="BIF196" s="2">
        <v>136.30000000000001</v>
      </c>
      <c r="BIG196" s="2">
        <v>136.30000000000001</v>
      </c>
      <c r="BIH196" s="2">
        <v>136.30000000000001</v>
      </c>
      <c r="BII196" s="2">
        <v>136.30000000000001</v>
      </c>
      <c r="BIJ196" s="2">
        <v>136.30000000000001</v>
      </c>
      <c r="BIK196" s="2">
        <v>136.30000000000001</v>
      </c>
      <c r="BIL196" s="2">
        <v>136.30000000000001</v>
      </c>
      <c r="BIM196" s="2">
        <v>136.30000000000001</v>
      </c>
      <c r="BIN196" s="2">
        <v>136.30000000000001</v>
      </c>
      <c r="BIO196" s="2">
        <v>136.30000000000001</v>
      </c>
      <c r="BIP196" s="2">
        <v>136.30000000000001</v>
      </c>
      <c r="BIQ196" s="2">
        <v>136.30000000000001</v>
      </c>
      <c r="BIR196" s="2">
        <v>136.30000000000001</v>
      </c>
      <c r="BIS196" s="2">
        <v>136.30000000000001</v>
      </c>
      <c r="BIT196" s="2">
        <v>136.30000000000001</v>
      </c>
      <c r="BIU196" s="2">
        <v>136.30000000000001</v>
      </c>
      <c r="BIV196" s="2">
        <v>136.30000000000001</v>
      </c>
      <c r="BIW196" s="2">
        <v>136.30000000000001</v>
      </c>
      <c r="BIX196" s="2">
        <v>136.30000000000001</v>
      </c>
      <c r="BIY196" s="2">
        <v>136.30000000000001</v>
      </c>
      <c r="BIZ196" s="2">
        <v>136.30000000000001</v>
      </c>
      <c r="BJA196" s="2">
        <v>136.30000000000001</v>
      </c>
      <c r="BJB196" s="2">
        <v>136.30000000000001</v>
      </c>
      <c r="BJC196" s="2">
        <v>136.30000000000001</v>
      </c>
      <c r="BJD196" s="2">
        <v>136.30000000000001</v>
      </c>
      <c r="BJE196" s="2">
        <v>136.30000000000001</v>
      </c>
      <c r="BJF196" s="2">
        <v>136.30000000000001</v>
      </c>
      <c r="BJG196" s="2">
        <v>136.30000000000001</v>
      </c>
      <c r="BJH196" s="2">
        <v>136.30000000000001</v>
      </c>
      <c r="BJI196" s="2">
        <v>136.30000000000001</v>
      </c>
      <c r="BJJ196" s="2">
        <v>136.30000000000001</v>
      </c>
      <c r="BJK196" s="2">
        <v>136.30000000000001</v>
      </c>
      <c r="BJL196" s="2">
        <v>136.30000000000001</v>
      </c>
      <c r="BJM196" s="2">
        <v>136.30000000000001</v>
      </c>
      <c r="BJN196" s="2">
        <v>136.30000000000001</v>
      </c>
      <c r="BJO196" s="2">
        <v>136.30000000000001</v>
      </c>
      <c r="BJP196" s="2">
        <v>136.30000000000001</v>
      </c>
      <c r="BJQ196" s="2">
        <v>136.30000000000001</v>
      </c>
      <c r="BJR196" s="2">
        <v>136.30000000000001</v>
      </c>
      <c r="BJS196" s="2">
        <v>136.30000000000001</v>
      </c>
      <c r="BJT196" s="2">
        <v>136.30000000000001</v>
      </c>
      <c r="BJU196" s="2">
        <v>136.30000000000001</v>
      </c>
      <c r="BJV196" s="2">
        <v>136.30000000000001</v>
      </c>
      <c r="BJW196" s="2">
        <v>136.30000000000001</v>
      </c>
      <c r="BJX196" s="2">
        <v>136.30000000000001</v>
      </c>
      <c r="BJY196" s="2">
        <v>136.30000000000001</v>
      </c>
      <c r="BJZ196" s="2">
        <v>136.30000000000001</v>
      </c>
      <c r="BKA196" s="2">
        <v>136.30000000000001</v>
      </c>
      <c r="BKB196" s="2">
        <v>136.30000000000001</v>
      </c>
      <c r="BKC196" s="2">
        <v>136.30000000000001</v>
      </c>
      <c r="BKD196" s="2">
        <v>136.30000000000001</v>
      </c>
      <c r="BKE196" s="2">
        <v>136.30000000000001</v>
      </c>
      <c r="BKF196" s="2">
        <v>136.30000000000001</v>
      </c>
      <c r="BKG196" s="2">
        <v>136.30000000000001</v>
      </c>
      <c r="BKH196" s="2">
        <v>136.30000000000001</v>
      </c>
      <c r="BKI196" s="2">
        <v>136.30000000000001</v>
      </c>
      <c r="BKJ196" s="2">
        <v>136.30000000000001</v>
      </c>
      <c r="BKK196" s="2">
        <v>136.30000000000001</v>
      </c>
      <c r="BKL196" s="2">
        <v>136.30000000000001</v>
      </c>
      <c r="BKM196" s="2">
        <v>136.30000000000001</v>
      </c>
      <c r="BKN196" s="2">
        <v>136.30000000000001</v>
      </c>
      <c r="BKO196" s="2">
        <v>136.30000000000001</v>
      </c>
      <c r="BKP196" s="2">
        <v>136.30000000000001</v>
      </c>
      <c r="BKQ196" s="2">
        <v>136.30000000000001</v>
      </c>
      <c r="BKR196" s="2">
        <v>136.30000000000001</v>
      </c>
      <c r="BKS196" s="2">
        <v>136.30000000000001</v>
      </c>
      <c r="BKT196" s="2">
        <v>136.30000000000001</v>
      </c>
      <c r="BKU196" s="2">
        <v>136.30000000000001</v>
      </c>
      <c r="BKV196" s="2">
        <v>136.30000000000001</v>
      </c>
      <c r="BKW196" s="2">
        <v>136.30000000000001</v>
      </c>
      <c r="BKX196" s="2">
        <v>136.30000000000001</v>
      </c>
      <c r="BKY196" s="2">
        <v>136.30000000000001</v>
      </c>
      <c r="BKZ196" s="2">
        <v>136.30000000000001</v>
      </c>
      <c r="BLA196" s="2">
        <v>136.30000000000001</v>
      </c>
      <c r="BLB196" s="2">
        <v>136.30000000000001</v>
      </c>
      <c r="BLC196" s="2">
        <v>136.30000000000001</v>
      </c>
      <c r="BLD196" s="2">
        <v>136.30000000000001</v>
      </c>
      <c r="BLE196" s="2">
        <v>136.30000000000001</v>
      </c>
      <c r="BLF196" s="2">
        <v>136.30000000000001</v>
      </c>
      <c r="BLG196" s="2">
        <v>136.30000000000001</v>
      </c>
      <c r="BLH196" s="2">
        <v>136.30000000000001</v>
      </c>
      <c r="BLI196" s="2">
        <v>136.30000000000001</v>
      </c>
      <c r="BLJ196" s="2">
        <v>136.30000000000001</v>
      </c>
      <c r="BLK196" s="2">
        <v>136.30000000000001</v>
      </c>
      <c r="BLL196" s="2">
        <v>136.30000000000001</v>
      </c>
      <c r="BLM196" s="2">
        <v>136.30000000000001</v>
      </c>
      <c r="BLN196" s="2">
        <v>136.30000000000001</v>
      </c>
      <c r="BLO196" s="2">
        <v>136.30000000000001</v>
      </c>
      <c r="BLP196" s="2">
        <v>136.30000000000001</v>
      </c>
      <c r="BLQ196" s="2">
        <v>136.30000000000001</v>
      </c>
      <c r="BLR196" s="2">
        <v>136.30000000000001</v>
      </c>
      <c r="BLS196" s="2">
        <v>136.30000000000001</v>
      </c>
      <c r="BLT196" s="2">
        <v>136.30000000000001</v>
      </c>
      <c r="BLU196" s="2">
        <v>136.30000000000001</v>
      </c>
      <c r="BLV196" s="2">
        <v>136.30000000000001</v>
      </c>
      <c r="BLW196" s="2">
        <v>136.30000000000001</v>
      </c>
      <c r="BLX196" s="2">
        <v>136.30000000000001</v>
      </c>
      <c r="BLY196" s="2">
        <v>136.30000000000001</v>
      </c>
      <c r="BLZ196" s="2">
        <v>136.30000000000001</v>
      </c>
      <c r="BMA196" s="2">
        <v>136.30000000000001</v>
      </c>
      <c r="BMB196" s="2">
        <v>136.30000000000001</v>
      </c>
      <c r="BMC196" s="2">
        <v>136.30000000000001</v>
      </c>
      <c r="BMD196" s="2">
        <v>136.30000000000001</v>
      </c>
      <c r="BME196" s="2">
        <v>136.30000000000001</v>
      </c>
      <c r="BMF196" s="2">
        <v>136.30000000000001</v>
      </c>
      <c r="BMG196" s="2">
        <v>136.30000000000001</v>
      </c>
      <c r="BMH196" s="2">
        <v>136.30000000000001</v>
      </c>
      <c r="BMI196" s="2">
        <v>136.30000000000001</v>
      </c>
      <c r="BMJ196" s="2">
        <v>136.30000000000001</v>
      </c>
      <c r="BMK196" s="2">
        <v>136.30000000000001</v>
      </c>
      <c r="BML196" s="2">
        <v>136.30000000000001</v>
      </c>
      <c r="BMM196" s="2">
        <v>136.30000000000001</v>
      </c>
      <c r="BMN196" s="2">
        <v>136.30000000000001</v>
      </c>
      <c r="BMO196" s="2">
        <v>136.30000000000001</v>
      </c>
      <c r="BMP196" s="2">
        <v>136.30000000000001</v>
      </c>
      <c r="BMQ196" s="2">
        <v>136.30000000000001</v>
      </c>
      <c r="BMR196" s="2">
        <v>136.30000000000001</v>
      </c>
      <c r="BMS196" s="2">
        <v>136.30000000000001</v>
      </c>
      <c r="BMT196" s="2">
        <v>136.30000000000001</v>
      </c>
      <c r="BMU196" s="2">
        <v>136.30000000000001</v>
      </c>
      <c r="BMV196" s="2">
        <v>136.30000000000001</v>
      </c>
      <c r="BMW196" s="2">
        <v>136.30000000000001</v>
      </c>
      <c r="BMX196" s="2">
        <v>136.30000000000001</v>
      </c>
      <c r="BMY196" s="2">
        <v>136.30000000000001</v>
      </c>
      <c r="BMZ196" s="2">
        <v>136.30000000000001</v>
      </c>
      <c r="BNA196" s="2">
        <v>136.30000000000001</v>
      </c>
      <c r="BNB196" s="2">
        <v>136.30000000000001</v>
      </c>
      <c r="BNC196" s="2">
        <v>136.30000000000001</v>
      </c>
      <c r="BND196" s="2">
        <v>136.30000000000001</v>
      </c>
      <c r="BNE196" s="2">
        <v>136.30000000000001</v>
      </c>
      <c r="BNF196" s="2">
        <v>136.30000000000001</v>
      </c>
      <c r="BNG196" s="2">
        <v>136.30000000000001</v>
      </c>
      <c r="BNH196" s="2">
        <v>136.30000000000001</v>
      </c>
      <c r="BNI196" s="2">
        <v>136.30000000000001</v>
      </c>
      <c r="BNJ196" s="2">
        <v>136.30000000000001</v>
      </c>
      <c r="BNK196" s="2">
        <v>136.30000000000001</v>
      </c>
      <c r="BNL196" s="2">
        <v>136.30000000000001</v>
      </c>
      <c r="BNM196" s="2">
        <v>136.30000000000001</v>
      </c>
      <c r="BNN196" s="2">
        <v>136.30000000000001</v>
      </c>
      <c r="BNO196" s="2">
        <v>136.30000000000001</v>
      </c>
      <c r="BNP196" s="2">
        <v>136.30000000000001</v>
      </c>
      <c r="BNQ196" s="2">
        <v>136.30000000000001</v>
      </c>
      <c r="BNR196" s="2">
        <v>136.30000000000001</v>
      </c>
      <c r="BNS196" s="2">
        <v>136.30000000000001</v>
      </c>
      <c r="BNT196" s="2">
        <v>136.30000000000001</v>
      </c>
      <c r="BNU196" s="2">
        <v>136.30000000000001</v>
      </c>
      <c r="BNV196" s="2">
        <v>136.30000000000001</v>
      </c>
      <c r="BNW196" s="2">
        <v>136.30000000000001</v>
      </c>
      <c r="BNX196" s="2">
        <v>136.30000000000001</v>
      </c>
      <c r="BNY196" s="2">
        <v>136.30000000000001</v>
      </c>
      <c r="BNZ196" s="2">
        <v>136.30000000000001</v>
      </c>
      <c r="BOA196" s="2">
        <v>136.30000000000001</v>
      </c>
      <c r="BOB196" s="2">
        <v>136.30000000000001</v>
      </c>
      <c r="BOC196" s="2">
        <v>136.30000000000001</v>
      </c>
      <c r="BOD196" s="2">
        <v>136.30000000000001</v>
      </c>
      <c r="BOE196" s="2">
        <v>136.30000000000001</v>
      </c>
      <c r="BOF196" s="2">
        <v>136.30000000000001</v>
      </c>
      <c r="BOG196" s="2">
        <v>136.30000000000001</v>
      </c>
      <c r="BOH196" s="2">
        <v>136.30000000000001</v>
      </c>
      <c r="BOI196" s="2">
        <v>136.30000000000001</v>
      </c>
      <c r="BOJ196" s="2">
        <v>136.30000000000001</v>
      </c>
      <c r="BOK196" s="2">
        <v>136.30000000000001</v>
      </c>
      <c r="BOL196" s="2">
        <v>136.30000000000001</v>
      </c>
      <c r="BOM196" s="2">
        <v>136.30000000000001</v>
      </c>
      <c r="BON196" s="2">
        <v>136.30000000000001</v>
      </c>
      <c r="BOO196" s="2">
        <v>136.30000000000001</v>
      </c>
      <c r="BOP196" s="2">
        <v>136.30000000000001</v>
      </c>
      <c r="BOQ196" s="2">
        <v>136.30000000000001</v>
      </c>
      <c r="BOR196" s="2">
        <v>136.30000000000001</v>
      </c>
      <c r="BOS196" s="2">
        <v>136.30000000000001</v>
      </c>
      <c r="BOT196" s="2">
        <v>136.30000000000001</v>
      </c>
      <c r="BOU196" s="2">
        <v>136.30000000000001</v>
      </c>
      <c r="BOV196" s="2">
        <v>136.30000000000001</v>
      </c>
      <c r="BOW196" s="2">
        <v>136.30000000000001</v>
      </c>
      <c r="BOX196" s="2">
        <v>136.30000000000001</v>
      </c>
      <c r="BOY196" s="2">
        <v>136.30000000000001</v>
      </c>
      <c r="BOZ196" s="2">
        <v>136.30000000000001</v>
      </c>
      <c r="BPA196" s="2">
        <v>136.30000000000001</v>
      </c>
      <c r="BPB196" s="2">
        <v>136.30000000000001</v>
      </c>
      <c r="BPC196" s="2">
        <v>136.30000000000001</v>
      </c>
      <c r="BPD196" s="2">
        <v>136.30000000000001</v>
      </c>
      <c r="BPE196" s="2">
        <v>136.30000000000001</v>
      </c>
      <c r="BPF196" s="2">
        <v>136.30000000000001</v>
      </c>
      <c r="BPG196" s="2">
        <v>136.30000000000001</v>
      </c>
      <c r="BPH196" s="2">
        <v>136.30000000000001</v>
      </c>
      <c r="BPI196" s="2">
        <v>136.30000000000001</v>
      </c>
      <c r="BPJ196" s="2">
        <v>136.30000000000001</v>
      </c>
      <c r="BPK196" s="2">
        <v>136.30000000000001</v>
      </c>
      <c r="BPL196" s="2">
        <v>136.30000000000001</v>
      </c>
      <c r="BPM196" s="2">
        <v>136.30000000000001</v>
      </c>
      <c r="BPN196" s="2">
        <v>136.30000000000001</v>
      </c>
      <c r="BPO196" s="2">
        <v>136.30000000000001</v>
      </c>
      <c r="BPP196" s="2">
        <v>136.30000000000001</v>
      </c>
      <c r="BPQ196" s="2">
        <v>136.30000000000001</v>
      </c>
      <c r="BPR196" s="2">
        <v>136.30000000000001</v>
      </c>
      <c r="BPS196" s="2">
        <v>136.30000000000001</v>
      </c>
      <c r="BPT196" s="2">
        <v>136.30000000000001</v>
      </c>
      <c r="BPU196" s="2">
        <v>136.30000000000001</v>
      </c>
      <c r="BPV196" s="2">
        <v>136.30000000000001</v>
      </c>
      <c r="BPW196" s="2">
        <v>136.30000000000001</v>
      </c>
      <c r="BPX196" s="2">
        <v>136.30000000000001</v>
      </c>
      <c r="BPY196" s="2">
        <v>136.30000000000001</v>
      </c>
      <c r="BPZ196" s="2">
        <v>136.30000000000001</v>
      </c>
      <c r="BQA196" s="2">
        <v>136.30000000000001</v>
      </c>
      <c r="BQB196" s="2">
        <v>136.30000000000001</v>
      </c>
      <c r="BQC196" s="2">
        <v>136.30000000000001</v>
      </c>
      <c r="BQD196" s="2">
        <v>136.30000000000001</v>
      </c>
      <c r="BQE196" s="2">
        <v>136.30000000000001</v>
      </c>
      <c r="BQF196" s="2">
        <v>136.30000000000001</v>
      </c>
      <c r="BQG196" s="2">
        <v>136.30000000000001</v>
      </c>
      <c r="BQH196" s="2">
        <v>136.30000000000001</v>
      </c>
      <c r="BQI196" s="2">
        <v>136.30000000000001</v>
      </c>
      <c r="BQJ196" s="2">
        <v>136.30000000000001</v>
      </c>
      <c r="BQK196" s="2">
        <v>136.30000000000001</v>
      </c>
      <c r="BQL196" s="2">
        <v>136.30000000000001</v>
      </c>
      <c r="BQM196" s="2">
        <v>136.30000000000001</v>
      </c>
      <c r="BQN196" s="2">
        <v>136.30000000000001</v>
      </c>
      <c r="BQO196" s="2">
        <v>136.30000000000001</v>
      </c>
      <c r="BQP196" s="2">
        <v>136.30000000000001</v>
      </c>
      <c r="BQQ196" s="2">
        <v>136.30000000000001</v>
      </c>
      <c r="BQR196" s="2">
        <v>136.30000000000001</v>
      </c>
      <c r="BQS196" s="2">
        <v>136.30000000000001</v>
      </c>
      <c r="BQT196" s="2">
        <v>136.30000000000001</v>
      </c>
      <c r="BQU196" s="2">
        <v>136.30000000000001</v>
      </c>
      <c r="BQV196" s="2">
        <v>136.30000000000001</v>
      </c>
      <c r="BQW196" s="2">
        <v>136.30000000000001</v>
      </c>
      <c r="BQX196" s="2">
        <v>136.30000000000001</v>
      </c>
      <c r="BQY196" s="2">
        <v>136.30000000000001</v>
      </c>
      <c r="BQZ196" s="2">
        <v>136.30000000000001</v>
      </c>
      <c r="BRA196" s="2">
        <v>136.30000000000001</v>
      </c>
      <c r="BRB196" s="2">
        <v>136.30000000000001</v>
      </c>
      <c r="BRC196" s="2">
        <v>136.30000000000001</v>
      </c>
      <c r="BRD196" s="2">
        <v>136.30000000000001</v>
      </c>
      <c r="BRE196" s="2">
        <v>136.30000000000001</v>
      </c>
      <c r="BRF196" s="2">
        <v>136.30000000000001</v>
      </c>
      <c r="BRG196" s="2">
        <v>136.30000000000001</v>
      </c>
      <c r="BRH196" s="2">
        <v>136.30000000000001</v>
      </c>
      <c r="BRI196" s="2">
        <v>136.30000000000001</v>
      </c>
      <c r="BRJ196" s="2">
        <v>136.30000000000001</v>
      </c>
      <c r="BRK196" s="2">
        <v>136.30000000000001</v>
      </c>
      <c r="BRL196" s="2">
        <v>136.30000000000001</v>
      </c>
      <c r="BRM196" s="2">
        <v>136.30000000000001</v>
      </c>
      <c r="BRN196" s="2">
        <v>136.30000000000001</v>
      </c>
      <c r="BRO196" s="2">
        <v>136.30000000000001</v>
      </c>
      <c r="BRP196" s="2">
        <v>136.30000000000001</v>
      </c>
      <c r="BRQ196" s="2">
        <v>136.30000000000001</v>
      </c>
      <c r="BRR196" s="2">
        <v>136.30000000000001</v>
      </c>
      <c r="BRS196" s="2">
        <v>136.30000000000001</v>
      </c>
      <c r="BRT196" s="2">
        <v>136.30000000000001</v>
      </c>
      <c r="BRU196" s="2">
        <v>136.30000000000001</v>
      </c>
      <c r="BRV196" s="2">
        <v>136.30000000000001</v>
      </c>
      <c r="BRW196" s="2">
        <v>136.30000000000001</v>
      </c>
      <c r="BRX196" s="2">
        <v>136.30000000000001</v>
      </c>
      <c r="BRY196" s="2">
        <v>136.30000000000001</v>
      </c>
      <c r="BRZ196" s="2">
        <v>136.30000000000001</v>
      </c>
      <c r="BSA196" s="2">
        <v>136.30000000000001</v>
      </c>
      <c r="BSB196" s="2">
        <v>136.30000000000001</v>
      </c>
      <c r="BSC196" s="2">
        <v>136.30000000000001</v>
      </c>
      <c r="BSD196" s="2">
        <v>136.30000000000001</v>
      </c>
      <c r="BSE196" s="2">
        <v>136.30000000000001</v>
      </c>
      <c r="BSF196" s="2">
        <v>136.30000000000001</v>
      </c>
      <c r="BSG196" s="2">
        <v>136.30000000000001</v>
      </c>
      <c r="BSH196" s="2">
        <v>136.30000000000001</v>
      </c>
      <c r="BSI196" s="2">
        <v>136.30000000000001</v>
      </c>
      <c r="BSJ196" s="2">
        <v>136.30000000000001</v>
      </c>
      <c r="BSK196" s="2">
        <v>136.30000000000001</v>
      </c>
      <c r="BSL196" s="2">
        <v>136.30000000000001</v>
      </c>
      <c r="BSM196" s="2">
        <v>136.30000000000001</v>
      </c>
      <c r="BSN196" s="2">
        <v>136.30000000000001</v>
      </c>
      <c r="BSO196" s="2">
        <v>136.30000000000001</v>
      </c>
      <c r="BSP196" s="2">
        <v>136.30000000000001</v>
      </c>
      <c r="BSQ196" s="2">
        <v>136.30000000000001</v>
      </c>
      <c r="BSR196" s="2">
        <v>136.30000000000001</v>
      </c>
      <c r="BSS196" s="2">
        <v>136.30000000000001</v>
      </c>
      <c r="BST196" s="2">
        <v>136.30000000000001</v>
      </c>
      <c r="BSU196" s="2">
        <v>136.30000000000001</v>
      </c>
      <c r="BSV196" s="2">
        <v>136.30000000000001</v>
      </c>
      <c r="BSW196" s="2">
        <v>136.30000000000001</v>
      </c>
      <c r="BSX196" s="2">
        <v>136.30000000000001</v>
      </c>
      <c r="BSY196" s="2">
        <v>136.30000000000001</v>
      </c>
      <c r="BSZ196" s="2">
        <v>136.30000000000001</v>
      </c>
      <c r="BTA196" s="2">
        <v>136.30000000000001</v>
      </c>
      <c r="BTB196" s="2">
        <v>136.30000000000001</v>
      </c>
      <c r="BTC196" s="2">
        <v>136.30000000000001</v>
      </c>
      <c r="BTD196" s="2">
        <v>136.30000000000001</v>
      </c>
      <c r="BTE196" s="2">
        <v>136.30000000000001</v>
      </c>
      <c r="BTF196" s="2">
        <v>136.30000000000001</v>
      </c>
      <c r="BTG196" s="2">
        <v>136.30000000000001</v>
      </c>
      <c r="BTH196" s="2">
        <v>136.30000000000001</v>
      </c>
      <c r="BTI196" s="2">
        <v>136.30000000000001</v>
      </c>
      <c r="BTJ196" s="2">
        <v>136.30000000000001</v>
      </c>
      <c r="BTK196" s="2">
        <v>136.30000000000001</v>
      </c>
      <c r="BTL196" s="2">
        <v>136.30000000000001</v>
      </c>
      <c r="BTM196" s="2">
        <v>136.30000000000001</v>
      </c>
      <c r="BTN196" s="2">
        <v>136.30000000000001</v>
      </c>
      <c r="BTO196" s="2">
        <v>136.30000000000001</v>
      </c>
      <c r="BTP196" s="2">
        <v>136.30000000000001</v>
      </c>
      <c r="BTQ196" s="2">
        <v>136.30000000000001</v>
      </c>
      <c r="BTR196" s="2">
        <v>136.30000000000001</v>
      </c>
      <c r="BTS196" s="2">
        <v>136.30000000000001</v>
      </c>
      <c r="BTT196" s="2">
        <v>136.30000000000001</v>
      </c>
      <c r="BTU196" s="2">
        <v>136.30000000000001</v>
      </c>
      <c r="BTV196" s="2">
        <v>136.30000000000001</v>
      </c>
      <c r="BTW196" s="2">
        <v>136.30000000000001</v>
      </c>
      <c r="BTX196" s="2">
        <v>136.30000000000001</v>
      </c>
      <c r="BTY196" s="2">
        <v>136.30000000000001</v>
      </c>
      <c r="BTZ196" s="2">
        <v>136.30000000000001</v>
      </c>
      <c r="BUA196" s="2">
        <v>136.30000000000001</v>
      </c>
      <c r="BUB196" s="2">
        <v>136.30000000000001</v>
      </c>
      <c r="BUC196" s="2">
        <v>136.30000000000001</v>
      </c>
      <c r="BUD196" s="2">
        <v>136.30000000000001</v>
      </c>
      <c r="BUE196" s="2">
        <v>136.30000000000001</v>
      </c>
      <c r="BUF196" s="2">
        <v>136.30000000000001</v>
      </c>
      <c r="BUG196" s="2">
        <v>136.30000000000001</v>
      </c>
      <c r="BUH196" s="2">
        <v>136.30000000000001</v>
      </c>
      <c r="BUI196" s="2">
        <v>136.30000000000001</v>
      </c>
      <c r="BUJ196" s="2">
        <v>136.30000000000001</v>
      </c>
      <c r="BUK196" s="2">
        <v>136.30000000000001</v>
      </c>
      <c r="BUL196" s="2">
        <v>136.30000000000001</v>
      </c>
      <c r="BUM196" s="2">
        <v>136.30000000000001</v>
      </c>
      <c r="BUN196" s="2">
        <v>136.30000000000001</v>
      </c>
      <c r="BUO196" s="2">
        <v>136.30000000000001</v>
      </c>
      <c r="BUP196" s="2">
        <v>136.30000000000001</v>
      </c>
      <c r="BUQ196" s="2">
        <v>136.30000000000001</v>
      </c>
      <c r="BUR196" s="2">
        <v>136.30000000000001</v>
      </c>
      <c r="BUS196" s="2">
        <v>136.30000000000001</v>
      </c>
      <c r="BUT196" s="2">
        <v>136.30000000000001</v>
      </c>
      <c r="BUU196" s="2">
        <v>136.30000000000001</v>
      </c>
      <c r="BUV196" s="2">
        <v>136.30000000000001</v>
      </c>
      <c r="BUW196" s="2">
        <v>136.30000000000001</v>
      </c>
      <c r="BUX196" s="2">
        <v>136.30000000000001</v>
      </c>
      <c r="BUY196" s="2">
        <v>136.30000000000001</v>
      </c>
      <c r="BUZ196" s="2">
        <v>136.30000000000001</v>
      </c>
      <c r="BVA196" s="2">
        <v>136.30000000000001</v>
      </c>
      <c r="BVB196" s="2">
        <v>136.30000000000001</v>
      </c>
      <c r="BVC196" s="2">
        <v>136.30000000000001</v>
      </c>
      <c r="BVD196" s="2">
        <v>136.30000000000001</v>
      </c>
      <c r="BVE196" s="2">
        <v>136.30000000000001</v>
      </c>
      <c r="BVF196" s="2">
        <v>136.30000000000001</v>
      </c>
      <c r="BVG196" s="2">
        <v>136.30000000000001</v>
      </c>
      <c r="BVH196" s="2">
        <v>136.30000000000001</v>
      </c>
      <c r="BVI196" s="2">
        <v>136.30000000000001</v>
      </c>
      <c r="BVJ196" s="2">
        <v>136.30000000000001</v>
      </c>
      <c r="BVK196" s="2">
        <v>136.30000000000001</v>
      </c>
      <c r="BVL196" s="2">
        <v>136.30000000000001</v>
      </c>
      <c r="BVM196" s="2">
        <v>136.30000000000001</v>
      </c>
      <c r="BVN196" s="2">
        <v>136.30000000000001</v>
      </c>
      <c r="BVO196" s="2">
        <v>136.30000000000001</v>
      </c>
      <c r="BVP196" s="2">
        <v>136.30000000000001</v>
      </c>
      <c r="BVQ196" s="2">
        <v>136.30000000000001</v>
      </c>
      <c r="BVR196" s="2">
        <v>136.30000000000001</v>
      </c>
      <c r="BVS196" s="2">
        <v>136.30000000000001</v>
      </c>
      <c r="BVT196" s="2">
        <v>136.30000000000001</v>
      </c>
      <c r="BVU196" s="2">
        <v>136.30000000000001</v>
      </c>
      <c r="BVV196" s="2">
        <v>136.30000000000001</v>
      </c>
      <c r="BVW196" s="2">
        <v>136.30000000000001</v>
      </c>
      <c r="BVX196" s="2">
        <v>136.30000000000001</v>
      </c>
      <c r="BVY196" s="2">
        <v>136.30000000000001</v>
      </c>
      <c r="BVZ196" s="2">
        <v>136.30000000000001</v>
      </c>
      <c r="BWA196" s="2">
        <v>136.30000000000001</v>
      </c>
      <c r="BWB196" s="2">
        <v>136.30000000000001</v>
      </c>
      <c r="BWC196" s="2">
        <v>136.30000000000001</v>
      </c>
      <c r="BWD196" s="2">
        <v>136.30000000000001</v>
      </c>
      <c r="BWE196" s="2">
        <v>136.30000000000001</v>
      </c>
      <c r="BWF196" s="2">
        <v>136.30000000000001</v>
      </c>
      <c r="BWG196" s="2">
        <v>136.30000000000001</v>
      </c>
      <c r="BWH196" s="2">
        <v>136.30000000000001</v>
      </c>
      <c r="BWI196" s="2">
        <v>136.30000000000001</v>
      </c>
      <c r="BWJ196" s="2">
        <v>136.30000000000001</v>
      </c>
      <c r="BWK196" s="2">
        <v>136.30000000000001</v>
      </c>
      <c r="BWL196" s="2">
        <v>136.30000000000001</v>
      </c>
      <c r="BWM196" s="2">
        <v>136.30000000000001</v>
      </c>
      <c r="BWN196" s="2">
        <v>136.30000000000001</v>
      </c>
      <c r="BWO196" s="2">
        <v>136.30000000000001</v>
      </c>
      <c r="BWP196" s="2">
        <v>136.30000000000001</v>
      </c>
      <c r="BWQ196" s="2">
        <v>136.30000000000001</v>
      </c>
      <c r="BWR196" s="2">
        <v>136.30000000000001</v>
      </c>
      <c r="BWS196" s="2">
        <v>136.30000000000001</v>
      </c>
      <c r="BWT196" s="2">
        <v>136.30000000000001</v>
      </c>
      <c r="BWU196" s="2">
        <v>136.30000000000001</v>
      </c>
      <c r="BWV196" s="2">
        <v>136.30000000000001</v>
      </c>
      <c r="BWW196" s="2">
        <v>136.30000000000001</v>
      </c>
      <c r="BWX196" s="2">
        <v>136.30000000000001</v>
      </c>
      <c r="BWY196" s="2">
        <v>136.30000000000001</v>
      </c>
      <c r="BWZ196" s="2">
        <v>136.30000000000001</v>
      </c>
      <c r="BXA196" s="2">
        <v>136.30000000000001</v>
      </c>
      <c r="BXB196" s="2">
        <v>136.30000000000001</v>
      </c>
      <c r="BXC196" s="2">
        <v>136.30000000000001</v>
      </c>
      <c r="BXD196" s="2">
        <v>136.30000000000001</v>
      </c>
      <c r="BXE196" s="2">
        <v>136.30000000000001</v>
      </c>
      <c r="BXF196" s="2">
        <v>136.30000000000001</v>
      </c>
      <c r="BXG196" s="2">
        <v>136.30000000000001</v>
      </c>
      <c r="BXH196" s="2">
        <v>136.30000000000001</v>
      </c>
      <c r="BXI196" s="2">
        <v>136.30000000000001</v>
      </c>
      <c r="BXJ196" s="2">
        <v>136.30000000000001</v>
      </c>
      <c r="BXK196" s="2">
        <v>136.30000000000001</v>
      </c>
      <c r="BXL196" s="2">
        <v>136.30000000000001</v>
      </c>
      <c r="BXM196" s="2">
        <v>136.30000000000001</v>
      </c>
      <c r="BXN196" s="2">
        <v>136.30000000000001</v>
      </c>
      <c r="BXO196" s="2">
        <v>136.30000000000001</v>
      </c>
      <c r="BXP196" s="2">
        <v>136.30000000000001</v>
      </c>
      <c r="BXQ196" s="2">
        <v>136.30000000000001</v>
      </c>
      <c r="BXR196" s="2">
        <v>136.30000000000001</v>
      </c>
      <c r="BXS196" s="2">
        <v>136.30000000000001</v>
      </c>
      <c r="BXT196" s="2">
        <v>136.30000000000001</v>
      </c>
      <c r="BXU196" s="2">
        <v>136.30000000000001</v>
      </c>
      <c r="BXV196" s="2">
        <v>136.30000000000001</v>
      </c>
      <c r="BXW196" s="2">
        <v>136.30000000000001</v>
      </c>
      <c r="BXX196" s="2">
        <v>136.30000000000001</v>
      </c>
      <c r="BXY196" s="2">
        <v>136.30000000000001</v>
      </c>
      <c r="BXZ196" s="2">
        <v>136.30000000000001</v>
      </c>
      <c r="BYA196" s="2">
        <v>136.30000000000001</v>
      </c>
      <c r="BYB196" s="2">
        <v>136.30000000000001</v>
      </c>
      <c r="BYC196" s="2">
        <v>136.30000000000001</v>
      </c>
      <c r="BYD196" s="2">
        <v>136.30000000000001</v>
      </c>
      <c r="BYE196" s="2">
        <v>136.30000000000001</v>
      </c>
      <c r="BYF196" s="2">
        <v>136.30000000000001</v>
      </c>
      <c r="BYG196" s="2">
        <v>136.30000000000001</v>
      </c>
      <c r="BYH196" s="2">
        <v>136.30000000000001</v>
      </c>
      <c r="BYI196" s="2">
        <v>136.30000000000001</v>
      </c>
      <c r="BYJ196" s="2">
        <v>136.30000000000001</v>
      </c>
      <c r="BYK196" s="2">
        <v>136.30000000000001</v>
      </c>
      <c r="BYL196" s="2">
        <v>136.30000000000001</v>
      </c>
      <c r="BYM196" s="2">
        <v>136.30000000000001</v>
      </c>
      <c r="BYN196" s="2">
        <v>136.30000000000001</v>
      </c>
      <c r="BYO196" s="2">
        <v>136.30000000000001</v>
      </c>
      <c r="BYP196" s="2">
        <v>136.30000000000001</v>
      </c>
      <c r="BYQ196" s="2">
        <v>136.30000000000001</v>
      </c>
      <c r="BYR196" s="2">
        <v>136.30000000000001</v>
      </c>
      <c r="BYS196" s="2">
        <v>136.30000000000001</v>
      </c>
      <c r="BYT196" s="2">
        <v>136.30000000000001</v>
      </c>
      <c r="BYU196" s="2">
        <v>136.30000000000001</v>
      </c>
      <c r="BYV196" s="2">
        <v>136.30000000000001</v>
      </c>
      <c r="BYW196" s="2">
        <v>136.30000000000001</v>
      </c>
      <c r="BYX196" s="2">
        <v>136.30000000000001</v>
      </c>
      <c r="BYY196" s="2">
        <v>136.30000000000001</v>
      </c>
      <c r="BYZ196" s="2">
        <v>136.30000000000001</v>
      </c>
      <c r="BZA196" s="2">
        <v>136.30000000000001</v>
      </c>
      <c r="BZB196" s="2">
        <v>136.30000000000001</v>
      </c>
      <c r="BZC196" s="2">
        <v>136.30000000000001</v>
      </c>
      <c r="BZD196" s="2">
        <v>136.30000000000001</v>
      </c>
      <c r="BZE196" s="2">
        <v>136.30000000000001</v>
      </c>
      <c r="BZF196" s="2">
        <v>136.30000000000001</v>
      </c>
      <c r="BZG196" s="2">
        <v>136.30000000000001</v>
      </c>
      <c r="BZH196" s="2">
        <v>136.30000000000001</v>
      </c>
      <c r="BZI196" s="2">
        <v>136.30000000000001</v>
      </c>
      <c r="BZJ196" s="2">
        <v>136.30000000000001</v>
      </c>
      <c r="BZK196" s="2">
        <v>136.30000000000001</v>
      </c>
      <c r="BZL196" s="2">
        <v>136.30000000000001</v>
      </c>
      <c r="BZM196" s="2">
        <v>136.30000000000001</v>
      </c>
      <c r="BZN196" s="2">
        <v>136.30000000000001</v>
      </c>
      <c r="BZO196" s="2">
        <v>136.30000000000001</v>
      </c>
      <c r="BZP196" s="2">
        <v>136.30000000000001</v>
      </c>
      <c r="BZQ196" s="2">
        <v>136.30000000000001</v>
      </c>
      <c r="BZR196" s="2">
        <v>136.30000000000001</v>
      </c>
      <c r="BZS196" s="2">
        <v>136.30000000000001</v>
      </c>
      <c r="BZT196" s="2">
        <v>136.30000000000001</v>
      </c>
      <c r="BZU196" s="2">
        <v>136.30000000000001</v>
      </c>
      <c r="BZV196" s="2">
        <v>136.30000000000001</v>
      </c>
      <c r="BZW196" s="2">
        <v>136.30000000000001</v>
      </c>
      <c r="BZX196" s="2">
        <v>136.30000000000001</v>
      </c>
      <c r="BZY196" s="2">
        <v>136.30000000000001</v>
      </c>
      <c r="BZZ196" s="2">
        <v>136.30000000000001</v>
      </c>
      <c r="CAA196" s="2">
        <v>136.30000000000001</v>
      </c>
      <c r="CAB196" s="2">
        <v>136.30000000000001</v>
      </c>
      <c r="CAC196" s="2">
        <v>136.30000000000001</v>
      </c>
      <c r="CAD196" s="2">
        <v>136.30000000000001</v>
      </c>
      <c r="CAE196" s="2">
        <v>136.30000000000001</v>
      </c>
      <c r="CAF196" s="2">
        <v>136.30000000000001</v>
      </c>
      <c r="CAG196" s="2">
        <v>136.30000000000001</v>
      </c>
      <c r="CAH196" s="2">
        <v>136.30000000000001</v>
      </c>
      <c r="CAI196" s="2">
        <v>136.30000000000001</v>
      </c>
      <c r="CAJ196" s="2">
        <v>136.30000000000001</v>
      </c>
      <c r="CAK196" s="2">
        <v>136.30000000000001</v>
      </c>
      <c r="CAL196" s="2">
        <v>136.30000000000001</v>
      </c>
      <c r="CAM196" s="2">
        <v>136.30000000000001</v>
      </c>
      <c r="CAN196" s="2">
        <v>136.30000000000001</v>
      </c>
      <c r="CAO196" s="2">
        <v>136.30000000000001</v>
      </c>
      <c r="CAP196" s="2">
        <v>136.30000000000001</v>
      </c>
      <c r="CAQ196" s="2">
        <v>136.30000000000001</v>
      </c>
      <c r="CAR196" s="2">
        <v>136.30000000000001</v>
      </c>
      <c r="CAS196" s="2">
        <v>136.30000000000001</v>
      </c>
      <c r="CAT196" s="2">
        <v>136.30000000000001</v>
      </c>
      <c r="CAU196" s="2">
        <v>136.30000000000001</v>
      </c>
      <c r="CAV196" s="2">
        <v>136.30000000000001</v>
      </c>
      <c r="CAW196" s="2">
        <v>136.30000000000001</v>
      </c>
      <c r="CAX196" s="2">
        <v>136.30000000000001</v>
      </c>
      <c r="CAY196" s="2">
        <v>136.30000000000001</v>
      </c>
      <c r="CAZ196" s="2">
        <v>136.30000000000001</v>
      </c>
      <c r="CBA196" s="2">
        <v>136.30000000000001</v>
      </c>
      <c r="CBB196" s="2">
        <v>136.30000000000001</v>
      </c>
      <c r="CBC196" s="2">
        <v>136.30000000000001</v>
      </c>
      <c r="CBD196" s="2">
        <v>136.30000000000001</v>
      </c>
      <c r="CBE196" s="2">
        <v>136.30000000000001</v>
      </c>
      <c r="CBF196" s="2">
        <v>136.30000000000001</v>
      </c>
      <c r="CBG196" s="2">
        <v>136.30000000000001</v>
      </c>
      <c r="CBH196" s="2">
        <v>136.30000000000001</v>
      </c>
      <c r="CBI196" s="2">
        <v>136.30000000000001</v>
      </c>
      <c r="CBJ196" s="2">
        <v>136.30000000000001</v>
      </c>
      <c r="CBK196" s="2">
        <v>136.30000000000001</v>
      </c>
      <c r="CBL196" s="2">
        <v>136.30000000000001</v>
      </c>
      <c r="CBM196" s="2">
        <v>136.30000000000001</v>
      </c>
      <c r="CBN196" s="2">
        <v>136.30000000000001</v>
      </c>
      <c r="CBO196" s="2">
        <v>136.30000000000001</v>
      </c>
      <c r="CBP196" s="2">
        <v>136.30000000000001</v>
      </c>
      <c r="CBQ196" s="2">
        <v>136.30000000000001</v>
      </c>
      <c r="CBR196" s="2">
        <v>136.30000000000001</v>
      </c>
      <c r="CBS196" s="2">
        <v>136.30000000000001</v>
      </c>
      <c r="CBT196" s="2">
        <v>136.30000000000001</v>
      </c>
      <c r="CBU196" s="2">
        <v>136.30000000000001</v>
      </c>
      <c r="CBV196" s="2">
        <v>136.30000000000001</v>
      </c>
      <c r="CBW196" s="2">
        <v>136.30000000000001</v>
      </c>
      <c r="CBX196" s="2">
        <v>136.30000000000001</v>
      </c>
      <c r="CBY196" s="2">
        <v>136.30000000000001</v>
      </c>
      <c r="CBZ196" s="2">
        <v>136.30000000000001</v>
      </c>
      <c r="CCA196" s="2">
        <v>136.30000000000001</v>
      </c>
      <c r="CCB196" s="2">
        <v>136.30000000000001</v>
      </c>
      <c r="CCC196" s="2">
        <v>136.30000000000001</v>
      </c>
      <c r="CCD196" s="2">
        <v>136.30000000000001</v>
      </c>
      <c r="CCE196" s="2">
        <v>136.30000000000001</v>
      </c>
      <c r="CCF196" s="2">
        <v>136.30000000000001</v>
      </c>
      <c r="CCG196" s="2">
        <v>136.30000000000001</v>
      </c>
      <c r="CCH196" s="2">
        <v>136.30000000000001</v>
      </c>
      <c r="CCI196" s="2">
        <v>136.30000000000001</v>
      </c>
      <c r="CCJ196" s="2">
        <v>136.30000000000001</v>
      </c>
      <c r="CCK196" s="2">
        <v>136.30000000000001</v>
      </c>
      <c r="CCL196" s="2">
        <v>136.30000000000001</v>
      </c>
      <c r="CCM196" s="2">
        <v>136.30000000000001</v>
      </c>
      <c r="CCN196" s="2">
        <v>136.30000000000001</v>
      </c>
      <c r="CCO196" s="2">
        <v>136.30000000000001</v>
      </c>
      <c r="CCP196" s="2">
        <v>136.30000000000001</v>
      </c>
      <c r="CCQ196" s="2">
        <v>136.30000000000001</v>
      </c>
      <c r="CCR196" s="2">
        <v>136.30000000000001</v>
      </c>
      <c r="CCS196" s="2">
        <v>136.30000000000001</v>
      </c>
      <c r="CCT196" s="2">
        <v>136.30000000000001</v>
      </c>
      <c r="CCU196" s="2">
        <v>136.30000000000001</v>
      </c>
      <c r="CCV196" s="2">
        <v>136.30000000000001</v>
      </c>
      <c r="CCW196" s="2">
        <v>136.30000000000001</v>
      </c>
      <c r="CCX196" s="2">
        <v>136.30000000000001</v>
      </c>
      <c r="CCY196" s="2">
        <v>136.30000000000001</v>
      </c>
      <c r="CCZ196" s="2">
        <v>136.30000000000001</v>
      </c>
      <c r="CDA196" s="2">
        <v>136.30000000000001</v>
      </c>
      <c r="CDB196" s="2">
        <v>136.30000000000001</v>
      </c>
      <c r="CDC196" s="2">
        <v>136.30000000000001</v>
      </c>
      <c r="CDD196" s="2">
        <v>136.30000000000001</v>
      </c>
      <c r="CDE196" s="2">
        <v>136.30000000000001</v>
      </c>
      <c r="CDF196" s="2">
        <v>136.30000000000001</v>
      </c>
      <c r="CDG196" s="2">
        <v>136.30000000000001</v>
      </c>
      <c r="CDH196" s="2">
        <v>136.30000000000001</v>
      </c>
      <c r="CDI196" s="2">
        <v>136.30000000000001</v>
      </c>
      <c r="CDJ196" s="2">
        <v>136.30000000000001</v>
      </c>
      <c r="CDK196" s="2">
        <v>136.30000000000001</v>
      </c>
      <c r="CDL196" s="2">
        <v>136.30000000000001</v>
      </c>
      <c r="CDM196" s="2">
        <v>136.30000000000001</v>
      </c>
      <c r="CDN196" s="2">
        <v>136.30000000000001</v>
      </c>
      <c r="CDO196" s="2">
        <v>136.30000000000001</v>
      </c>
      <c r="CDP196" s="2">
        <v>136.30000000000001</v>
      </c>
      <c r="CDQ196" s="2">
        <v>136.30000000000001</v>
      </c>
      <c r="CDR196" s="2">
        <v>136.30000000000001</v>
      </c>
      <c r="CDS196" s="2">
        <v>136.30000000000001</v>
      </c>
      <c r="CDT196" s="2">
        <v>136.30000000000001</v>
      </c>
      <c r="CDU196" s="2">
        <v>136.30000000000001</v>
      </c>
      <c r="CDV196" s="2">
        <v>136.30000000000001</v>
      </c>
      <c r="CDW196" s="2">
        <v>136.30000000000001</v>
      </c>
      <c r="CDX196" s="2">
        <v>136.30000000000001</v>
      </c>
      <c r="CDY196" s="2">
        <v>136.30000000000001</v>
      </c>
      <c r="CDZ196" s="2">
        <v>136.30000000000001</v>
      </c>
      <c r="CEA196" s="2">
        <v>136.30000000000001</v>
      </c>
      <c r="CEB196" s="2">
        <v>136.30000000000001</v>
      </c>
      <c r="CEC196" s="2">
        <v>136.30000000000001</v>
      </c>
      <c r="CED196" s="2">
        <v>136.30000000000001</v>
      </c>
      <c r="CEE196" s="2">
        <v>136.30000000000001</v>
      </c>
      <c r="CEF196" s="2">
        <v>136.30000000000001</v>
      </c>
      <c r="CEG196" s="2">
        <v>136.30000000000001</v>
      </c>
      <c r="CEH196" s="2">
        <v>136.30000000000001</v>
      </c>
      <c r="CEI196" s="2">
        <v>136.30000000000001</v>
      </c>
      <c r="CEJ196" s="2">
        <v>136.30000000000001</v>
      </c>
      <c r="CEK196" s="2">
        <v>136.30000000000001</v>
      </c>
      <c r="CEL196" s="2">
        <v>136.30000000000001</v>
      </c>
      <c r="CEM196" s="2">
        <v>136.30000000000001</v>
      </c>
      <c r="CEN196" s="2">
        <v>136.30000000000001</v>
      </c>
      <c r="CEO196" s="2">
        <v>136.30000000000001</v>
      </c>
      <c r="CEP196" s="2">
        <v>136.30000000000001</v>
      </c>
      <c r="CEQ196" s="2">
        <v>136.30000000000001</v>
      </c>
      <c r="CER196" s="2">
        <v>136.30000000000001</v>
      </c>
      <c r="CES196" s="2">
        <v>136.30000000000001</v>
      </c>
      <c r="CET196" s="2">
        <v>136.30000000000001</v>
      </c>
      <c r="CEU196" s="2">
        <v>136.30000000000001</v>
      </c>
      <c r="CEV196" s="2">
        <v>136.30000000000001</v>
      </c>
      <c r="CEW196" s="2">
        <v>136.30000000000001</v>
      </c>
      <c r="CEX196" s="2">
        <v>136.30000000000001</v>
      </c>
      <c r="CEY196" s="2">
        <v>136.30000000000001</v>
      </c>
      <c r="CEZ196" s="2">
        <v>136.30000000000001</v>
      </c>
      <c r="CFA196" s="2">
        <v>136.30000000000001</v>
      </c>
      <c r="CFB196" s="2">
        <v>136.30000000000001</v>
      </c>
      <c r="CFC196" s="2">
        <v>136.30000000000001</v>
      </c>
      <c r="CFD196" s="2">
        <v>136.30000000000001</v>
      </c>
      <c r="CFE196" s="2">
        <v>136.30000000000001</v>
      </c>
      <c r="CFF196" s="2">
        <v>136.30000000000001</v>
      </c>
      <c r="CFG196" s="2">
        <v>136.30000000000001</v>
      </c>
      <c r="CFH196" s="2">
        <v>136.30000000000001</v>
      </c>
      <c r="CFI196" s="2">
        <v>136.30000000000001</v>
      </c>
      <c r="CFJ196" s="2">
        <v>136.30000000000001</v>
      </c>
      <c r="CFK196" s="2">
        <v>136.30000000000001</v>
      </c>
      <c r="CFL196" s="2">
        <v>136.30000000000001</v>
      </c>
      <c r="CFM196" s="2">
        <v>136.30000000000001</v>
      </c>
      <c r="CFN196" s="2">
        <v>136.30000000000001</v>
      </c>
      <c r="CFO196" s="2">
        <v>136.30000000000001</v>
      </c>
      <c r="CFP196" s="2">
        <v>136.30000000000001</v>
      </c>
      <c r="CFQ196" s="2">
        <v>136.30000000000001</v>
      </c>
      <c r="CFR196" s="2">
        <v>136.30000000000001</v>
      </c>
      <c r="CFS196" s="2">
        <v>136.30000000000001</v>
      </c>
      <c r="CFT196" s="2">
        <v>136.30000000000001</v>
      </c>
      <c r="CFU196" s="2">
        <v>136.30000000000001</v>
      </c>
      <c r="CFV196" s="2">
        <v>136.30000000000001</v>
      </c>
      <c r="CFW196" s="2">
        <v>136.30000000000001</v>
      </c>
      <c r="CFX196" s="2">
        <v>136.30000000000001</v>
      </c>
      <c r="CFY196" s="2">
        <v>136.30000000000001</v>
      </c>
      <c r="CFZ196" s="2">
        <v>136.30000000000001</v>
      </c>
      <c r="CGA196" s="2">
        <v>136.30000000000001</v>
      </c>
      <c r="CGB196" s="2">
        <v>136.30000000000001</v>
      </c>
      <c r="CGC196" s="2">
        <v>136.30000000000001</v>
      </c>
      <c r="CGD196" s="2">
        <v>136.30000000000001</v>
      </c>
      <c r="CGE196" s="2">
        <v>136.30000000000001</v>
      </c>
      <c r="CGF196" s="2">
        <v>136.30000000000001</v>
      </c>
      <c r="CGG196" s="2">
        <v>136.30000000000001</v>
      </c>
      <c r="CGH196" s="2">
        <v>136.30000000000001</v>
      </c>
      <c r="CGI196" s="2">
        <v>136.30000000000001</v>
      </c>
      <c r="CGJ196" s="2">
        <v>136.30000000000001</v>
      </c>
      <c r="CGK196" s="2">
        <v>136.30000000000001</v>
      </c>
      <c r="CGL196" s="2">
        <v>136.30000000000001</v>
      </c>
      <c r="CGM196" s="2">
        <v>136.30000000000001</v>
      </c>
      <c r="CGN196" s="2">
        <v>136.30000000000001</v>
      </c>
      <c r="CGO196" s="2">
        <v>136.30000000000001</v>
      </c>
      <c r="CGP196" s="2">
        <v>136.30000000000001</v>
      </c>
      <c r="CGQ196" s="2">
        <v>136.30000000000001</v>
      </c>
      <c r="CGR196" s="2">
        <v>136.30000000000001</v>
      </c>
      <c r="CGS196" s="2">
        <v>136.30000000000001</v>
      </c>
      <c r="CGT196" s="2">
        <v>136.30000000000001</v>
      </c>
      <c r="CGU196" s="2">
        <v>136.30000000000001</v>
      </c>
      <c r="CGV196" s="2">
        <v>136.30000000000001</v>
      </c>
      <c r="CGW196" s="2">
        <v>136.30000000000001</v>
      </c>
      <c r="CGX196" s="2">
        <v>136.30000000000001</v>
      </c>
      <c r="CGY196" s="2">
        <v>136.30000000000001</v>
      </c>
      <c r="CGZ196" s="2">
        <v>136.30000000000001</v>
      </c>
      <c r="CHA196" s="2">
        <v>136.30000000000001</v>
      </c>
      <c r="CHB196" s="2">
        <v>136.30000000000001</v>
      </c>
      <c r="CHC196" s="2">
        <v>136.30000000000001</v>
      </c>
      <c r="CHD196" s="2">
        <v>136.30000000000001</v>
      </c>
      <c r="CHE196" s="2">
        <v>136.30000000000001</v>
      </c>
      <c r="CHF196" s="2">
        <v>136.30000000000001</v>
      </c>
      <c r="CHG196" s="2">
        <v>136.30000000000001</v>
      </c>
      <c r="CHH196" s="2">
        <v>136.30000000000001</v>
      </c>
      <c r="CHI196" s="2">
        <v>136.30000000000001</v>
      </c>
      <c r="CHJ196" s="2">
        <v>136.30000000000001</v>
      </c>
      <c r="CHK196" s="2">
        <v>136.30000000000001</v>
      </c>
      <c r="CHL196" s="2">
        <v>136.30000000000001</v>
      </c>
      <c r="CHM196" s="2">
        <v>136.30000000000001</v>
      </c>
      <c r="CHN196" s="2">
        <v>136.30000000000001</v>
      </c>
      <c r="CHO196" s="2">
        <v>136.30000000000001</v>
      </c>
      <c r="CHP196" s="2">
        <v>136.30000000000001</v>
      </c>
      <c r="CHQ196" s="2">
        <v>136.30000000000001</v>
      </c>
      <c r="CHR196" s="2">
        <v>136.30000000000001</v>
      </c>
      <c r="CHS196" s="2">
        <v>136.30000000000001</v>
      </c>
      <c r="CHT196" s="2">
        <v>136.30000000000001</v>
      </c>
      <c r="CHU196" s="2">
        <v>136.30000000000001</v>
      </c>
      <c r="CHV196" s="2">
        <v>136.30000000000001</v>
      </c>
      <c r="CHW196" s="2">
        <v>136.30000000000001</v>
      </c>
      <c r="CHX196" s="2">
        <v>136.30000000000001</v>
      </c>
      <c r="CHY196" s="2">
        <v>136.30000000000001</v>
      </c>
      <c r="CHZ196" s="2">
        <v>136.30000000000001</v>
      </c>
      <c r="CIA196" s="2">
        <v>136.30000000000001</v>
      </c>
      <c r="CIB196" s="2">
        <v>136.30000000000001</v>
      </c>
      <c r="CIC196" s="2">
        <v>136.30000000000001</v>
      </c>
      <c r="CID196" s="2">
        <v>136.30000000000001</v>
      </c>
      <c r="CIE196" s="2">
        <v>136.30000000000001</v>
      </c>
      <c r="CIF196" s="2">
        <v>136.30000000000001</v>
      </c>
      <c r="CIG196" s="2">
        <v>136.30000000000001</v>
      </c>
      <c r="CIH196" s="2">
        <v>136.30000000000001</v>
      </c>
      <c r="CII196" s="2">
        <v>136.30000000000001</v>
      </c>
      <c r="CIJ196" s="2">
        <v>136.30000000000001</v>
      </c>
      <c r="CIK196" s="2">
        <v>136.30000000000001</v>
      </c>
      <c r="CIL196" s="2">
        <v>136.30000000000001</v>
      </c>
      <c r="CIM196" s="2">
        <v>136.30000000000001</v>
      </c>
      <c r="CIN196" s="2">
        <v>136.30000000000001</v>
      </c>
      <c r="CIO196" s="2">
        <v>136.30000000000001</v>
      </c>
      <c r="CIP196" s="2">
        <v>136.30000000000001</v>
      </c>
      <c r="CIQ196" s="2">
        <v>136.30000000000001</v>
      </c>
      <c r="CIR196" s="2">
        <v>136.30000000000001</v>
      </c>
      <c r="CIS196" s="2">
        <v>136.30000000000001</v>
      </c>
      <c r="CIT196" s="2">
        <v>136.30000000000001</v>
      </c>
      <c r="CIU196" s="2">
        <v>136.30000000000001</v>
      </c>
      <c r="CIV196" s="2">
        <v>136.30000000000001</v>
      </c>
      <c r="CIW196" s="2">
        <v>136.30000000000001</v>
      </c>
      <c r="CIX196" s="2">
        <v>136.30000000000001</v>
      </c>
      <c r="CIY196" s="2">
        <v>136.30000000000001</v>
      </c>
      <c r="CIZ196" s="2">
        <v>136.30000000000001</v>
      </c>
      <c r="CJA196" s="2">
        <v>136.30000000000001</v>
      </c>
      <c r="CJB196" s="2">
        <v>136.30000000000001</v>
      </c>
      <c r="CJC196" s="2">
        <v>136.30000000000001</v>
      </c>
      <c r="CJD196" s="2">
        <v>136.30000000000001</v>
      </c>
      <c r="CJE196" s="2">
        <v>136.30000000000001</v>
      </c>
      <c r="CJF196" s="2">
        <v>136.30000000000001</v>
      </c>
      <c r="CJG196" s="2">
        <v>136.30000000000001</v>
      </c>
      <c r="CJH196" s="2">
        <v>136.30000000000001</v>
      </c>
      <c r="CJI196" s="2">
        <v>136.30000000000001</v>
      </c>
      <c r="CJJ196" s="2">
        <v>136.30000000000001</v>
      </c>
      <c r="CJK196" s="2">
        <v>136.30000000000001</v>
      </c>
      <c r="CJL196" s="2">
        <v>136.30000000000001</v>
      </c>
      <c r="CJM196" s="2">
        <v>136.30000000000001</v>
      </c>
      <c r="CJN196" s="2">
        <v>136.30000000000001</v>
      </c>
      <c r="CJO196" s="2">
        <v>136.30000000000001</v>
      </c>
      <c r="CJP196" s="2">
        <v>136.30000000000001</v>
      </c>
      <c r="CJQ196" s="2">
        <v>136.30000000000001</v>
      </c>
      <c r="CJR196" s="2">
        <v>136.30000000000001</v>
      </c>
      <c r="CJS196" s="2">
        <v>136.30000000000001</v>
      </c>
      <c r="CJT196" s="2">
        <v>136.30000000000001</v>
      </c>
      <c r="CJU196" s="2">
        <v>136.30000000000001</v>
      </c>
      <c r="CJV196" s="2">
        <v>136.30000000000001</v>
      </c>
      <c r="CJW196" s="2">
        <v>136.30000000000001</v>
      </c>
      <c r="CJX196" s="2">
        <v>136.30000000000001</v>
      </c>
      <c r="CJY196" s="2">
        <v>136.30000000000001</v>
      </c>
      <c r="CJZ196" s="2">
        <v>136.30000000000001</v>
      </c>
      <c r="CKA196" s="2">
        <v>136.30000000000001</v>
      </c>
      <c r="CKB196" s="2">
        <v>136.30000000000001</v>
      </c>
      <c r="CKC196" s="2">
        <v>136.30000000000001</v>
      </c>
      <c r="CKD196" s="2">
        <v>136.30000000000001</v>
      </c>
      <c r="CKE196" s="2">
        <v>136.30000000000001</v>
      </c>
      <c r="CKF196" s="2">
        <v>136.30000000000001</v>
      </c>
      <c r="CKG196" s="2">
        <v>136.30000000000001</v>
      </c>
      <c r="CKH196" s="2">
        <v>136.30000000000001</v>
      </c>
      <c r="CKI196" s="2">
        <v>136.30000000000001</v>
      </c>
      <c r="CKJ196" s="2">
        <v>136.30000000000001</v>
      </c>
      <c r="CKK196" s="2">
        <v>136.30000000000001</v>
      </c>
      <c r="CKL196" s="2">
        <v>136.30000000000001</v>
      </c>
      <c r="CKM196" s="2">
        <v>136.30000000000001</v>
      </c>
      <c r="CKN196" s="2">
        <v>136.30000000000001</v>
      </c>
      <c r="CKO196" s="2">
        <v>136.30000000000001</v>
      </c>
      <c r="CKP196" s="2">
        <v>136.30000000000001</v>
      </c>
      <c r="CKQ196" s="2">
        <v>136.30000000000001</v>
      </c>
      <c r="CKR196" s="2">
        <v>136.30000000000001</v>
      </c>
      <c r="CKS196" s="2">
        <v>136.30000000000001</v>
      </c>
      <c r="CKT196" s="2">
        <v>136.30000000000001</v>
      </c>
      <c r="CKU196" s="2">
        <v>136.30000000000001</v>
      </c>
      <c r="CKV196" s="2">
        <v>136.30000000000001</v>
      </c>
      <c r="CKW196" s="2">
        <v>136.30000000000001</v>
      </c>
      <c r="CKX196" s="2">
        <v>136.30000000000001</v>
      </c>
      <c r="CKY196" s="2">
        <v>136.30000000000001</v>
      </c>
      <c r="CKZ196" s="2">
        <v>136.30000000000001</v>
      </c>
      <c r="CLA196" s="2">
        <v>136.30000000000001</v>
      </c>
      <c r="CLB196" s="2">
        <v>136.30000000000001</v>
      </c>
      <c r="CLC196" s="2">
        <v>136.30000000000001</v>
      </c>
      <c r="CLD196" s="2">
        <v>136.30000000000001</v>
      </c>
      <c r="CLE196" s="2">
        <v>136.30000000000001</v>
      </c>
      <c r="CLF196" s="2">
        <v>136.30000000000001</v>
      </c>
      <c r="CLG196" s="2">
        <v>136.30000000000001</v>
      </c>
      <c r="CLH196" s="2">
        <v>136.30000000000001</v>
      </c>
      <c r="CLI196" s="2">
        <v>136.30000000000001</v>
      </c>
      <c r="CLJ196" s="2">
        <v>136.30000000000001</v>
      </c>
      <c r="CLK196" s="2">
        <v>136.30000000000001</v>
      </c>
      <c r="CLL196" s="2">
        <v>136.30000000000001</v>
      </c>
      <c r="CLM196" s="2">
        <v>136.30000000000001</v>
      </c>
      <c r="CLN196" s="2">
        <v>136.30000000000001</v>
      </c>
      <c r="CLO196" s="2">
        <v>136.30000000000001</v>
      </c>
      <c r="CLP196" s="2">
        <v>136.30000000000001</v>
      </c>
      <c r="CLQ196" s="2">
        <v>136.30000000000001</v>
      </c>
      <c r="CLR196" s="2">
        <v>136.30000000000001</v>
      </c>
      <c r="CLS196" s="2">
        <v>136.30000000000001</v>
      </c>
      <c r="CLT196" s="2">
        <v>136.30000000000001</v>
      </c>
      <c r="CLU196" s="2">
        <v>136.30000000000001</v>
      </c>
      <c r="CLV196" s="2">
        <v>136.30000000000001</v>
      </c>
      <c r="CLW196" s="2">
        <v>136.30000000000001</v>
      </c>
      <c r="CLX196" s="2">
        <v>136.30000000000001</v>
      </c>
      <c r="CLY196" s="2">
        <v>136.30000000000001</v>
      </c>
      <c r="CLZ196" s="2">
        <v>136.30000000000001</v>
      </c>
      <c r="CMA196" s="2">
        <v>136.30000000000001</v>
      </c>
      <c r="CMB196" s="2">
        <v>136.30000000000001</v>
      </c>
      <c r="CMC196" s="2">
        <v>136.30000000000001</v>
      </c>
      <c r="CMD196" s="2">
        <v>136.30000000000001</v>
      </c>
      <c r="CME196" s="2">
        <v>136.30000000000001</v>
      </c>
      <c r="CMF196" s="2">
        <v>136.30000000000001</v>
      </c>
      <c r="CMG196" s="2">
        <v>136.30000000000001</v>
      </c>
      <c r="CMH196" s="2">
        <v>136.30000000000001</v>
      </c>
      <c r="CMI196" s="2">
        <v>136.30000000000001</v>
      </c>
      <c r="CMJ196" s="2">
        <v>136.30000000000001</v>
      </c>
      <c r="CMK196" s="2">
        <v>136.30000000000001</v>
      </c>
      <c r="CML196" s="2">
        <v>136.30000000000001</v>
      </c>
      <c r="CMM196" s="2">
        <v>136.30000000000001</v>
      </c>
      <c r="CMN196" s="2">
        <v>136.30000000000001</v>
      </c>
      <c r="CMO196" s="2">
        <v>136.30000000000001</v>
      </c>
      <c r="CMP196" s="2">
        <v>136.30000000000001</v>
      </c>
      <c r="CMQ196" s="2">
        <v>136.30000000000001</v>
      </c>
      <c r="CMR196" s="2">
        <v>136.30000000000001</v>
      </c>
      <c r="CMS196" s="2">
        <v>136.30000000000001</v>
      </c>
      <c r="CMT196" s="2">
        <v>136.30000000000001</v>
      </c>
      <c r="CMU196" s="2">
        <v>136.30000000000001</v>
      </c>
      <c r="CMV196" s="2">
        <v>136.30000000000001</v>
      </c>
      <c r="CMW196" s="2">
        <v>136.30000000000001</v>
      </c>
      <c r="CMX196" s="2">
        <v>136.30000000000001</v>
      </c>
      <c r="CMY196" s="2">
        <v>136.30000000000001</v>
      </c>
      <c r="CMZ196" s="2">
        <v>136.30000000000001</v>
      </c>
      <c r="CNA196" s="2">
        <v>136.30000000000001</v>
      </c>
      <c r="CNB196" s="2">
        <v>136.30000000000001</v>
      </c>
      <c r="CNC196" s="2">
        <v>136.30000000000001</v>
      </c>
      <c r="CND196" s="2">
        <v>136.30000000000001</v>
      </c>
      <c r="CNE196" s="2">
        <v>136.30000000000001</v>
      </c>
      <c r="CNF196" s="2">
        <v>136.30000000000001</v>
      </c>
      <c r="CNG196" s="2">
        <v>136.30000000000001</v>
      </c>
      <c r="CNH196" s="2">
        <v>136.30000000000001</v>
      </c>
      <c r="CNI196" s="2">
        <v>136.30000000000001</v>
      </c>
      <c r="CNJ196" s="2">
        <v>136.30000000000001</v>
      </c>
      <c r="CNK196" s="2">
        <v>136.30000000000001</v>
      </c>
      <c r="CNL196" s="2">
        <v>136.30000000000001</v>
      </c>
      <c r="CNM196" s="2">
        <v>136.30000000000001</v>
      </c>
      <c r="CNN196" s="2">
        <v>136.30000000000001</v>
      </c>
      <c r="CNO196" s="2">
        <v>136.30000000000001</v>
      </c>
      <c r="CNP196" s="2">
        <v>136.30000000000001</v>
      </c>
      <c r="CNQ196" s="2">
        <v>136.30000000000001</v>
      </c>
      <c r="CNR196" s="2">
        <v>136.30000000000001</v>
      </c>
      <c r="CNS196" s="2">
        <v>136.30000000000001</v>
      </c>
      <c r="CNT196" s="2">
        <v>136.30000000000001</v>
      </c>
      <c r="CNU196" s="2">
        <v>136.30000000000001</v>
      </c>
      <c r="CNV196" s="2">
        <v>136.30000000000001</v>
      </c>
      <c r="CNW196" s="2">
        <v>136.30000000000001</v>
      </c>
      <c r="CNX196" s="2">
        <v>136.30000000000001</v>
      </c>
      <c r="CNY196" s="2">
        <v>136.30000000000001</v>
      </c>
      <c r="CNZ196" s="2">
        <v>136.30000000000001</v>
      </c>
      <c r="COA196" s="2">
        <v>136.30000000000001</v>
      </c>
      <c r="COB196" s="2">
        <v>136.30000000000001</v>
      </c>
      <c r="COC196" s="2">
        <v>136.30000000000001</v>
      </c>
      <c r="COD196" s="2">
        <v>136.30000000000001</v>
      </c>
      <c r="COE196" s="2">
        <v>136.30000000000001</v>
      </c>
      <c r="COF196" s="2">
        <v>136.30000000000001</v>
      </c>
      <c r="COG196" s="2">
        <v>136.30000000000001</v>
      </c>
      <c r="COH196" s="2">
        <v>136.30000000000001</v>
      </c>
      <c r="COI196" s="2">
        <v>136.30000000000001</v>
      </c>
      <c r="COJ196" s="2">
        <v>136.30000000000001</v>
      </c>
      <c r="COK196" s="2">
        <v>136.30000000000001</v>
      </c>
      <c r="COL196" s="2">
        <v>136.30000000000001</v>
      </c>
      <c r="COM196" s="2">
        <v>136.30000000000001</v>
      </c>
      <c r="CON196" s="2">
        <v>136.30000000000001</v>
      </c>
      <c r="COO196" s="2">
        <v>136.30000000000001</v>
      </c>
      <c r="COP196" s="2">
        <v>136.30000000000001</v>
      </c>
      <c r="COQ196" s="2">
        <v>136.30000000000001</v>
      </c>
      <c r="COR196" s="2">
        <v>136.30000000000001</v>
      </c>
      <c r="COS196" s="2">
        <v>136.30000000000001</v>
      </c>
      <c r="COT196" s="2">
        <v>136.30000000000001</v>
      </c>
      <c r="COU196" s="2">
        <v>136.30000000000001</v>
      </c>
      <c r="COV196" s="2">
        <v>136.30000000000001</v>
      </c>
      <c r="COW196" s="2">
        <v>136.30000000000001</v>
      </c>
      <c r="COX196" s="2">
        <v>136.30000000000001</v>
      </c>
      <c r="COY196" s="2">
        <v>136.30000000000001</v>
      </c>
      <c r="COZ196" s="2">
        <v>136.30000000000001</v>
      </c>
      <c r="CPA196" s="2">
        <v>136.30000000000001</v>
      </c>
      <c r="CPB196" s="2">
        <v>136.30000000000001</v>
      </c>
      <c r="CPC196" s="2">
        <v>136.30000000000001</v>
      </c>
      <c r="CPD196" s="2">
        <v>136.30000000000001</v>
      </c>
      <c r="CPE196" s="2">
        <v>136.30000000000001</v>
      </c>
      <c r="CPF196" s="2">
        <v>136.30000000000001</v>
      </c>
      <c r="CPG196" s="2">
        <v>136.30000000000001</v>
      </c>
      <c r="CPH196" s="2">
        <v>136.30000000000001</v>
      </c>
      <c r="CPI196" s="2">
        <v>136.30000000000001</v>
      </c>
      <c r="CPJ196" s="2">
        <v>136.30000000000001</v>
      </c>
      <c r="CPK196" s="2">
        <v>136.30000000000001</v>
      </c>
      <c r="CPL196" s="2">
        <v>136.30000000000001</v>
      </c>
      <c r="CPM196" s="2">
        <v>136.30000000000001</v>
      </c>
      <c r="CPN196" s="2">
        <v>136.30000000000001</v>
      </c>
      <c r="CPO196" s="2">
        <v>136.30000000000001</v>
      </c>
      <c r="CPP196" s="2">
        <v>136.30000000000001</v>
      </c>
      <c r="CPQ196" s="2">
        <v>136.30000000000001</v>
      </c>
      <c r="CPR196" s="2">
        <v>136.30000000000001</v>
      </c>
      <c r="CPS196" s="2">
        <v>136.30000000000001</v>
      </c>
      <c r="CPT196" s="2">
        <v>136.30000000000001</v>
      </c>
      <c r="CPU196" s="2">
        <v>136.30000000000001</v>
      </c>
      <c r="CPV196" s="2">
        <v>136.30000000000001</v>
      </c>
      <c r="CPW196" s="2">
        <v>136.30000000000001</v>
      </c>
      <c r="CPX196" s="2">
        <v>136.30000000000001</v>
      </c>
      <c r="CPY196" s="2">
        <v>136.30000000000001</v>
      </c>
      <c r="CPZ196" s="2">
        <v>136.30000000000001</v>
      </c>
      <c r="CQA196" s="2">
        <v>136.30000000000001</v>
      </c>
      <c r="CQB196" s="2">
        <v>136.30000000000001</v>
      </c>
      <c r="CQC196" s="2">
        <v>136.30000000000001</v>
      </c>
      <c r="CQD196" s="2">
        <v>136.30000000000001</v>
      </c>
      <c r="CQE196" s="2">
        <v>136.30000000000001</v>
      </c>
      <c r="CQF196" s="2">
        <v>136.30000000000001</v>
      </c>
      <c r="CQG196" s="2">
        <v>136.30000000000001</v>
      </c>
      <c r="CQH196" s="2">
        <v>136.30000000000001</v>
      </c>
      <c r="CQI196" s="2">
        <v>136.30000000000001</v>
      </c>
      <c r="CQJ196" s="2">
        <v>136.30000000000001</v>
      </c>
      <c r="CQK196" s="2">
        <v>136.30000000000001</v>
      </c>
      <c r="CQL196" s="2">
        <v>136.30000000000001</v>
      </c>
      <c r="CQM196" s="2">
        <v>136.30000000000001</v>
      </c>
      <c r="CQN196" s="2">
        <v>136.30000000000001</v>
      </c>
      <c r="CQO196" s="2">
        <v>136.30000000000001</v>
      </c>
      <c r="CQP196" s="2">
        <v>136.30000000000001</v>
      </c>
      <c r="CQQ196" s="2">
        <v>136.30000000000001</v>
      </c>
      <c r="CQR196" s="2">
        <v>136.30000000000001</v>
      </c>
      <c r="CQS196" s="2">
        <v>136.30000000000001</v>
      </c>
      <c r="CQT196" s="2">
        <v>136.30000000000001</v>
      </c>
      <c r="CQU196" s="2">
        <v>136.30000000000001</v>
      </c>
      <c r="CQV196" s="2">
        <v>136.30000000000001</v>
      </c>
      <c r="CQW196" s="2">
        <v>136.30000000000001</v>
      </c>
      <c r="CQX196" s="2">
        <v>136.30000000000001</v>
      </c>
      <c r="CQY196" s="2">
        <v>136.30000000000001</v>
      </c>
      <c r="CQZ196" s="2">
        <v>136.30000000000001</v>
      </c>
      <c r="CRA196" s="2">
        <v>136.30000000000001</v>
      </c>
      <c r="CRB196" s="2">
        <v>136.30000000000001</v>
      </c>
      <c r="CRC196" s="2">
        <v>136.30000000000001</v>
      </c>
      <c r="CRD196" s="2">
        <v>136.30000000000001</v>
      </c>
      <c r="CRE196" s="2">
        <v>136.30000000000001</v>
      </c>
      <c r="CRF196" s="2">
        <v>136.30000000000001</v>
      </c>
      <c r="CRG196" s="2">
        <v>136.30000000000001</v>
      </c>
      <c r="CRH196" s="2">
        <v>136.30000000000001</v>
      </c>
      <c r="CRI196" s="2">
        <v>136.30000000000001</v>
      </c>
      <c r="CRJ196" s="2">
        <v>136.30000000000001</v>
      </c>
      <c r="CRK196" s="2">
        <v>136.30000000000001</v>
      </c>
      <c r="CRL196" s="2">
        <v>136.30000000000001</v>
      </c>
      <c r="CRM196" s="2">
        <v>136.30000000000001</v>
      </c>
      <c r="CRN196" s="2">
        <v>136.30000000000001</v>
      </c>
      <c r="CRO196" s="2">
        <v>136.30000000000001</v>
      </c>
      <c r="CRP196" s="2">
        <v>136.30000000000001</v>
      </c>
      <c r="CRQ196" s="2">
        <v>136.30000000000001</v>
      </c>
      <c r="CRR196" s="2">
        <v>136.30000000000001</v>
      </c>
      <c r="CRS196" s="2">
        <v>136.30000000000001</v>
      </c>
      <c r="CRT196" s="2">
        <v>136.30000000000001</v>
      </c>
      <c r="CRU196" s="2">
        <v>136.30000000000001</v>
      </c>
      <c r="CRV196" s="2">
        <v>136.30000000000001</v>
      </c>
      <c r="CRW196" s="2">
        <v>136.30000000000001</v>
      </c>
      <c r="CRX196" s="2">
        <v>136.30000000000001</v>
      </c>
      <c r="CRY196" s="2">
        <v>136.30000000000001</v>
      </c>
      <c r="CRZ196" s="2">
        <v>136.30000000000001</v>
      </c>
      <c r="CSA196" s="2">
        <v>136.30000000000001</v>
      </c>
      <c r="CSB196" s="2">
        <v>136.30000000000001</v>
      </c>
      <c r="CSC196" s="2">
        <v>136.30000000000001</v>
      </c>
      <c r="CSD196" s="2">
        <v>136.30000000000001</v>
      </c>
      <c r="CSE196" s="2">
        <v>136.30000000000001</v>
      </c>
      <c r="CSF196" s="2">
        <v>136.30000000000001</v>
      </c>
      <c r="CSG196" s="2">
        <v>136.30000000000001</v>
      </c>
      <c r="CSH196" s="2">
        <v>136.30000000000001</v>
      </c>
      <c r="CSI196" s="2">
        <v>136.30000000000001</v>
      </c>
      <c r="CSJ196" s="2">
        <v>136.30000000000001</v>
      </c>
      <c r="CSK196" s="2">
        <v>136.30000000000001</v>
      </c>
      <c r="CSL196" s="2">
        <v>136.30000000000001</v>
      </c>
      <c r="CSM196" s="2">
        <v>136.30000000000001</v>
      </c>
      <c r="CSN196" s="2">
        <v>136.30000000000001</v>
      </c>
      <c r="CSO196" s="2">
        <v>136.30000000000001</v>
      </c>
      <c r="CSP196" s="2">
        <v>136.30000000000001</v>
      </c>
      <c r="CSQ196" s="2">
        <v>136.30000000000001</v>
      </c>
      <c r="CSR196" s="2">
        <v>136.30000000000001</v>
      </c>
      <c r="CSS196" s="2">
        <v>136.30000000000001</v>
      </c>
      <c r="CST196" s="2">
        <v>136.30000000000001</v>
      </c>
      <c r="CSU196" s="2">
        <v>136.30000000000001</v>
      </c>
      <c r="CSV196" s="2">
        <v>136.30000000000001</v>
      </c>
      <c r="CSW196" s="2">
        <v>136.30000000000001</v>
      </c>
      <c r="CSX196" s="2">
        <v>136.30000000000001</v>
      </c>
      <c r="CSY196" s="2">
        <v>136.30000000000001</v>
      </c>
      <c r="CSZ196" s="2">
        <v>136.30000000000001</v>
      </c>
      <c r="CTA196" s="2">
        <v>136.30000000000001</v>
      </c>
      <c r="CTB196" s="2">
        <v>136.30000000000001</v>
      </c>
      <c r="CTC196" s="2">
        <v>136.30000000000001</v>
      </c>
      <c r="CTD196" s="2">
        <v>136.30000000000001</v>
      </c>
      <c r="CTE196" s="2">
        <v>136.30000000000001</v>
      </c>
      <c r="CTF196" s="2">
        <v>136.30000000000001</v>
      </c>
      <c r="CTG196" s="2">
        <v>136.30000000000001</v>
      </c>
      <c r="CTH196" s="2">
        <v>136.30000000000001</v>
      </c>
      <c r="CTI196" s="2">
        <v>136.30000000000001</v>
      </c>
      <c r="CTJ196" s="2">
        <v>136.30000000000001</v>
      </c>
      <c r="CTK196" s="2">
        <v>136.30000000000001</v>
      </c>
      <c r="CTL196" s="2">
        <v>136.30000000000001</v>
      </c>
      <c r="CTM196" s="2">
        <v>136.30000000000001</v>
      </c>
      <c r="CTN196" s="2">
        <v>136.30000000000001</v>
      </c>
      <c r="CTO196" s="2">
        <v>136.30000000000001</v>
      </c>
      <c r="CTP196" s="2">
        <v>136.30000000000001</v>
      </c>
      <c r="CTQ196" s="2">
        <v>136.30000000000001</v>
      </c>
      <c r="CTR196" s="2">
        <v>136.30000000000001</v>
      </c>
      <c r="CTS196" s="2">
        <v>136.30000000000001</v>
      </c>
      <c r="CTT196" s="2">
        <v>136.30000000000001</v>
      </c>
      <c r="CTU196" s="2">
        <v>136.30000000000001</v>
      </c>
      <c r="CTV196" s="2">
        <v>136.30000000000001</v>
      </c>
      <c r="CTW196" s="2">
        <v>136.30000000000001</v>
      </c>
      <c r="CTX196" s="2">
        <v>136.30000000000001</v>
      </c>
      <c r="CTY196" s="2">
        <v>136.30000000000001</v>
      </c>
      <c r="CTZ196" s="2">
        <v>136.30000000000001</v>
      </c>
      <c r="CUA196" s="2">
        <v>136.30000000000001</v>
      </c>
      <c r="CUB196" s="2">
        <v>136.30000000000001</v>
      </c>
      <c r="CUC196" s="2">
        <v>136.30000000000001</v>
      </c>
      <c r="CUD196" s="2">
        <v>136.30000000000001</v>
      </c>
      <c r="CUE196" s="2">
        <v>136.30000000000001</v>
      </c>
      <c r="CUF196" s="2">
        <v>136.30000000000001</v>
      </c>
      <c r="CUG196" s="2">
        <v>136.30000000000001</v>
      </c>
      <c r="CUH196" s="2">
        <v>136.30000000000001</v>
      </c>
      <c r="CUI196" s="2">
        <v>136.30000000000001</v>
      </c>
      <c r="CUJ196" s="2">
        <v>136.30000000000001</v>
      </c>
      <c r="CUK196" s="2">
        <v>136.30000000000001</v>
      </c>
      <c r="CUL196" s="2">
        <v>136.30000000000001</v>
      </c>
      <c r="CUM196" s="2">
        <v>136.30000000000001</v>
      </c>
      <c r="CUN196" s="2">
        <v>136.30000000000001</v>
      </c>
      <c r="CUO196" s="2">
        <v>136.30000000000001</v>
      </c>
      <c r="CUP196" s="2">
        <v>136.30000000000001</v>
      </c>
      <c r="CUQ196" s="2">
        <v>136.30000000000001</v>
      </c>
      <c r="CUR196" s="2">
        <v>136.30000000000001</v>
      </c>
      <c r="CUS196" s="2">
        <v>136.30000000000001</v>
      </c>
      <c r="CUT196" s="2">
        <v>136.30000000000001</v>
      </c>
      <c r="CUU196" s="2">
        <v>136.30000000000001</v>
      </c>
      <c r="CUV196" s="2">
        <v>136.30000000000001</v>
      </c>
      <c r="CUW196" s="2">
        <v>136.30000000000001</v>
      </c>
      <c r="CUX196" s="2">
        <v>136.30000000000001</v>
      </c>
      <c r="CUY196" s="2">
        <v>136.30000000000001</v>
      </c>
      <c r="CUZ196" s="2">
        <v>136.30000000000001</v>
      </c>
      <c r="CVA196" s="2">
        <v>136.30000000000001</v>
      </c>
      <c r="CVB196" s="2">
        <v>136.30000000000001</v>
      </c>
      <c r="CVC196" s="2">
        <v>136.30000000000001</v>
      </c>
      <c r="CVD196" s="2">
        <v>136.30000000000001</v>
      </c>
      <c r="CVE196" s="2">
        <v>136.30000000000001</v>
      </c>
      <c r="CVF196" s="2">
        <v>136.30000000000001</v>
      </c>
      <c r="CVG196" s="2">
        <v>136.30000000000001</v>
      </c>
      <c r="CVH196" s="2">
        <v>136.30000000000001</v>
      </c>
      <c r="CVI196" s="2">
        <v>136.30000000000001</v>
      </c>
      <c r="CVJ196" s="2">
        <v>136.30000000000001</v>
      </c>
      <c r="CVK196" s="2">
        <v>136.30000000000001</v>
      </c>
      <c r="CVL196" s="2">
        <v>136.30000000000001</v>
      </c>
      <c r="CVM196" s="2">
        <v>136.30000000000001</v>
      </c>
      <c r="CVN196" s="2">
        <v>136.30000000000001</v>
      </c>
      <c r="CVO196" s="2">
        <v>136.30000000000001</v>
      </c>
      <c r="CVP196" s="2">
        <v>136.30000000000001</v>
      </c>
      <c r="CVQ196" s="2">
        <v>136.30000000000001</v>
      </c>
      <c r="CVR196" s="2">
        <v>136.30000000000001</v>
      </c>
      <c r="CVS196" s="2">
        <v>136.30000000000001</v>
      </c>
      <c r="CVT196" s="2">
        <v>136.30000000000001</v>
      </c>
      <c r="CVU196" s="2">
        <v>136.30000000000001</v>
      </c>
      <c r="CVV196" s="2">
        <v>136.30000000000001</v>
      </c>
      <c r="CVW196" s="2">
        <v>136.30000000000001</v>
      </c>
      <c r="CVX196" s="2">
        <v>136.30000000000001</v>
      </c>
      <c r="CVY196" s="2">
        <v>136.30000000000001</v>
      </c>
      <c r="CVZ196" s="2">
        <v>136.30000000000001</v>
      </c>
      <c r="CWA196" s="2">
        <v>136.30000000000001</v>
      </c>
      <c r="CWB196" s="2">
        <v>136.30000000000001</v>
      </c>
      <c r="CWC196" s="2">
        <v>136.30000000000001</v>
      </c>
      <c r="CWD196" s="2">
        <v>136.30000000000001</v>
      </c>
      <c r="CWE196" s="2">
        <v>136.30000000000001</v>
      </c>
      <c r="CWF196" s="2">
        <v>136.30000000000001</v>
      </c>
      <c r="CWG196" s="2">
        <v>136.30000000000001</v>
      </c>
      <c r="CWH196" s="2">
        <v>136.30000000000001</v>
      </c>
      <c r="CWI196" s="2">
        <v>136.30000000000001</v>
      </c>
      <c r="CWJ196" s="2">
        <v>136.30000000000001</v>
      </c>
      <c r="CWK196" s="2">
        <v>136.30000000000001</v>
      </c>
      <c r="CWL196" s="2">
        <v>136.30000000000001</v>
      </c>
      <c r="CWM196" s="2">
        <v>136.30000000000001</v>
      </c>
      <c r="CWN196" s="2">
        <v>136.30000000000001</v>
      </c>
      <c r="CWO196" s="2">
        <v>136.30000000000001</v>
      </c>
      <c r="CWP196" s="2">
        <v>136.30000000000001</v>
      </c>
      <c r="CWQ196" s="2">
        <v>136.30000000000001</v>
      </c>
      <c r="CWR196" s="2">
        <v>136.30000000000001</v>
      </c>
      <c r="CWS196" s="2">
        <v>136.30000000000001</v>
      </c>
      <c r="CWT196" s="2">
        <v>136.30000000000001</v>
      </c>
      <c r="CWU196" s="2">
        <v>136.30000000000001</v>
      </c>
      <c r="CWV196" s="2">
        <v>136.30000000000001</v>
      </c>
      <c r="CWW196" s="2">
        <v>136.30000000000001</v>
      </c>
      <c r="CWX196" s="2">
        <v>136.30000000000001</v>
      </c>
      <c r="CWY196" s="2">
        <v>136.30000000000001</v>
      </c>
      <c r="CWZ196" s="2">
        <v>136.30000000000001</v>
      </c>
      <c r="CXA196" s="2">
        <v>136.30000000000001</v>
      </c>
      <c r="CXB196" s="2">
        <v>136.30000000000001</v>
      </c>
      <c r="CXC196" s="2">
        <v>136.30000000000001</v>
      </c>
      <c r="CXD196" s="2">
        <v>136.30000000000001</v>
      </c>
      <c r="CXE196" s="2">
        <v>136.30000000000001</v>
      </c>
      <c r="CXF196" s="2">
        <v>136.30000000000001</v>
      </c>
      <c r="CXG196" s="2">
        <v>136.30000000000001</v>
      </c>
      <c r="CXH196" s="2">
        <v>136.30000000000001</v>
      </c>
      <c r="CXI196" s="2">
        <v>136.30000000000001</v>
      </c>
      <c r="CXJ196" s="2">
        <v>136.30000000000001</v>
      </c>
      <c r="CXK196" s="2">
        <v>136.30000000000001</v>
      </c>
      <c r="CXL196" s="2">
        <v>136.30000000000001</v>
      </c>
      <c r="CXM196" s="2">
        <v>136.30000000000001</v>
      </c>
      <c r="CXN196" s="2">
        <v>136.30000000000001</v>
      </c>
      <c r="CXO196" s="2">
        <v>136.30000000000001</v>
      </c>
      <c r="CXP196" s="2">
        <v>136.30000000000001</v>
      </c>
      <c r="CXQ196" s="2">
        <v>136.30000000000001</v>
      </c>
      <c r="CXR196" s="2">
        <v>136.30000000000001</v>
      </c>
      <c r="CXS196" s="2">
        <v>136.30000000000001</v>
      </c>
      <c r="CXT196" s="2">
        <v>136.30000000000001</v>
      </c>
      <c r="CXU196" s="2">
        <v>136.30000000000001</v>
      </c>
      <c r="CXV196" s="2">
        <v>136.30000000000001</v>
      </c>
      <c r="CXW196" s="2">
        <v>136.30000000000001</v>
      </c>
      <c r="CXX196" s="2">
        <v>136.30000000000001</v>
      </c>
      <c r="CXY196" s="2">
        <v>136.30000000000001</v>
      </c>
      <c r="CXZ196" s="2">
        <v>136.30000000000001</v>
      </c>
      <c r="CYA196" s="2">
        <v>136.30000000000001</v>
      </c>
      <c r="CYB196" s="2">
        <v>136.30000000000001</v>
      </c>
      <c r="CYC196" s="2">
        <v>136.30000000000001</v>
      </c>
      <c r="CYD196" s="2">
        <v>136.30000000000001</v>
      </c>
      <c r="CYE196" s="2">
        <v>136.30000000000001</v>
      </c>
      <c r="CYF196" s="2">
        <v>136.30000000000001</v>
      </c>
      <c r="CYG196" s="2">
        <v>136.30000000000001</v>
      </c>
      <c r="CYH196" s="2">
        <v>136.30000000000001</v>
      </c>
      <c r="CYI196" s="2">
        <v>136.30000000000001</v>
      </c>
      <c r="CYJ196" s="2">
        <v>136.30000000000001</v>
      </c>
      <c r="CYK196" s="2">
        <v>136.30000000000001</v>
      </c>
      <c r="CYL196" s="2">
        <v>136.30000000000001</v>
      </c>
      <c r="CYM196" s="2">
        <v>136.30000000000001</v>
      </c>
      <c r="CYN196" s="2">
        <v>136.30000000000001</v>
      </c>
      <c r="CYO196" s="2">
        <v>136.30000000000001</v>
      </c>
      <c r="CYP196" s="2">
        <v>136.30000000000001</v>
      </c>
      <c r="CYQ196" s="2">
        <v>136.30000000000001</v>
      </c>
      <c r="CYR196" s="2">
        <v>136.30000000000001</v>
      </c>
      <c r="CYS196" s="2">
        <v>136.30000000000001</v>
      </c>
      <c r="CYT196" s="2">
        <v>136.30000000000001</v>
      </c>
      <c r="CYU196" s="2">
        <v>136.30000000000001</v>
      </c>
      <c r="CYV196" s="2">
        <v>136.30000000000001</v>
      </c>
      <c r="CYW196" s="2">
        <v>136.30000000000001</v>
      </c>
      <c r="CYX196" s="2">
        <v>136.30000000000001</v>
      </c>
      <c r="CYY196" s="2">
        <v>136.30000000000001</v>
      </c>
      <c r="CYZ196" s="2">
        <v>136.30000000000001</v>
      </c>
      <c r="CZA196" s="2">
        <v>136.30000000000001</v>
      </c>
      <c r="CZB196" s="2">
        <v>136.30000000000001</v>
      </c>
      <c r="CZC196" s="2">
        <v>136.30000000000001</v>
      </c>
      <c r="CZD196" s="2">
        <v>136.30000000000001</v>
      </c>
      <c r="CZE196" s="2">
        <v>136.30000000000001</v>
      </c>
      <c r="CZF196" s="2">
        <v>136.30000000000001</v>
      </c>
      <c r="CZG196" s="2">
        <v>136.30000000000001</v>
      </c>
      <c r="CZH196" s="2">
        <v>136.30000000000001</v>
      </c>
      <c r="CZI196" s="2">
        <v>136.30000000000001</v>
      </c>
      <c r="CZJ196" s="2">
        <v>136.30000000000001</v>
      </c>
      <c r="CZK196" s="2">
        <v>136.30000000000001</v>
      </c>
      <c r="CZL196" s="2">
        <v>136.30000000000001</v>
      </c>
      <c r="CZM196" s="2">
        <v>136.30000000000001</v>
      </c>
      <c r="CZN196" s="2">
        <v>136.30000000000001</v>
      </c>
      <c r="CZO196" s="2">
        <v>136.30000000000001</v>
      </c>
      <c r="CZP196" s="2">
        <v>136.30000000000001</v>
      </c>
      <c r="CZQ196" s="2">
        <v>136.30000000000001</v>
      </c>
      <c r="CZR196" s="2">
        <v>136.30000000000001</v>
      </c>
      <c r="CZS196" s="2">
        <v>136.30000000000001</v>
      </c>
      <c r="CZT196" s="2">
        <v>136.30000000000001</v>
      </c>
      <c r="CZU196" s="2">
        <v>136.30000000000001</v>
      </c>
      <c r="CZV196" s="2">
        <v>136.30000000000001</v>
      </c>
      <c r="CZW196" s="2">
        <v>136.30000000000001</v>
      </c>
      <c r="CZX196" s="2">
        <v>136.30000000000001</v>
      </c>
      <c r="CZY196" s="2">
        <v>136.30000000000001</v>
      </c>
      <c r="CZZ196" s="2">
        <v>136.30000000000001</v>
      </c>
      <c r="DAA196" s="2">
        <v>136.30000000000001</v>
      </c>
      <c r="DAB196" s="2">
        <v>136.30000000000001</v>
      </c>
      <c r="DAC196" s="2">
        <v>136.30000000000001</v>
      </c>
      <c r="DAD196" s="2">
        <v>136.30000000000001</v>
      </c>
      <c r="DAE196" s="2">
        <v>136.30000000000001</v>
      </c>
      <c r="DAF196" s="2">
        <v>136.30000000000001</v>
      </c>
      <c r="DAG196" s="2">
        <v>136.30000000000001</v>
      </c>
      <c r="DAH196" s="2">
        <v>136.30000000000001</v>
      </c>
      <c r="DAI196" s="2">
        <v>136.30000000000001</v>
      </c>
      <c r="DAJ196" s="2">
        <v>136.30000000000001</v>
      </c>
      <c r="DAK196" s="2">
        <v>136.30000000000001</v>
      </c>
      <c r="DAL196" s="2">
        <v>136.30000000000001</v>
      </c>
      <c r="DAM196" s="2">
        <v>136.30000000000001</v>
      </c>
      <c r="DAN196" s="2">
        <v>136.30000000000001</v>
      </c>
      <c r="DAO196" s="2">
        <v>136.30000000000001</v>
      </c>
      <c r="DAP196" s="2">
        <v>136.30000000000001</v>
      </c>
      <c r="DAQ196" s="2">
        <v>136.30000000000001</v>
      </c>
      <c r="DAR196" s="2">
        <v>136.30000000000001</v>
      </c>
      <c r="DAS196" s="2">
        <v>136.30000000000001</v>
      </c>
      <c r="DAT196" s="2">
        <v>136.30000000000001</v>
      </c>
      <c r="DAU196" s="2">
        <v>136.30000000000001</v>
      </c>
      <c r="DAV196" s="2">
        <v>136.30000000000001</v>
      </c>
      <c r="DAW196" s="2">
        <v>136.30000000000001</v>
      </c>
      <c r="DAX196" s="2">
        <v>136.30000000000001</v>
      </c>
      <c r="DAY196" s="2">
        <v>136.30000000000001</v>
      </c>
      <c r="DAZ196" s="2">
        <v>136.30000000000001</v>
      </c>
      <c r="DBA196" s="2">
        <v>136.30000000000001</v>
      </c>
      <c r="DBB196" s="2">
        <v>136.30000000000001</v>
      </c>
      <c r="DBC196" s="2">
        <v>136.30000000000001</v>
      </c>
      <c r="DBD196" s="2">
        <v>136.30000000000001</v>
      </c>
      <c r="DBE196" s="2">
        <v>136.30000000000001</v>
      </c>
      <c r="DBF196" s="2">
        <v>136.30000000000001</v>
      </c>
      <c r="DBG196" s="2">
        <v>136.30000000000001</v>
      </c>
      <c r="DBH196" s="2">
        <v>136.30000000000001</v>
      </c>
      <c r="DBI196" s="2">
        <v>136.30000000000001</v>
      </c>
      <c r="DBJ196" s="2">
        <v>136.30000000000001</v>
      </c>
      <c r="DBK196" s="2">
        <v>136.30000000000001</v>
      </c>
      <c r="DBL196" s="2">
        <v>136.30000000000001</v>
      </c>
      <c r="DBM196" s="2">
        <v>136.30000000000001</v>
      </c>
      <c r="DBN196" s="2">
        <v>136.30000000000001</v>
      </c>
      <c r="DBO196" s="2">
        <v>136.30000000000001</v>
      </c>
      <c r="DBP196" s="2">
        <v>136.30000000000001</v>
      </c>
      <c r="DBQ196" s="2">
        <v>136.30000000000001</v>
      </c>
      <c r="DBR196" s="2">
        <v>136.30000000000001</v>
      </c>
      <c r="DBS196" s="2">
        <v>136.30000000000001</v>
      </c>
      <c r="DBT196" s="2">
        <v>136.30000000000001</v>
      </c>
      <c r="DBU196" s="2">
        <v>136.30000000000001</v>
      </c>
      <c r="DBV196" s="2">
        <v>136.30000000000001</v>
      </c>
      <c r="DBW196" s="2">
        <v>136.30000000000001</v>
      </c>
      <c r="DBX196" s="2">
        <v>136.30000000000001</v>
      </c>
      <c r="DBY196" s="2">
        <v>136.30000000000001</v>
      </c>
      <c r="DBZ196" s="2">
        <v>136.30000000000001</v>
      </c>
      <c r="DCA196" s="2">
        <v>136.30000000000001</v>
      </c>
      <c r="DCB196" s="2">
        <v>136.30000000000001</v>
      </c>
      <c r="DCC196" s="2">
        <v>136.30000000000001</v>
      </c>
      <c r="DCD196" s="2">
        <v>136.30000000000001</v>
      </c>
      <c r="DCE196" s="2">
        <v>136.30000000000001</v>
      </c>
      <c r="DCF196" s="2">
        <v>136.30000000000001</v>
      </c>
      <c r="DCG196" s="2">
        <v>136.30000000000001</v>
      </c>
      <c r="DCH196" s="2">
        <v>136.30000000000001</v>
      </c>
      <c r="DCI196" s="2">
        <v>136.30000000000001</v>
      </c>
      <c r="DCJ196" s="2">
        <v>136.30000000000001</v>
      </c>
      <c r="DCK196" s="2">
        <v>136.30000000000001</v>
      </c>
      <c r="DCL196" s="2">
        <v>136.30000000000001</v>
      </c>
      <c r="DCM196" s="2">
        <v>136.30000000000001</v>
      </c>
      <c r="DCN196" s="2">
        <v>136.30000000000001</v>
      </c>
      <c r="DCO196" s="2">
        <v>136.30000000000001</v>
      </c>
      <c r="DCP196" s="2">
        <v>136.30000000000001</v>
      </c>
      <c r="DCQ196" s="2">
        <v>136.30000000000001</v>
      </c>
      <c r="DCR196" s="2">
        <v>136.30000000000001</v>
      </c>
      <c r="DCS196" s="2">
        <v>136.30000000000001</v>
      </c>
      <c r="DCT196" s="2">
        <v>136.30000000000001</v>
      </c>
      <c r="DCU196" s="2">
        <v>136.30000000000001</v>
      </c>
      <c r="DCV196" s="2">
        <v>136.30000000000001</v>
      </c>
      <c r="DCW196" s="2">
        <v>136.30000000000001</v>
      </c>
      <c r="DCX196" s="2">
        <v>136.30000000000001</v>
      </c>
      <c r="DCY196" s="2">
        <v>136.30000000000001</v>
      </c>
      <c r="DCZ196" s="2">
        <v>136.30000000000001</v>
      </c>
      <c r="DDA196" s="2">
        <v>136.30000000000001</v>
      </c>
      <c r="DDB196" s="2">
        <v>136.30000000000001</v>
      </c>
      <c r="DDC196" s="2">
        <v>136.30000000000001</v>
      </c>
      <c r="DDD196" s="2">
        <v>136.30000000000001</v>
      </c>
      <c r="DDE196" s="2">
        <v>136.30000000000001</v>
      </c>
      <c r="DDF196" s="2">
        <v>136.30000000000001</v>
      </c>
      <c r="DDG196" s="2">
        <v>136.30000000000001</v>
      </c>
      <c r="DDH196" s="2">
        <v>136.30000000000001</v>
      </c>
      <c r="DDI196" s="2">
        <v>136.30000000000001</v>
      </c>
      <c r="DDJ196" s="2">
        <v>136.30000000000001</v>
      </c>
      <c r="DDK196" s="2">
        <v>136.30000000000001</v>
      </c>
      <c r="DDL196" s="2">
        <v>136.30000000000001</v>
      </c>
      <c r="DDM196" s="2">
        <v>136.30000000000001</v>
      </c>
      <c r="DDN196" s="2">
        <v>136.30000000000001</v>
      </c>
      <c r="DDO196" s="2">
        <v>136.30000000000001</v>
      </c>
      <c r="DDP196" s="2">
        <v>136.30000000000001</v>
      </c>
      <c r="DDQ196" s="2">
        <v>136.30000000000001</v>
      </c>
      <c r="DDR196" s="2">
        <v>136.30000000000001</v>
      </c>
      <c r="DDS196" s="2">
        <v>136.30000000000001</v>
      </c>
      <c r="DDT196" s="2">
        <v>136.30000000000001</v>
      </c>
      <c r="DDU196" s="2">
        <v>136.30000000000001</v>
      </c>
      <c r="DDV196" s="2">
        <v>136.30000000000001</v>
      </c>
      <c r="DDW196" s="2">
        <v>136.30000000000001</v>
      </c>
      <c r="DDX196" s="2">
        <v>136.30000000000001</v>
      </c>
      <c r="DDY196" s="2">
        <v>136.30000000000001</v>
      </c>
      <c r="DDZ196" s="2">
        <v>136.30000000000001</v>
      </c>
      <c r="DEA196" s="2">
        <v>136.30000000000001</v>
      </c>
      <c r="DEB196" s="2">
        <v>136.30000000000001</v>
      </c>
      <c r="DEC196" s="2">
        <v>136.30000000000001</v>
      </c>
      <c r="DED196" s="2">
        <v>136.30000000000001</v>
      </c>
      <c r="DEE196" s="2">
        <v>136.30000000000001</v>
      </c>
      <c r="DEF196" s="2">
        <v>136.30000000000001</v>
      </c>
      <c r="DEG196" s="2">
        <v>136.30000000000001</v>
      </c>
      <c r="DEH196" s="2">
        <v>136.30000000000001</v>
      </c>
      <c r="DEI196" s="2">
        <v>136.30000000000001</v>
      </c>
      <c r="DEJ196" s="2">
        <v>136.30000000000001</v>
      </c>
      <c r="DEK196" s="2">
        <v>136.30000000000001</v>
      </c>
      <c r="DEL196" s="2">
        <v>136.30000000000001</v>
      </c>
      <c r="DEM196" s="2">
        <v>136.30000000000001</v>
      </c>
      <c r="DEN196" s="2">
        <v>136.30000000000001</v>
      </c>
      <c r="DEO196" s="2">
        <v>136.30000000000001</v>
      </c>
      <c r="DEP196" s="2">
        <v>136.30000000000001</v>
      </c>
      <c r="DEQ196" s="2">
        <v>136.30000000000001</v>
      </c>
      <c r="DER196" s="2">
        <v>136.30000000000001</v>
      </c>
      <c r="DES196" s="2">
        <v>136.30000000000001</v>
      </c>
      <c r="DET196" s="2">
        <v>136.30000000000001</v>
      </c>
      <c r="DEU196" s="2">
        <v>136.30000000000001</v>
      </c>
      <c r="DEV196" s="2">
        <v>136.30000000000001</v>
      </c>
      <c r="DEW196" s="2">
        <v>136.30000000000001</v>
      </c>
      <c r="DEX196" s="2">
        <v>136.30000000000001</v>
      </c>
      <c r="DEY196" s="2">
        <v>136.30000000000001</v>
      </c>
      <c r="DEZ196" s="2">
        <v>136.30000000000001</v>
      </c>
      <c r="DFA196" s="2">
        <v>136.30000000000001</v>
      </c>
      <c r="DFB196" s="2">
        <v>136.30000000000001</v>
      </c>
      <c r="DFC196" s="2">
        <v>136.30000000000001</v>
      </c>
      <c r="DFD196" s="2">
        <v>136.30000000000001</v>
      </c>
      <c r="DFE196" s="2">
        <v>136.30000000000001</v>
      </c>
      <c r="DFF196" s="2">
        <v>136.30000000000001</v>
      </c>
      <c r="DFG196" s="2">
        <v>136.30000000000001</v>
      </c>
      <c r="DFH196" s="2">
        <v>136.30000000000001</v>
      </c>
      <c r="DFI196" s="2">
        <v>136.30000000000001</v>
      </c>
      <c r="DFJ196" s="2">
        <v>136.30000000000001</v>
      </c>
      <c r="DFK196" s="2">
        <v>136.30000000000001</v>
      </c>
      <c r="DFL196" s="2">
        <v>136.30000000000001</v>
      </c>
      <c r="DFM196" s="2">
        <v>136.30000000000001</v>
      </c>
      <c r="DFN196" s="2">
        <v>136.30000000000001</v>
      </c>
      <c r="DFO196" s="2">
        <v>136.30000000000001</v>
      </c>
      <c r="DFP196" s="2">
        <v>136.30000000000001</v>
      </c>
      <c r="DFQ196" s="2">
        <v>136.30000000000001</v>
      </c>
      <c r="DFR196" s="2">
        <v>136.30000000000001</v>
      </c>
      <c r="DFS196" s="2">
        <v>136.30000000000001</v>
      </c>
      <c r="DFT196" s="2">
        <v>136.30000000000001</v>
      </c>
      <c r="DFU196" s="2">
        <v>136.30000000000001</v>
      </c>
      <c r="DFV196" s="2">
        <v>136.30000000000001</v>
      </c>
      <c r="DFW196" s="2">
        <v>136.30000000000001</v>
      </c>
      <c r="DFX196" s="2">
        <v>136.30000000000001</v>
      </c>
      <c r="DFY196" s="2">
        <v>136.30000000000001</v>
      </c>
      <c r="DFZ196" s="2">
        <v>136.30000000000001</v>
      </c>
      <c r="DGA196" s="2">
        <v>136.30000000000001</v>
      </c>
      <c r="DGB196" s="2">
        <v>136.30000000000001</v>
      </c>
      <c r="DGC196" s="2">
        <v>136.30000000000001</v>
      </c>
      <c r="DGD196" s="2">
        <v>136.30000000000001</v>
      </c>
      <c r="DGE196" s="2">
        <v>136.30000000000001</v>
      </c>
      <c r="DGF196" s="2">
        <v>136.30000000000001</v>
      </c>
      <c r="DGG196" s="2">
        <v>136.30000000000001</v>
      </c>
      <c r="DGH196" s="2">
        <v>136.30000000000001</v>
      </c>
      <c r="DGI196" s="2">
        <v>136.30000000000001</v>
      </c>
      <c r="DGJ196" s="2">
        <v>136.30000000000001</v>
      </c>
      <c r="DGK196" s="2">
        <v>136.30000000000001</v>
      </c>
      <c r="DGL196" s="2">
        <v>136.30000000000001</v>
      </c>
      <c r="DGM196" s="2">
        <v>136.30000000000001</v>
      </c>
      <c r="DGN196" s="2">
        <v>136.30000000000001</v>
      </c>
      <c r="DGO196" s="2">
        <v>136.30000000000001</v>
      </c>
      <c r="DGP196" s="2">
        <v>136.30000000000001</v>
      </c>
      <c r="DGQ196" s="2">
        <v>136.30000000000001</v>
      </c>
      <c r="DGR196" s="2">
        <v>136.30000000000001</v>
      </c>
      <c r="DGS196" s="2">
        <v>136.30000000000001</v>
      </c>
      <c r="DGT196" s="2">
        <v>136.30000000000001</v>
      </c>
      <c r="DGU196" s="2">
        <v>136.30000000000001</v>
      </c>
      <c r="DGV196" s="2">
        <v>136.30000000000001</v>
      </c>
      <c r="DGW196" s="2">
        <v>136.30000000000001</v>
      </c>
      <c r="DGX196" s="2">
        <v>136.30000000000001</v>
      </c>
      <c r="DGY196" s="2">
        <v>136.30000000000001</v>
      </c>
      <c r="DGZ196" s="2">
        <v>136.30000000000001</v>
      </c>
      <c r="DHA196" s="2">
        <v>136.30000000000001</v>
      </c>
      <c r="DHB196" s="2">
        <v>136.30000000000001</v>
      </c>
      <c r="DHC196" s="2">
        <v>136.30000000000001</v>
      </c>
      <c r="DHD196" s="2">
        <v>136.30000000000001</v>
      </c>
      <c r="DHE196" s="2">
        <v>136.30000000000001</v>
      </c>
      <c r="DHF196" s="2">
        <v>136.30000000000001</v>
      </c>
      <c r="DHG196" s="2">
        <v>136.30000000000001</v>
      </c>
      <c r="DHH196" s="2">
        <v>136.30000000000001</v>
      </c>
      <c r="DHI196" s="2">
        <v>136.30000000000001</v>
      </c>
      <c r="DHJ196" s="2">
        <v>136.30000000000001</v>
      </c>
      <c r="DHK196" s="2">
        <v>136.30000000000001</v>
      </c>
      <c r="DHL196" s="2">
        <v>136.30000000000001</v>
      </c>
      <c r="DHM196" s="2">
        <v>136.30000000000001</v>
      </c>
      <c r="DHN196" s="2">
        <v>136.30000000000001</v>
      </c>
      <c r="DHO196" s="2">
        <v>136.30000000000001</v>
      </c>
      <c r="DHP196" s="2">
        <v>136.30000000000001</v>
      </c>
      <c r="DHQ196" s="2">
        <v>136.30000000000001</v>
      </c>
      <c r="DHR196" s="2">
        <v>136.30000000000001</v>
      </c>
      <c r="DHS196" s="2">
        <v>136.30000000000001</v>
      </c>
      <c r="DHT196" s="2">
        <v>136.30000000000001</v>
      </c>
      <c r="DHU196" s="2">
        <v>136.30000000000001</v>
      </c>
      <c r="DHV196" s="2">
        <v>136.30000000000001</v>
      </c>
      <c r="DHW196" s="2">
        <v>136.30000000000001</v>
      </c>
      <c r="DHX196" s="2">
        <v>136.30000000000001</v>
      </c>
      <c r="DHY196" s="2">
        <v>136.30000000000001</v>
      </c>
      <c r="DHZ196" s="2">
        <v>136.30000000000001</v>
      </c>
      <c r="DIA196" s="2">
        <v>136.30000000000001</v>
      </c>
      <c r="DIB196" s="2">
        <v>136.30000000000001</v>
      </c>
      <c r="DIC196" s="2">
        <v>136.30000000000001</v>
      </c>
      <c r="DID196" s="2">
        <v>136.30000000000001</v>
      </c>
      <c r="DIE196" s="2">
        <v>136.30000000000001</v>
      </c>
      <c r="DIF196" s="2">
        <v>136.30000000000001</v>
      </c>
      <c r="DIG196" s="2">
        <v>136.30000000000001</v>
      </c>
      <c r="DIH196" s="2">
        <v>136.30000000000001</v>
      </c>
      <c r="DII196" s="2">
        <v>136.30000000000001</v>
      </c>
      <c r="DIJ196" s="2">
        <v>136.30000000000001</v>
      </c>
      <c r="DIK196" s="2">
        <v>136.30000000000001</v>
      </c>
      <c r="DIL196" s="2">
        <v>136.30000000000001</v>
      </c>
      <c r="DIM196" s="2">
        <v>136.30000000000001</v>
      </c>
      <c r="DIN196" s="2">
        <v>136.30000000000001</v>
      </c>
      <c r="DIO196" s="2">
        <v>136.30000000000001</v>
      </c>
      <c r="DIP196" s="2">
        <v>136.30000000000001</v>
      </c>
      <c r="DIQ196" s="2">
        <v>136.30000000000001</v>
      </c>
      <c r="DIR196" s="2">
        <v>136.30000000000001</v>
      </c>
      <c r="DIS196" s="2">
        <v>136.30000000000001</v>
      </c>
      <c r="DIT196" s="2">
        <v>136.30000000000001</v>
      </c>
      <c r="DIU196" s="2">
        <v>136.30000000000001</v>
      </c>
      <c r="DIV196" s="2">
        <v>136.30000000000001</v>
      </c>
      <c r="DIW196" s="2">
        <v>136.30000000000001</v>
      </c>
      <c r="DIX196" s="2">
        <v>136.30000000000001</v>
      </c>
      <c r="DIY196" s="2">
        <v>136.30000000000001</v>
      </c>
      <c r="DIZ196" s="2">
        <v>136.30000000000001</v>
      </c>
      <c r="DJA196" s="2">
        <v>136.30000000000001</v>
      </c>
      <c r="DJB196" s="2">
        <v>136.30000000000001</v>
      </c>
      <c r="DJC196" s="2">
        <v>136.30000000000001</v>
      </c>
      <c r="DJD196" s="2">
        <v>136.30000000000001</v>
      </c>
      <c r="DJE196" s="2">
        <v>136.30000000000001</v>
      </c>
      <c r="DJF196" s="2">
        <v>136.30000000000001</v>
      </c>
      <c r="DJG196" s="2">
        <v>136.30000000000001</v>
      </c>
      <c r="DJH196" s="2">
        <v>136.30000000000001</v>
      </c>
      <c r="DJI196" s="2">
        <v>136.30000000000001</v>
      </c>
      <c r="DJJ196" s="2">
        <v>136.30000000000001</v>
      </c>
      <c r="DJK196" s="2">
        <v>136.30000000000001</v>
      </c>
      <c r="DJL196" s="2">
        <v>136.30000000000001</v>
      </c>
      <c r="DJM196" s="2">
        <v>136.30000000000001</v>
      </c>
      <c r="DJN196" s="2">
        <v>136.30000000000001</v>
      </c>
      <c r="DJO196" s="2">
        <v>136.30000000000001</v>
      </c>
      <c r="DJP196" s="2">
        <v>136.30000000000001</v>
      </c>
      <c r="DJQ196" s="2">
        <v>136.30000000000001</v>
      </c>
      <c r="DJR196" s="2">
        <v>136.30000000000001</v>
      </c>
      <c r="DJS196" s="2">
        <v>136.30000000000001</v>
      </c>
      <c r="DJT196" s="2">
        <v>136.30000000000001</v>
      </c>
      <c r="DJU196" s="2">
        <v>136.30000000000001</v>
      </c>
      <c r="DJV196" s="2">
        <v>136.30000000000001</v>
      </c>
      <c r="DJW196" s="2">
        <v>136.30000000000001</v>
      </c>
      <c r="DJX196" s="2">
        <v>136.30000000000001</v>
      </c>
      <c r="DJY196" s="2">
        <v>136.30000000000001</v>
      </c>
      <c r="DJZ196" s="2">
        <v>136.30000000000001</v>
      </c>
      <c r="DKA196" s="2">
        <v>136.30000000000001</v>
      </c>
      <c r="DKB196" s="2">
        <v>136.30000000000001</v>
      </c>
      <c r="DKC196" s="2">
        <v>136.30000000000001</v>
      </c>
      <c r="DKD196" s="2">
        <v>136.30000000000001</v>
      </c>
      <c r="DKE196" s="2">
        <v>136.30000000000001</v>
      </c>
      <c r="DKF196" s="2">
        <v>136.30000000000001</v>
      </c>
      <c r="DKG196" s="2">
        <v>136.30000000000001</v>
      </c>
      <c r="DKH196" s="2">
        <v>136.30000000000001</v>
      </c>
      <c r="DKI196" s="2">
        <v>136.30000000000001</v>
      </c>
      <c r="DKJ196" s="2">
        <v>136.30000000000001</v>
      </c>
      <c r="DKK196" s="2">
        <v>136.30000000000001</v>
      </c>
      <c r="DKL196" s="2">
        <v>136.30000000000001</v>
      </c>
      <c r="DKM196" s="2">
        <v>136.30000000000001</v>
      </c>
      <c r="DKN196" s="2">
        <v>136.30000000000001</v>
      </c>
      <c r="DKO196" s="2">
        <v>136.30000000000001</v>
      </c>
      <c r="DKP196" s="2">
        <v>136.30000000000001</v>
      </c>
      <c r="DKQ196" s="2">
        <v>136.30000000000001</v>
      </c>
      <c r="DKR196" s="2">
        <v>136.30000000000001</v>
      </c>
      <c r="DKS196" s="2">
        <v>136.30000000000001</v>
      </c>
      <c r="DKT196" s="2">
        <v>136.30000000000001</v>
      </c>
      <c r="DKU196" s="2">
        <v>136.30000000000001</v>
      </c>
      <c r="DKV196" s="2">
        <v>136.30000000000001</v>
      </c>
      <c r="DKW196" s="2">
        <v>136.30000000000001</v>
      </c>
      <c r="DKX196" s="2">
        <v>136.30000000000001</v>
      </c>
      <c r="DKY196" s="2">
        <v>136.30000000000001</v>
      </c>
      <c r="DKZ196" s="2">
        <v>136.30000000000001</v>
      </c>
      <c r="DLA196" s="2">
        <v>136.30000000000001</v>
      </c>
      <c r="DLB196" s="2">
        <v>136.30000000000001</v>
      </c>
      <c r="DLC196" s="2">
        <v>136.30000000000001</v>
      </c>
      <c r="DLD196" s="2">
        <v>136.30000000000001</v>
      </c>
      <c r="DLE196" s="2">
        <v>136.30000000000001</v>
      </c>
      <c r="DLF196" s="2">
        <v>136.30000000000001</v>
      </c>
      <c r="DLG196" s="2">
        <v>136.30000000000001</v>
      </c>
      <c r="DLH196" s="2">
        <v>136.30000000000001</v>
      </c>
      <c r="DLI196" s="2">
        <v>136.30000000000001</v>
      </c>
      <c r="DLJ196" s="2">
        <v>136.30000000000001</v>
      </c>
      <c r="DLK196" s="2">
        <v>136.30000000000001</v>
      </c>
      <c r="DLL196" s="2">
        <v>136.30000000000001</v>
      </c>
      <c r="DLM196" s="2">
        <v>136.30000000000001</v>
      </c>
      <c r="DLN196" s="2">
        <v>136.30000000000001</v>
      </c>
      <c r="DLO196" s="2">
        <v>136.30000000000001</v>
      </c>
      <c r="DLP196" s="2">
        <v>136.30000000000001</v>
      </c>
      <c r="DLQ196" s="2">
        <v>136.30000000000001</v>
      </c>
      <c r="DLR196" s="2">
        <v>136.30000000000001</v>
      </c>
      <c r="DLS196" s="2">
        <v>136.30000000000001</v>
      </c>
      <c r="DLT196" s="2">
        <v>136.30000000000001</v>
      </c>
      <c r="DLU196" s="2">
        <v>136.30000000000001</v>
      </c>
      <c r="DLV196" s="2">
        <v>136.30000000000001</v>
      </c>
      <c r="DLW196" s="2">
        <v>136.30000000000001</v>
      </c>
      <c r="DLX196" s="2">
        <v>136.30000000000001</v>
      </c>
      <c r="DLY196" s="2">
        <v>136.30000000000001</v>
      </c>
      <c r="DLZ196" s="2">
        <v>136.30000000000001</v>
      </c>
      <c r="DMA196" s="2">
        <v>136.30000000000001</v>
      </c>
      <c r="DMB196" s="2">
        <v>136.30000000000001</v>
      </c>
      <c r="DMC196" s="2">
        <v>136.30000000000001</v>
      </c>
      <c r="DMD196" s="2">
        <v>136.30000000000001</v>
      </c>
      <c r="DME196" s="2">
        <v>136.30000000000001</v>
      </c>
      <c r="DMF196" s="2">
        <v>136.30000000000001</v>
      </c>
      <c r="DMG196" s="2">
        <v>136.30000000000001</v>
      </c>
      <c r="DMH196" s="2">
        <v>136.30000000000001</v>
      </c>
      <c r="DMI196" s="2">
        <v>136.30000000000001</v>
      </c>
      <c r="DMJ196" s="2">
        <v>136.30000000000001</v>
      </c>
      <c r="DMK196" s="2">
        <v>136.30000000000001</v>
      </c>
      <c r="DML196" s="2">
        <v>136.30000000000001</v>
      </c>
      <c r="DMM196" s="2">
        <v>136.30000000000001</v>
      </c>
      <c r="DMN196" s="2">
        <v>136.30000000000001</v>
      </c>
      <c r="DMO196" s="2">
        <v>136.30000000000001</v>
      </c>
      <c r="DMP196" s="2">
        <v>136.30000000000001</v>
      </c>
      <c r="DMQ196" s="2">
        <v>136.30000000000001</v>
      </c>
      <c r="DMR196" s="2">
        <v>136.30000000000001</v>
      </c>
      <c r="DMS196" s="2">
        <v>136.30000000000001</v>
      </c>
      <c r="DMT196" s="2">
        <v>136.30000000000001</v>
      </c>
      <c r="DMU196" s="2">
        <v>136.30000000000001</v>
      </c>
      <c r="DMV196" s="2">
        <v>136.30000000000001</v>
      </c>
      <c r="DMW196" s="2">
        <v>136.30000000000001</v>
      </c>
      <c r="DMX196" s="2">
        <v>136.30000000000001</v>
      </c>
      <c r="DMY196" s="2">
        <v>136.30000000000001</v>
      </c>
      <c r="DMZ196" s="2">
        <v>136.30000000000001</v>
      </c>
      <c r="DNA196" s="2">
        <v>136.30000000000001</v>
      </c>
      <c r="DNB196" s="2">
        <v>136.30000000000001</v>
      </c>
      <c r="DNC196" s="2">
        <v>136.30000000000001</v>
      </c>
      <c r="DND196" s="2">
        <v>136.30000000000001</v>
      </c>
      <c r="DNE196" s="2">
        <v>136.30000000000001</v>
      </c>
      <c r="DNF196" s="2">
        <v>136.30000000000001</v>
      </c>
      <c r="DNG196" s="2">
        <v>136.30000000000001</v>
      </c>
      <c r="DNH196" s="2">
        <v>136.30000000000001</v>
      </c>
      <c r="DNI196" s="2">
        <v>136.30000000000001</v>
      </c>
      <c r="DNJ196" s="2">
        <v>136.30000000000001</v>
      </c>
      <c r="DNK196" s="2">
        <v>136.30000000000001</v>
      </c>
      <c r="DNL196" s="2">
        <v>136.30000000000001</v>
      </c>
      <c r="DNM196" s="2">
        <v>136.30000000000001</v>
      </c>
      <c r="DNN196" s="2">
        <v>136.30000000000001</v>
      </c>
      <c r="DNO196" s="2">
        <v>136.30000000000001</v>
      </c>
      <c r="DNP196" s="2">
        <v>136.30000000000001</v>
      </c>
      <c r="DNQ196" s="2">
        <v>136.30000000000001</v>
      </c>
      <c r="DNR196" s="2">
        <v>136.30000000000001</v>
      </c>
      <c r="DNS196" s="2">
        <v>136.30000000000001</v>
      </c>
      <c r="DNT196" s="2">
        <v>136.30000000000001</v>
      </c>
      <c r="DNU196" s="2">
        <v>136.30000000000001</v>
      </c>
      <c r="DNV196" s="2">
        <v>136.30000000000001</v>
      </c>
      <c r="DNW196" s="2">
        <v>136.30000000000001</v>
      </c>
      <c r="DNX196" s="2">
        <v>136.30000000000001</v>
      </c>
      <c r="DNY196" s="2">
        <v>136.30000000000001</v>
      </c>
      <c r="DNZ196" s="2">
        <v>136.30000000000001</v>
      </c>
      <c r="DOA196" s="2">
        <v>136.30000000000001</v>
      </c>
      <c r="DOB196" s="2">
        <v>136.30000000000001</v>
      </c>
      <c r="DOC196" s="2">
        <v>136.30000000000001</v>
      </c>
      <c r="DOD196" s="2">
        <v>136.30000000000001</v>
      </c>
      <c r="DOE196" s="2">
        <v>136.30000000000001</v>
      </c>
      <c r="DOF196" s="2">
        <v>136.30000000000001</v>
      </c>
      <c r="DOG196" s="2">
        <v>136.30000000000001</v>
      </c>
      <c r="DOH196" s="2">
        <v>136.30000000000001</v>
      </c>
      <c r="DOI196" s="2">
        <v>136.30000000000001</v>
      </c>
      <c r="DOJ196" s="2">
        <v>136.30000000000001</v>
      </c>
      <c r="DOK196" s="2">
        <v>136.30000000000001</v>
      </c>
      <c r="DOL196" s="2">
        <v>136.30000000000001</v>
      </c>
      <c r="DOM196" s="2">
        <v>136.30000000000001</v>
      </c>
      <c r="DON196" s="2">
        <v>136.30000000000001</v>
      </c>
      <c r="DOO196" s="2">
        <v>136.30000000000001</v>
      </c>
      <c r="DOP196" s="2">
        <v>136.30000000000001</v>
      </c>
      <c r="DOQ196" s="2">
        <v>136.30000000000001</v>
      </c>
      <c r="DOR196" s="2">
        <v>136.30000000000001</v>
      </c>
      <c r="DOS196" s="2">
        <v>136.30000000000001</v>
      </c>
      <c r="DOT196" s="2">
        <v>136.30000000000001</v>
      </c>
      <c r="DOU196" s="2">
        <v>136.30000000000001</v>
      </c>
      <c r="DOV196" s="2">
        <v>136.30000000000001</v>
      </c>
      <c r="DOW196" s="2">
        <v>136.30000000000001</v>
      </c>
      <c r="DOX196" s="2">
        <v>136.30000000000001</v>
      </c>
      <c r="DOY196" s="2">
        <v>136.30000000000001</v>
      </c>
      <c r="DOZ196" s="2">
        <v>136.30000000000001</v>
      </c>
      <c r="DPA196" s="2">
        <v>136.30000000000001</v>
      </c>
      <c r="DPB196" s="2">
        <v>136.30000000000001</v>
      </c>
      <c r="DPC196" s="2">
        <v>136.30000000000001</v>
      </c>
      <c r="DPD196" s="2">
        <v>136.30000000000001</v>
      </c>
      <c r="DPE196" s="2">
        <v>136.30000000000001</v>
      </c>
      <c r="DPF196" s="2">
        <v>136.30000000000001</v>
      </c>
      <c r="DPG196" s="2">
        <v>136.30000000000001</v>
      </c>
      <c r="DPH196" s="2">
        <v>136.30000000000001</v>
      </c>
      <c r="DPI196" s="2">
        <v>136.30000000000001</v>
      </c>
      <c r="DPJ196" s="2">
        <v>136.30000000000001</v>
      </c>
      <c r="DPK196" s="2">
        <v>136.30000000000001</v>
      </c>
      <c r="DPL196" s="2">
        <v>136.30000000000001</v>
      </c>
      <c r="DPM196" s="2">
        <v>136.30000000000001</v>
      </c>
      <c r="DPN196" s="2">
        <v>136.30000000000001</v>
      </c>
      <c r="DPO196" s="2">
        <v>136.30000000000001</v>
      </c>
      <c r="DPP196" s="2">
        <v>136.30000000000001</v>
      </c>
      <c r="DPQ196" s="2">
        <v>136.30000000000001</v>
      </c>
      <c r="DPR196" s="2">
        <v>136.30000000000001</v>
      </c>
      <c r="DPS196" s="2">
        <v>136.30000000000001</v>
      </c>
      <c r="DPT196" s="2">
        <v>136.30000000000001</v>
      </c>
      <c r="DPU196" s="2">
        <v>136.30000000000001</v>
      </c>
      <c r="DPV196" s="2">
        <v>136.30000000000001</v>
      </c>
      <c r="DPW196" s="2">
        <v>136.30000000000001</v>
      </c>
      <c r="DPX196" s="2">
        <v>136.30000000000001</v>
      </c>
      <c r="DPY196" s="2">
        <v>136.30000000000001</v>
      </c>
      <c r="DPZ196" s="2">
        <v>136.30000000000001</v>
      </c>
      <c r="DQA196" s="2">
        <v>136.30000000000001</v>
      </c>
      <c r="DQB196" s="2">
        <v>136.30000000000001</v>
      </c>
      <c r="DQC196" s="2">
        <v>136.30000000000001</v>
      </c>
      <c r="DQD196" s="2">
        <v>136.30000000000001</v>
      </c>
      <c r="DQE196" s="2">
        <v>136.30000000000001</v>
      </c>
      <c r="DQF196" s="2">
        <v>136.30000000000001</v>
      </c>
      <c r="DQG196" s="2">
        <v>136.30000000000001</v>
      </c>
      <c r="DQH196" s="2">
        <v>136.30000000000001</v>
      </c>
      <c r="DQI196" s="2">
        <v>136.30000000000001</v>
      </c>
      <c r="DQJ196" s="2">
        <v>136.30000000000001</v>
      </c>
      <c r="DQK196" s="2">
        <v>136.30000000000001</v>
      </c>
      <c r="DQL196" s="2">
        <v>136.30000000000001</v>
      </c>
      <c r="DQM196" s="2">
        <v>136.30000000000001</v>
      </c>
      <c r="DQN196" s="2">
        <v>136.30000000000001</v>
      </c>
      <c r="DQO196" s="2">
        <v>136.30000000000001</v>
      </c>
      <c r="DQP196" s="2">
        <v>136.30000000000001</v>
      </c>
      <c r="DQQ196" s="2">
        <v>136.30000000000001</v>
      </c>
      <c r="DQR196" s="2">
        <v>136.30000000000001</v>
      </c>
      <c r="DQS196" s="2">
        <v>136.30000000000001</v>
      </c>
      <c r="DQT196" s="2">
        <v>136.30000000000001</v>
      </c>
      <c r="DQU196" s="2">
        <v>136.30000000000001</v>
      </c>
      <c r="DQV196" s="2">
        <v>136.30000000000001</v>
      </c>
      <c r="DQW196" s="2">
        <v>136.30000000000001</v>
      </c>
      <c r="DQX196" s="2">
        <v>136.30000000000001</v>
      </c>
      <c r="DQY196" s="2">
        <v>136.30000000000001</v>
      </c>
      <c r="DQZ196" s="2">
        <v>136.30000000000001</v>
      </c>
      <c r="DRA196" s="2">
        <v>136.30000000000001</v>
      </c>
      <c r="DRB196" s="2">
        <v>136.30000000000001</v>
      </c>
      <c r="DRC196" s="2">
        <v>136.30000000000001</v>
      </c>
      <c r="DRD196" s="2">
        <v>136.30000000000001</v>
      </c>
      <c r="DRE196" s="2">
        <v>136.30000000000001</v>
      </c>
      <c r="DRF196" s="2">
        <v>136.30000000000001</v>
      </c>
      <c r="DRG196" s="2">
        <v>136.30000000000001</v>
      </c>
      <c r="DRH196" s="2">
        <v>136.30000000000001</v>
      </c>
      <c r="DRI196" s="2">
        <v>136.30000000000001</v>
      </c>
      <c r="DRJ196" s="2">
        <v>136.30000000000001</v>
      </c>
      <c r="DRK196" s="2">
        <v>136.30000000000001</v>
      </c>
      <c r="DRL196" s="2">
        <v>136.30000000000001</v>
      </c>
      <c r="DRM196" s="2">
        <v>136.30000000000001</v>
      </c>
      <c r="DRN196" s="2">
        <v>136.30000000000001</v>
      </c>
      <c r="DRO196" s="2">
        <v>136.30000000000001</v>
      </c>
      <c r="DRP196" s="2">
        <v>136.30000000000001</v>
      </c>
      <c r="DRQ196" s="2">
        <v>136.30000000000001</v>
      </c>
      <c r="DRR196" s="2">
        <v>136.30000000000001</v>
      </c>
      <c r="DRS196" s="2">
        <v>136.30000000000001</v>
      </c>
      <c r="DRT196" s="2">
        <v>136.30000000000001</v>
      </c>
      <c r="DRU196" s="2">
        <v>136.30000000000001</v>
      </c>
      <c r="DRV196" s="2">
        <v>136.30000000000001</v>
      </c>
      <c r="DRW196" s="2">
        <v>136.30000000000001</v>
      </c>
      <c r="DRX196" s="2">
        <v>136.30000000000001</v>
      </c>
      <c r="DRY196" s="2">
        <v>136.30000000000001</v>
      </c>
      <c r="DRZ196" s="2">
        <v>136.30000000000001</v>
      </c>
      <c r="DSA196" s="2">
        <v>136.30000000000001</v>
      </c>
      <c r="DSB196" s="2">
        <v>136.30000000000001</v>
      </c>
      <c r="DSC196" s="2">
        <v>136.30000000000001</v>
      </c>
      <c r="DSD196" s="2">
        <v>136.30000000000001</v>
      </c>
      <c r="DSE196" s="2">
        <v>136.30000000000001</v>
      </c>
      <c r="DSF196" s="2">
        <v>136.30000000000001</v>
      </c>
      <c r="DSG196" s="2">
        <v>136.30000000000001</v>
      </c>
      <c r="DSH196" s="2">
        <v>136.30000000000001</v>
      </c>
      <c r="DSI196" s="2">
        <v>136.30000000000001</v>
      </c>
      <c r="DSJ196" s="2">
        <v>136.30000000000001</v>
      </c>
      <c r="DSK196" s="2">
        <v>136.30000000000001</v>
      </c>
      <c r="DSL196" s="2">
        <v>136.30000000000001</v>
      </c>
      <c r="DSM196" s="2">
        <v>136.30000000000001</v>
      </c>
      <c r="DSN196" s="2">
        <v>136.30000000000001</v>
      </c>
      <c r="DSO196" s="2">
        <v>136.30000000000001</v>
      </c>
      <c r="DSP196" s="2">
        <v>136.30000000000001</v>
      </c>
      <c r="DSQ196" s="2">
        <v>136.30000000000001</v>
      </c>
      <c r="DSR196" s="2">
        <v>136.30000000000001</v>
      </c>
      <c r="DSS196" s="2">
        <v>136.30000000000001</v>
      </c>
      <c r="DST196" s="2">
        <v>136.30000000000001</v>
      </c>
      <c r="DSU196" s="2">
        <v>136.30000000000001</v>
      </c>
      <c r="DSV196" s="2">
        <v>136.30000000000001</v>
      </c>
      <c r="DSW196" s="2">
        <v>136.30000000000001</v>
      </c>
      <c r="DSX196" s="2">
        <v>136.30000000000001</v>
      </c>
      <c r="DSY196" s="2">
        <v>136.30000000000001</v>
      </c>
      <c r="DSZ196" s="2">
        <v>136.30000000000001</v>
      </c>
      <c r="DTA196" s="2">
        <v>136.30000000000001</v>
      </c>
      <c r="DTB196" s="2">
        <v>136.30000000000001</v>
      </c>
      <c r="DTC196" s="2">
        <v>136.30000000000001</v>
      </c>
      <c r="DTD196" s="2">
        <v>136.30000000000001</v>
      </c>
      <c r="DTE196" s="2">
        <v>136.30000000000001</v>
      </c>
      <c r="DTF196" s="2">
        <v>136.30000000000001</v>
      </c>
      <c r="DTG196" s="2">
        <v>136.30000000000001</v>
      </c>
      <c r="DTH196" s="2">
        <v>136.30000000000001</v>
      </c>
      <c r="DTI196" s="2">
        <v>136.30000000000001</v>
      </c>
      <c r="DTJ196" s="2">
        <v>136.30000000000001</v>
      </c>
      <c r="DTK196" s="2">
        <v>136.30000000000001</v>
      </c>
      <c r="DTL196" s="2">
        <v>136.30000000000001</v>
      </c>
      <c r="DTM196" s="2">
        <v>136.30000000000001</v>
      </c>
      <c r="DTN196" s="2">
        <v>136.30000000000001</v>
      </c>
      <c r="DTO196" s="2">
        <v>136.30000000000001</v>
      </c>
      <c r="DTP196" s="2">
        <v>136.30000000000001</v>
      </c>
      <c r="DTQ196" s="2">
        <v>136.30000000000001</v>
      </c>
      <c r="DTR196" s="2">
        <v>136.30000000000001</v>
      </c>
      <c r="DTS196" s="2">
        <v>136.30000000000001</v>
      </c>
      <c r="DTT196" s="2">
        <v>136.30000000000001</v>
      </c>
      <c r="DTU196" s="2">
        <v>136.30000000000001</v>
      </c>
      <c r="DTV196" s="2">
        <v>136.30000000000001</v>
      </c>
      <c r="DTW196" s="2">
        <v>136.30000000000001</v>
      </c>
      <c r="DTX196" s="2">
        <v>136.30000000000001</v>
      </c>
      <c r="DTY196" s="2">
        <v>136.30000000000001</v>
      </c>
      <c r="DTZ196" s="2">
        <v>136.30000000000001</v>
      </c>
      <c r="DUA196" s="2">
        <v>136.30000000000001</v>
      </c>
      <c r="DUB196" s="2">
        <v>136.30000000000001</v>
      </c>
      <c r="DUC196" s="2">
        <v>136.30000000000001</v>
      </c>
      <c r="DUD196" s="2">
        <v>136.30000000000001</v>
      </c>
      <c r="DUE196" s="2">
        <v>136.30000000000001</v>
      </c>
      <c r="DUF196" s="2">
        <v>136.30000000000001</v>
      </c>
      <c r="DUG196" s="2">
        <v>136.30000000000001</v>
      </c>
      <c r="DUH196" s="2">
        <v>136.30000000000001</v>
      </c>
      <c r="DUI196" s="2">
        <v>136.30000000000001</v>
      </c>
      <c r="DUJ196" s="2">
        <v>136.30000000000001</v>
      </c>
      <c r="DUK196" s="2">
        <v>136.30000000000001</v>
      </c>
      <c r="DUL196" s="2">
        <v>136.30000000000001</v>
      </c>
      <c r="DUM196" s="2">
        <v>136.30000000000001</v>
      </c>
      <c r="DUN196" s="2">
        <v>136.30000000000001</v>
      </c>
      <c r="DUO196" s="2">
        <v>136.30000000000001</v>
      </c>
      <c r="DUP196" s="2">
        <v>136.30000000000001</v>
      </c>
      <c r="DUQ196" s="2">
        <v>136.30000000000001</v>
      </c>
      <c r="DUR196" s="2">
        <v>136.30000000000001</v>
      </c>
      <c r="DUS196" s="2">
        <v>136.30000000000001</v>
      </c>
      <c r="DUT196" s="2">
        <v>136.30000000000001</v>
      </c>
      <c r="DUU196" s="2">
        <v>136.30000000000001</v>
      </c>
      <c r="DUV196" s="2">
        <v>136.30000000000001</v>
      </c>
      <c r="DUW196" s="2">
        <v>136.30000000000001</v>
      </c>
      <c r="DUX196" s="2">
        <v>136.30000000000001</v>
      </c>
      <c r="DUY196" s="2">
        <v>136.30000000000001</v>
      </c>
      <c r="DUZ196" s="2">
        <v>136.30000000000001</v>
      </c>
      <c r="DVA196" s="2">
        <v>136.30000000000001</v>
      </c>
      <c r="DVB196" s="2">
        <v>136.30000000000001</v>
      </c>
      <c r="DVC196" s="2">
        <v>136.30000000000001</v>
      </c>
      <c r="DVD196" s="2">
        <v>136.30000000000001</v>
      </c>
      <c r="DVE196" s="2">
        <v>136.30000000000001</v>
      </c>
      <c r="DVF196" s="2">
        <v>136.30000000000001</v>
      </c>
      <c r="DVG196" s="2">
        <v>136.30000000000001</v>
      </c>
      <c r="DVH196" s="2">
        <v>136.30000000000001</v>
      </c>
      <c r="DVI196" s="2">
        <v>136.30000000000001</v>
      </c>
      <c r="DVJ196" s="2">
        <v>136.30000000000001</v>
      </c>
      <c r="DVK196" s="2">
        <v>136.30000000000001</v>
      </c>
      <c r="DVL196" s="2">
        <v>136.30000000000001</v>
      </c>
      <c r="DVM196" s="2">
        <v>136.30000000000001</v>
      </c>
      <c r="DVN196" s="2">
        <v>136.30000000000001</v>
      </c>
      <c r="DVO196" s="2">
        <v>136.30000000000001</v>
      </c>
      <c r="DVP196" s="2">
        <v>136.30000000000001</v>
      </c>
      <c r="DVQ196" s="2">
        <v>136.30000000000001</v>
      </c>
      <c r="DVR196" s="2">
        <v>136.30000000000001</v>
      </c>
      <c r="DVS196" s="2">
        <v>136.30000000000001</v>
      </c>
      <c r="DVT196" s="2">
        <v>136.30000000000001</v>
      </c>
      <c r="DVU196" s="2">
        <v>136.30000000000001</v>
      </c>
      <c r="DVV196" s="2">
        <v>136.30000000000001</v>
      </c>
      <c r="DVW196" s="2">
        <v>136.30000000000001</v>
      </c>
      <c r="DVX196" s="2">
        <v>136.30000000000001</v>
      </c>
      <c r="DVY196" s="2">
        <v>136.30000000000001</v>
      </c>
      <c r="DVZ196" s="2">
        <v>136.30000000000001</v>
      </c>
      <c r="DWA196" s="2">
        <v>136.30000000000001</v>
      </c>
      <c r="DWB196" s="2">
        <v>136.30000000000001</v>
      </c>
      <c r="DWC196" s="2">
        <v>136.30000000000001</v>
      </c>
      <c r="DWD196" s="2">
        <v>136.30000000000001</v>
      </c>
      <c r="DWE196" s="2">
        <v>136.30000000000001</v>
      </c>
      <c r="DWF196" s="2">
        <v>136.30000000000001</v>
      </c>
      <c r="DWG196" s="2">
        <v>136.30000000000001</v>
      </c>
      <c r="DWH196" s="2">
        <v>136.30000000000001</v>
      </c>
      <c r="DWI196" s="2">
        <v>136.30000000000001</v>
      </c>
      <c r="DWJ196" s="2">
        <v>136.30000000000001</v>
      </c>
      <c r="DWK196" s="2">
        <v>136.30000000000001</v>
      </c>
      <c r="DWL196" s="2">
        <v>136.30000000000001</v>
      </c>
      <c r="DWM196" s="2">
        <v>136.30000000000001</v>
      </c>
      <c r="DWN196" s="2">
        <v>136.30000000000001</v>
      </c>
      <c r="DWO196" s="2">
        <v>136.30000000000001</v>
      </c>
      <c r="DWP196" s="2">
        <v>136.30000000000001</v>
      </c>
      <c r="DWQ196" s="2">
        <v>136.30000000000001</v>
      </c>
      <c r="DWR196" s="2">
        <v>136.30000000000001</v>
      </c>
      <c r="DWS196" s="2">
        <v>136.30000000000001</v>
      </c>
      <c r="DWT196" s="2">
        <v>136.30000000000001</v>
      </c>
      <c r="DWU196" s="2">
        <v>136.30000000000001</v>
      </c>
      <c r="DWV196" s="2">
        <v>136.30000000000001</v>
      </c>
      <c r="DWW196" s="2">
        <v>136.30000000000001</v>
      </c>
      <c r="DWX196" s="2">
        <v>136.30000000000001</v>
      </c>
      <c r="DWY196" s="2">
        <v>136.30000000000001</v>
      </c>
      <c r="DWZ196" s="2">
        <v>136.30000000000001</v>
      </c>
      <c r="DXA196" s="2">
        <v>136.30000000000001</v>
      </c>
      <c r="DXB196" s="2">
        <v>136.30000000000001</v>
      </c>
      <c r="DXC196" s="2">
        <v>136.30000000000001</v>
      </c>
      <c r="DXD196" s="2">
        <v>136.30000000000001</v>
      </c>
      <c r="DXE196" s="2">
        <v>136.30000000000001</v>
      </c>
      <c r="DXF196" s="2">
        <v>136.30000000000001</v>
      </c>
      <c r="DXG196" s="2">
        <v>136.30000000000001</v>
      </c>
      <c r="DXH196" s="2">
        <v>136.30000000000001</v>
      </c>
      <c r="DXI196" s="2">
        <v>136.30000000000001</v>
      </c>
      <c r="DXJ196" s="2">
        <v>136.30000000000001</v>
      </c>
      <c r="DXK196" s="2">
        <v>136.30000000000001</v>
      </c>
      <c r="DXL196" s="2">
        <v>136.30000000000001</v>
      </c>
      <c r="DXM196" s="2">
        <v>136.30000000000001</v>
      </c>
      <c r="DXN196" s="2">
        <v>136.30000000000001</v>
      </c>
      <c r="DXO196" s="2">
        <v>136.30000000000001</v>
      </c>
      <c r="DXP196" s="2">
        <v>136.30000000000001</v>
      </c>
      <c r="DXQ196" s="2">
        <v>136.30000000000001</v>
      </c>
      <c r="DXR196" s="2">
        <v>136.30000000000001</v>
      </c>
      <c r="DXS196" s="2">
        <v>136.30000000000001</v>
      </c>
      <c r="DXT196" s="2">
        <v>136.30000000000001</v>
      </c>
      <c r="DXU196" s="2">
        <v>136.30000000000001</v>
      </c>
      <c r="DXV196" s="2">
        <v>136.30000000000001</v>
      </c>
      <c r="DXW196" s="2">
        <v>136.30000000000001</v>
      </c>
      <c r="DXX196" s="2">
        <v>136.30000000000001</v>
      </c>
      <c r="DXY196" s="2">
        <v>136.30000000000001</v>
      </c>
      <c r="DXZ196" s="2">
        <v>136.30000000000001</v>
      </c>
      <c r="DYA196" s="2">
        <v>136.30000000000001</v>
      </c>
      <c r="DYB196" s="2">
        <v>136.30000000000001</v>
      </c>
      <c r="DYC196" s="2">
        <v>136.30000000000001</v>
      </c>
      <c r="DYD196" s="2">
        <v>136.30000000000001</v>
      </c>
      <c r="DYE196" s="2">
        <v>136.30000000000001</v>
      </c>
      <c r="DYF196" s="2">
        <v>136.30000000000001</v>
      </c>
      <c r="DYG196" s="2">
        <v>136.30000000000001</v>
      </c>
      <c r="DYH196" s="2">
        <v>136.30000000000001</v>
      </c>
      <c r="DYI196" s="2">
        <v>136.30000000000001</v>
      </c>
      <c r="DYJ196" s="2">
        <v>136.30000000000001</v>
      </c>
      <c r="DYK196" s="2">
        <v>136.30000000000001</v>
      </c>
      <c r="DYL196" s="2">
        <v>136.30000000000001</v>
      </c>
      <c r="DYM196" s="2">
        <v>136.30000000000001</v>
      </c>
      <c r="DYN196" s="2">
        <v>136.30000000000001</v>
      </c>
      <c r="DYO196" s="2">
        <v>136.30000000000001</v>
      </c>
      <c r="DYP196" s="2">
        <v>136.30000000000001</v>
      </c>
      <c r="DYQ196" s="2">
        <v>136.30000000000001</v>
      </c>
      <c r="DYR196" s="2">
        <v>136.30000000000001</v>
      </c>
      <c r="DYS196" s="2">
        <v>136.30000000000001</v>
      </c>
      <c r="DYT196" s="2">
        <v>136.30000000000001</v>
      </c>
      <c r="DYU196" s="2">
        <v>136.30000000000001</v>
      </c>
      <c r="DYV196" s="2">
        <v>136.30000000000001</v>
      </c>
      <c r="DYW196" s="2">
        <v>136.30000000000001</v>
      </c>
      <c r="DYX196" s="2">
        <v>136.30000000000001</v>
      </c>
      <c r="DYY196" s="2">
        <v>136.30000000000001</v>
      </c>
      <c r="DYZ196" s="2">
        <v>136.30000000000001</v>
      </c>
      <c r="DZA196" s="2">
        <v>136.30000000000001</v>
      </c>
      <c r="DZB196" s="2">
        <v>136.30000000000001</v>
      </c>
      <c r="DZC196" s="2">
        <v>136.30000000000001</v>
      </c>
      <c r="DZD196" s="2">
        <v>136.30000000000001</v>
      </c>
      <c r="DZE196" s="2">
        <v>136.30000000000001</v>
      </c>
      <c r="DZF196" s="2">
        <v>136.30000000000001</v>
      </c>
      <c r="DZG196" s="2">
        <v>136.30000000000001</v>
      </c>
      <c r="DZH196" s="2">
        <v>136.30000000000001</v>
      </c>
      <c r="DZI196" s="2">
        <v>136.30000000000001</v>
      </c>
      <c r="DZJ196" s="2">
        <v>136.30000000000001</v>
      </c>
      <c r="DZK196" s="2">
        <v>136.30000000000001</v>
      </c>
      <c r="DZL196" s="2">
        <v>136.30000000000001</v>
      </c>
      <c r="DZM196" s="2">
        <v>136.30000000000001</v>
      </c>
      <c r="DZN196" s="2">
        <v>136.30000000000001</v>
      </c>
      <c r="DZO196" s="2">
        <v>136.30000000000001</v>
      </c>
      <c r="DZP196" s="2">
        <v>136.30000000000001</v>
      </c>
      <c r="DZQ196" s="2">
        <v>136.30000000000001</v>
      </c>
      <c r="DZR196" s="2">
        <v>136.30000000000001</v>
      </c>
      <c r="DZS196" s="2">
        <v>136.30000000000001</v>
      </c>
      <c r="DZT196" s="2">
        <v>136.30000000000001</v>
      </c>
      <c r="DZU196" s="2">
        <v>136.30000000000001</v>
      </c>
      <c r="DZV196" s="2">
        <v>136.30000000000001</v>
      </c>
      <c r="DZW196" s="2">
        <v>136.30000000000001</v>
      </c>
      <c r="DZX196" s="2">
        <v>136.30000000000001</v>
      </c>
      <c r="DZY196" s="2">
        <v>136.30000000000001</v>
      </c>
      <c r="DZZ196" s="2">
        <v>136.30000000000001</v>
      </c>
      <c r="EAA196" s="2">
        <v>136.30000000000001</v>
      </c>
      <c r="EAB196" s="2">
        <v>136.30000000000001</v>
      </c>
      <c r="EAC196" s="2">
        <v>136.30000000000001</v>
      </c>
      <c r="EAD196" s="2">
        <v>136.30000000000001</v>
      </c>
      <c r="EAE196" s="2">
        <v>136.30000000000001</v>
      </c>
      <c r="EAF196" s="2">
        <v>136.30000000000001</v>
      </c>
      <c r="EAG196" s="2">
        <v>136.30000000000001</v>
      </c>
      <c r="EAH196" s="2">
        <v>136.30000000000001</v>
      </c>
      <c r="EAI196" s="2">
        <v>136.30000000000001</v>
      </c>
      <c r="EAJ196" s="2">
        <v>136.30000000000001</v>
      </c>
      <c r="EAK196" s="2">
        <v>136.30000000000001</v>
      </c>
      <c r="EAL196" s="2">
        <v>136.30000000000001</v>
      </c>
      <c r="EAM196" s="2">
        <v>136.30000000000001</v>
      </c>
      <c r="EAN196" s="2">
        <v>136.30000000000001</v>
      </c>
      <c r="EAO196" s="2">
        <v>136.30000000000001</v>
      </c>
      <c r="EAP196" s="2">
        <v>136.30000000000001</v>
      </c>
      <c r="EAQ196" s="2">
        <v>136.30000000000001</v>
      </c>
      <c r="EAR196" s="2">
        <v>136.30000000000001</v>
      </c>
      <c r="EAS196" s="2">
        <v>136.30000000000001</v>
      </c>
      <c r="EAT196" s="2">
        <v>136.30000000000001</v>
      </c>
      <c r="EAU196" s="2">
        <v>136.30000000000001</v>
      </c>
      <c r="EAV196" s="2">
        <v>136.30000000000001</v>
      </c>
      <c r="EAW196" s="2">
        <v>136.30000000000001</v>
      </c>
      <c r="EAX196" s="2">
        <v>136.30000000000001</v>
      </c>
      <c r="EAY196" s="2">
        <v>136.30000000000001</v>
      </c>
      <c r="EAZ196" s="2">
        <v>136.30000000000001</v>
      </c>
      <c r="EBA196" s="2">
        <v>136.30000000000001</v>
      </c>
      <c r="EBB196" s="2">
        <v>136.30000000000001</v>
      </c>
      <c r="EBC196" s="2">
        <v>136.30000000000001</v>
      </c>
      <c r="EBD196" s="2">
        <v>136.30000000000001</v>
      </c>
      <c r="EBE196" s="2">
        <v>136.30000000000001</v>
      </c>
      <c r="EBF196" s="2">
        <v>136.30000000000001</v>
      </c>
      <c r="EBG196" s="2">
        <v>136.30000000000001</v>
      </c>
      <c r="EBH196" s="2">
        <v>136.30000000000001</v>
      </c>
      <c r="EBI196" s="2">
        <v>136.30000000000001</v>
      </c>
      <c r="EBJ196" s="2">
        <v>136.30000000000001</v>
      </c>
      <c r="EBK196" s="2">
        <v>136.30000000000001</v>
      </c>
      <c r="EBL196" s="2">
        <v>136.30000000000001</v>
      </c>
      <c r="EBM196" s="2">
        <v>136.30000000000001</v>
      </c>
      <c r="EBN196" s="2">
        <v>136.30000000000001</v>
      </c>
      <c r="EBO196" s="2">
        <v>136.30000000000001</v>
      </c>
      <c r="EBP196" s="2">
        <v>136.30000000000001</v>
      </c>
      <c r="EBQ196" s="2">
        <v>136.30000000000001</v>
      </c>
      <c r="EBR196" s="2">
        <v>136.30000000000001</v>
      </c>
      <c r="EBS196" s="2">
        <v>136.30000000000001</v>
      </c>
      <c r="EBT196" s="2">
        <v>136.30000000000001</v>
      </c>
      <c r="EBU196" s="2">
        <v>136.30000000000001</v>
      </c>
      <c r="EBV196" s="2">
        <v>136.30000000000001</v>
      </c>
      <c r="EBW196" s="2">
        <v>136.30000000000001</v>
      </c>
      <c r="EBX196" s="2">
        <v>136.30000000000001</v>
      </c>
      <c r="EBY196" s="2">
        <v>136.30000000000001</v>
      </c>
      <c r="EBZ196" s="2">
        <v>136.30000000000001</v>
      </c>
      <c r="ECA196" s="2">
        <v>136.30000000000001</v>
      </c>
      <c r="ECB196" s="2">
        <v>136.30000000000001</v>
      </c>
      <c r="ECC196" s="2">
        <v>136.30000000000001</v>
      </c>
      <c r="ECD196" s="2">
        <v>136.30000000000001</v>
      </c>
      <c r="ECE196" s="2">
        <v>136.30000000000001</v>
      </c>
      <c r="ECF196" s="2">
        <v>136.30000000000001</v>
      </c>
      <c r="ECG196" s="2">
        <v>136.30000000000001</v>
      </c>
      <c r="ECH196" s="2">
        <v>136.30000000000001</v>
      </c>
      <c r="ECI196" s="2">
        <v>136.30000000000001</v>
      </c>
      <c r="ECJ196" s="2">
        <v>136.30000000000001</v>
      </c>
      <c r="ECK196" s="2">
        <v>136.30000000000001</v>
      </c>
      <c r="ECL196" s="2">
        <v>136.30000000000001</v>
      </c>
      <c r="ECM196" s="2">
        <v>136.30000000000001</v>
      </c>
      <c r="ECN196" s="2">
        <v>136.30000000000001</v>
      </c>
      <c r="ECO196" s="2">
        <v>136.30000000000001</v>
      </c>
      <c r="ECP196" s="2">
        <v>136.30000000000001</v>
      </c>
      <c r="ECQ196" s="2">
        <v>136.30000000000001</v>
      </c>
      <c r="ECR196" s="2">
        <v>136.30000000000001</v>
      </c>
      <c r="ECS196" s="2">
        <v>136.30000000000001</v>
      </c>
      <c r="ECT196" s="2">
        <v>136.30000000000001</v>
      </c>
      <c r="ECU196" s="2">
        <v>136.30000000000001</v>
      </c>
      <c r="ECV196" s="2">
        <v>136.30000000000001</v>
      </c>
      <c r="ECW196" s="2">
        <v>136.30000000000001</v>
      </c>
      <c r="ECX196" s="2">
        <v>136.30000000000001</v>
      </c>
      <c r="ECY196" s="2">
        <v>136.30000000000001</v>
      </c>
      <c r="ECZ196" s="2">
        <v>136.30000000000001</v>
      </c>
      <c r="EDA196" s="2">
        <v>136.30000000000001</v>
      </c>
      <c r="EDB196" s="2">
        <v>136.30000000000001</v>
      </c>
      <c r="EDC196" s="2">
        <v>136.30000000000001</v>
      </c>
      <c r="EDD196" s="2">
        <v>136.30000000000001</v>
      </c>
      <c r="EDE196" s="2">
        <v>136.30000000000001</v>
      </c>
      <c r="EDF196" s="2">
        <v>136.30000000000001</v>
      </c>
      <c r="EDG196" s="2">
        <v>136.30000000000001</v>
      </c>
      <c r="EDH196" s="2">
        <v>136.30000000000001</v>
      </c>
      <c r="EDI196" s="2">
        <v>136.30000000000001</v>
      </c>
      <c r="EDJ196" s="2">
        <v>136.30000000000001</v>
      </c>
      <c r="EDK196" s="2">
        <v>136.30000000000001</v>
      </c>
      <c r="EDL196" s="2">
        <v>136.30000000000001</v>
      </c>
      <c r="EDM196" s="2">
        <v>136.30000000000001</v>
      </c>
      <c r="EDN196" s="2">
        <v>136.30000000000001</v>
      </c>
      <c r="EDO196" s="2">
        <v>136.30000000000001</v>
      </c>
      <c r="EDP196" s="2">
        <v>136.30000000000001</v>
      </c>
      <c r="EDQ196" s="2">
        <v>136.30000000000001</v>
      </c>
      <c r="EDR196" s="2">
        <v>136.30000000000001</v>
      </c>
      <c r="EDS196" s="2">
        <v>136.30000000000001</v>
      </c>
      <c r="EDT196" s="2">
        <v>136.30000000000001</v>
      </c>
      <c r="EDU196" s="2">
        <v>136.30000000000001</v>
      </c>
      <c r="EDV196" s="2">
        <v>136.30000000000001</v>
      </c>
      <c r="EDW196" s="2">
        <v>136.30000000000001</v>
      </c>
      <c r="EDX196" s="2">
        <v>136.30000000000001</v>
      </c>
      <c r="EDY196" s="2">
        <v>136.30000000000001</v>
      </c>
      <c r="EDZ196" s="2">
        <v>136.30000000000001</v>
      </c>
      <c r="EEA196" s="2">
        <v>136.30000000000001</v>
      </c>
      <c r="EEB196" s="2">
        <v>136.30000000000001</v>
      </c>
      <c r="EEC196" s="2">
        <v>136.30000000000001</v>
      </c>
      <c r="EED196" s="2">
        <v>136.30000000000001</v>
      </c>
      <c r="EEE196" s="2">
        <v>136.30000000000001</v>
      </c>
      <c r="EEF196" s="2">
        <v>136.30000000000001</v>
      </c>
      <c r="EEG196" s="2">
        <v>136.30000000000001</v>
      </c>
      <c r="EEH196" s="2">
        <v>136.30000000000001</v>
      </c>
      <c r="EEI196" s="2">
        <v>136.30000000000001</v>
      </c>
      <c r="EEJ196" s="2">
        <v>136.30000000000001</v>
      </c>
      <c r="EEK196" s="2">
        <v>136.30000000000001</v>
      </c>
      <c r="EEL196" s="2">
        <v>136.30000000000001</v>
      </c>
      <c r="EEM196" s="2">
        <v>136.30000000000001</v>
      </c>
      <c r="EEN196" s="2">
        <v>136.30000000000001</v>
      </c>
      <c r="EEO196" s="2">
        <v>136.30000000000001</v>
      </c>
      <c r="EEP196" s="2">
        <v>136.30000000000001</v>
      </c>
      <c r="EEQ196" s="2">
        <v>136.30000000000001</v>
      </c>
      <c r="EER196" s="2">
        <v>136.30000000000001</v>
      </c>
      <c r="EES196" s="2">
        <v>136.30000000000001</v>
      </c>
      <c r="EET196" s="2">
        <v>136.30000000000001</v>
      </c>
      <c r="EEU196" s="2">
        <v>136.30000000000001</v>
      </c>
      <c r="EEV196" s="2">
        <v>136.30000000000001</v>
      </c>
      <c r="EEW196" s="2">
        <v>136.30000000000001</v>
      </c>
      <c r="EEX196" s="2">
        <v>136.30000000000001</v>
      </c>
      <c r="EEY196" s="2">
        <v>136.30000000000001</v>
      </c>
      <c r="EEZ196" s="2">
        <v>136.30000000000001</v>
      </c>
      <c r="EFA196" s="2">
        <v>136.30000000000001</v>
      </c>
      <c r="EFB196" s="2">
        <v>136.30000000000001</v>
      </c>
      <c r="EFC196" s="2">
        <v>136.30000000000001</v>
      </c>
      <c r="EFD196" s="2">
        <v>136.30000000000001</v>
      </c>
      <c r="EFE196" s="2">
        <v>136.30000000000001</v>
      </c>
      <c r="EFF196" s="2">
        <v>136.30000000000001</v>
      </c>
      <c r="EFG196" s="2">
        <v>136.30000000000001</v>
      </c>
      <c r="EFH196" s="2">
        <v>136.30000000000001</v>
      </c>
      <c r="EFI196" s="2">
        <v>136.30000000000001</v>
      </c>
      <c r="EFJ196" s="2">
        <v>136.30000000000001</v>
      </c>
      <c r="EFK196" s="2">
        <v>136.30000000000001</v>
      </c>
      <c r="EFL196" s="2">
        <v>136.30000000000001</v>
      </c>
      <c r="EFM196" s="2">
        <v>136.30000000000001</v>
      </c>
      <c r="EFN196" s="2">
        <v>136.30000000000001</v>
      </c>
      <c r="EFO196" s="2">
        <v>136.30000000000001</v>
      </c>
      <c r="EFP196" s="2">
        <v>136.30000000000001</v>
      </c>
      <c r="EFQ196" s="2">
        <v>136.30000000000001</v>
      </c>
      <c r="EFR196" s="2">
        <v>136.30000000000001</v>
      </c>
      <c r="EFS196" s="2">
        <v>136.30000000000001</v>
      </c>
      <c r="EFT196" s="2">
        <v>136.30000000000001</v>
      </c>
      <c r="EFU196" s="2">
        <v>136.30000000000001</v>
      </c>
      <c r="EFV196" s="2">
        <v>136.30000000000001</v>
      </c>
      <c r="EFW196" s="2">
        <v>136.30000000000001</v>
      </c>
      <c r="EFX196" s="2">
        <v>136.30000000000001</v>
      </c>
      <c r="EFY196" s="2">
        <v>136.30000000000001</v>
      </c>
      <c r="EFZ196" s="2">
        <v>136.30000000000001</v>
      </c>
      <c r="EGA196" s="2">
        <v>136.30000000000001</v>
      </c>
      <c r="EGB196" s="2">
        <v>136.30000000000001</v>
      </c>
      <c r="EGC196" s="2">
        <v>136.30000000000001</v>
      </c>
      <c r="EGD196" s="2">
        <v>136.30000000000001</v>
      </c>
      <c r="EGE196" s="2">
        <v>136.30000000000001</v>
      </c>
      <c r="EGF196" s="2">
        <v>136.30000000000001</v>
      </c>
      <c r="EGG196" s="2">
        <v>136.30000000000001</v>
      </c>
      <c r="EGH196" s="2">
        <v>136.30000000000001</v>
      </c>
      <c r="EGI196" s="2">
        <v>136.30000000000001</v>
      </c>
      <c r="EGJ196" s="2">
        <v>136.30000000000001</v>
      </c>
      <c r="EGK196" s="2">
        <v>136.30000000000001</v>
      </c>
      <c r="EGL196" s="2">
        <v>136.30000000000001</v>
      </c>
      <c r="EGM196" s="2">
        <v>136.30000000000001</v>
      </c>
      <c r="EGN196" s="2">
        <v>136.30000000000001</v>
      </c>
      <c r="EGO196" s="2">
        <v>136.30000000000001</v>
      </c>
      <c r="EGP196" s="2">
        <v>136.30000000000001</v>
      </c>
      <c r="EGQ196" s="2">
        <v>136.30000000000001</v>
      </c>
      <c r="EGR196" s="2">
        <v>136.30000000000001</v>
      </c>
      <c r="EGS196" s="2">
        <v>136.30000000000001</v>
      </c>
      <c r="EGT196" s="2">
        <v>136.30000000000001</v>
      </c>
      <c r="EGU196" s="2">
        <v>136.30000000000001</v>
      </c>
      <c r="EGV196" s="2">
        <v>136.30000000000001</v>
      </c>
      <c r="EGW196" s="2">
        <v>136.30000000000001</v>
      </c>
      <c r="EGX196" s="2">
        <v>136.30000000000001</v>
      </c>
      <c r="EGY196" s="2">
        <v>136.30000000000001</v>
      </c>
      <c r="EGZ196" s="2">
        <v>136.30000000000001</v>
      </c>
      <c r="EHA196" s="2">
        <v>136.30000000000001</v>
      </c>
      <c r="EHB196" s="2">
        <v>136.30000000000001</v>
      </c>
      <c r="EHC196" s="2">
        <v>136.30000000000001</v>
      </c>
      <c r="EHD196" s="2">
        <v>136.30000000000001</v>
      </c>
      <c r="EHE196" s="2">
        <v>136.30000000000001</v>
      </c>
      <c r="EHF196" s="2">
        <v>136.30000000000001</v>
      </c>
      <c r="EHG196" s="2">
        <v>136.30000000000001</v>
      </c>
      <c r="EHH196" s="2">
        <v>136.30000000000001</v>
      </c>
      <c r="EHI196" s="2">
        <v>136.30000000000001</v>
      </c>
      <c r="EHJ196" s="2">
        <v>136.30000000000001</v>
      </c>
      <c r="EHK196" s="2">
        <v>136.30000000000001</v>
      </c>
      <c r="EHL196" s="2">
        <v>136.30000000000001</v>
      </c>
      <c r="EHM196" s="2">
        <v>136.30000000000001</v>
      </c>
      <c r="EHN196" s="2">
        <v>136.30000000000001</v>
      </c>
      <c r="EHO196" s="2">
        <v>136.30000000000001</v>
      </c>
      <c r="EHP196" s="2">
        <v>136.30000000000001</v>
      </c>
      <c r="EHQ196" s="2">
        <v>136.30000000000001</v>
      </c>
      <c r="EHR196" s="2">
        <v>136.30000000000001</v>
      </c>
      <c r="EHS196" s="2">
        <v>136.30000000000001</v>
      </c>
      <c r="EHT196" s="2">
        <v>136.30000000000001</v>
      </c>
      <c r="EHU196" s="2">
        <v>136.30000000000001</v>
      </c>
      <c r="EHV196" s="2">
        <v>136.30000000000001</v>
      </c>
      <c r="EHW196" s="2">
        <v>136.30000000000001</v>
      </c>
      <c r="EHX196" s="2">
        <v>136.30000000000001</v>
      </c>
      <c r="EHY196" s="2">
        <v>136.30000000000001</v>
      </c>
      <c r="EHZ196" s="2">
        <v>136.30000000000001</v>
      </c>
      <c r="EIA196" s="2">
        <v>136.30000000000001</v>
      </c>
      <c r="EIB196" s="2">
        <v>136.30000000000001</v>
      </c>
      <c r="EIC196" s="2">
        <v>136.30000000000001</v>
      </c>
      <c r="EID196" s="2">
        <v>136.30000000000001</v>
      </c>
      <c r="EIE196" s="2">
        <v>136.30000000000001</v>
      </c>
      <c r="EIF196" s="2">
        <v>136.30000000000001</v>
      </c>
      <c r="EIG196" s="2">
        <v>136.30000000000001</v>
      </c>
      <c r="EIH196" s="2">
        <v>136.30000000000001</v>
      </c>
      <c r="EII196" s="2">
        <v>136.30000000000001</v>
      </c>
      <c r="EIJ196" s="2">
        <v>136.30000000000001</v>
      </c>
      <c r="EIK196" s="2">
        <v>136.30000000000001</v>
      </c>
      <c r="EIL196" s="2">
        <v>136.30000000000001</v>
      </c>
      <c r="EIM196" s="2">
        <v>136.30000000000001</v>
      </c>
      <c r="EIN196" s="2">
        <v>136.30000000000001</v>
      </c>
      <c r="EIO196" s="2">
        <v>136.30000000000001</v>
      </c>
      <c r="EIP196" s="2">
        <v>136.30000000000001</v>
      </c>
      <c r="EIQ196" s="2">
        <v>136.30000000000001</v>
      </c>
      <c r="EIR196" s="2">
        <v>136.30000000000001</v>
      </c>
      <c r="EIS196" s="2">
        <v>136.30000000000001</v>
      </c>
      <c r="EIT196" s="2">
        <v>136.30000000000001</v>
      </c>
      <c r="EIU196" s="2">
        <v>136.30000000000001</v>
      </c>
      <c r="EIV196" s="2">
        <v>136.30000000000001</v>
      </c>
      <c r="EIW196" s="2">
        <v>136.30000000000001</v>
      </c>
      <c r="EIX196" s="2">
        <v>136.30000000000001</v>
      </c>
      <c r="EIY196" s="2">
        <v>136.30000000000001</v>
      </c>
      <c r="EIZ196" s="2">
        <v>136.30000000000001</v>
      </c>
      <c r="EJA196" s="2">
        <v>136.30000000000001</v>
      </c>
      <c r="EJB196" s="2">
        <v>136.30000000000001</v>
      </c>
      <c r="EJC196" s="2">
        <v>136.30000000000001</v>
      </c>
      <c r="EJD196" s="2">
        <v>136.30000000000001</v>
      </c>
      <c r="EJE196" s="2">
        <v>136.30000000000001</v>
      </c>
      <c r="EJF196" s="2">
        <v>136.30000000000001</v>
      </c>
      <c r="EJG196" s="2">
        <v>136.30000000000001</v>
      </c>
      <c r="EJH196" s="2">
        <v>136.30000000000001</v>
      </c>
      <c r="EJI196" s="2">
        <v>136.30000000000001</v>
      </c>
      <c r="EJJ196" s="2">
        <v>136.30000000000001</v>
      </c>
      <c r="EJK196" s="2">
        <v>136.30000000000001</v>
      </c>
      <c r="EJL196" s="2">
        <v>136.30000000000001</v>
      </c>
      <c r="EJM196" s="2">
        <v>136.30000000000001</v>
      </c>
      <c r="EJN196" s="2">
        <v>136.30000000000001</v>
      </c>
      <c r="EJO196" s="2">
        <v>136.30000000000001</v>
      </c>
      <c r="EJP196" s="2">
        <v>136.30000000000001</v>
      </c>
      <c r="EJQ196" s="2">
        <v>136.30000000000001</v>
      </c>
      <c r="EJR196" s="2">
        <v>136.30000000000001</v>
      </c>
      <c r="EJS196" s="2">
        <v>136.30000000000001</v>
      </c>
      <c r="EJT196" s="2">
        <v>136.30000000000001</v>
      </c>
      <c r="EJU196" s="2">
        <v>136.30000000000001</v>
      </c>
      <c r="EJV196" s="2">
        <v>136.30000000000001</v>
      </c>
      <c r="EJW196" s="2">
        <v>136.30000000000001</v>
      </c>
      <c r="EJX196" s="2">
        <v>136.30000000000001</v>
      </c>
      <c r="EJY196" s="2">
        <v>136.30000000000001</v>
      </c>
      <c r="EJZ196" s="2">
        <v>136.30000000000001</v>
      </c>
      <c r="EKA196" s="2">
        <v>136.30000000000001</v>
      </c>
      <c r="EKB196" s="2">
        <v>136.30000000000001</v>
      </c>
      <c r="EKC196" s="2">
        <v>136.30000000000001</v>
      </c>
      <c r="EKD196" s="2">
        <v>136.30000000000001</v>
      </c>
      <c r="EKE196" s="2">
        <v>136.30000000000001</v>
      </c>
      <c r="EKF196" s="2">
        <v>136.30000000000001</v>
      </c>
      <c r="EKG196" s="2">
        <v>136.30000000000001</v>
      </c>
      <c r="EKH196" s="2">
        <v>136.30000000000001</v>
      </c>
      <c r="EKI196" s="2">
        <v>136.30000000000001</v>
      </c>
      <c r="EKJ196" s="2">
        <v>136.30000000000001</v>
      </c>
      <c r="EKK196" s="2">
        <v>136.30000000000001</v>
      </c>
      <c r="EKL196" s="2">
        <v>136.30000000000001</v>
      </c>
      <c r="EKM196" s="2">
        <v>136.30000000000001</v>
      </c>
      <c r="EKN196" s="2">
        <v>136.30000000000001</v>
      </c>
      <c r="EKO196" s="2">
        <v>136.30000000000001</v>
      </c>
      <c r="EKP196" s="2">
        <v>136.30000000000001</v>
      </c>
      <c r="EKQ196" s="2">
        <v>136.30000000000001</v>
      </c>
      <c r="EKR196" s="2">
        <v>136.30000000000001</v>
      </c>
      <c r="EKS196" s="2">
        <v>136.30000000000001</v>
      </c>
      <c r="EKT196" s="2">
        <v>136.30000000000001</v>
      </c>
      <c r="EKU196" s="2">
        <v>136.30000000000001</v>
      </c>
      <c r="EKV196" s="2">
        <v>136.30000000000001</v>
      </c>
      <c r="EKW196" s="2">
        <v>136.30000000000001</v>
      </c>
      <c r="EKX196" s="2">
        <v>136.30000000000001</v>
      </c>
      <c r="EKY196" s="2">
        <v>136.30000000000001</v>
      </c>
      <c r="EKZ196" s="2">
        <v>136.30000000000001</v>
      </c>
      <c r="ELA196" s="2">
        <v>136.30000000000001</v>
      </c>
      <c r="ELB196" s="2">
        <v>136.30000000000001</v>
      </c>
      <c r="ELC196" s="2">
        <v>136.30000000000001</v>
      </c>
      <c r="ELD196" s="2">
        <v>136.30000000000001</v>
      </c>
      <c r="ELE196" s="2">
        <v>136.30000000000001</v>
      </c>
      <c r="ELF196" s="2">
        <v>136.30000000000001</v>
      </c>
      <c r="ELG196" s="2">
        <v>136.30000000000001</v>
      </c>
      <c r="ELH196" s="2">
        <v>136.30000000000001</v>
      </c>
      <c r="ELI196" s="2">
        <v>136.30000000000001</v>
      </c>
      <c r="ELJ196" s="2">
        <v>136.30000000000001</v>
      </c>
      <c r="ELK196" s="2">
        <v>136.30000000000001</v>
      </c>
      <c r="ELL196" s="2">
        <v>136.30000000000001</v>
      </c>
      <c r="ELM196" s="2">
        <v>136.30000000000001</v>
      </c>
      <c r="ELN196" s="2">
        <v>136.30000000000001</v>
      </c>
      <c r="ELO196" s="2">
        <v>136.30000000000001</v>
      </c>
      <c r="ELP196" s="2">
        <v>136.30000000000001</v>
      </c>
      <c r="ELQ196" s="2">
        <v>136.30000000000001</v>
      </c>
      <c r="ELR196" s="2">
        <v>136.30000000000001</v>
      </c>
      <c r="ELS196" s="2">
        <v>136.30000000000001</v>
      </c>
      <c r="ELT196" s="2">
        <v>136.30000000000001</v>
      </c>
      <c r="ELU196" s="2">
        <v>136.30000000000001</v>
      </c>
      <c r="ELV196" s="2">
        <v>136.30000000000001</v>
      </c>
      <c r="ELW196" s="2">
        <v>136.30000000000001</v>
      </c>
      <c r="ELX196" s="2">
        <v>136.30000000000001</v>
      </c>
      <c r="ELY196" s="2">
        <v>136.30000000000001</v>
      </c>
      <c r="ELZ196" s="2">
        <v>136.30000000000001</v>
      </c>
      <c r="EMA196" s="2">
        <v>136.30000000000001</v>
      </c>
      <c r="EMB196" s="2">
        <v>136.30000000000001</v>
      </c>
      <c r="EMC196" s="2">
        <v>136.30000000000001</v>
      </c>
      <c r="EMD196" s="2">
        <v>136.30000000000001</v>
      </c>
      <c r="EME196" s="2">
        <v>136.30000000000001</v>
      </c>
      <c r="EMF196" s="2">
        <v>136.30000000000001</v>
      </c>
      <c r="EMG196" s="2">
        <v>136.30000000000001</v>
      </c>
      <c r="EMH196" s="2">
        <v>136.30000000000001</v>
      </c>
      <c r="EMI196" s="2">
        <v>136.30000000000001</v>
      </c>
      <c r="EMJ196" s="2">
        <v>136.30000000000001</v>
      </c>
      <c r="EMK196" s="2">
        <v>136.30000000000001</v>
      </c>
      <c r="EML196" s="2">
        <v>136.30000000000001</v>
      </c>
      <c r="EMM196" s="2">
        <v>136.30000000000001</v>
      </c>
      <c r="EMN196" s="2">
        <v>136.30000000000001</v>
      </c>
      <c r="EMO196" s="2">
        <v>136.30000000000001</v>
      </c>
      <c r="EMP196" s="2">
        <v>136.30000000000001</v>
      </c>
      <c r="EMQ196" s="2">
        <v>136.30000000000001</v>
      </c>
      <c r="EMR196" s="2">
        <v>136.30000000000001</v>
      </c>
      <c r="EMS196" s="2">
        <v>136.30000000000001</v>
      </c>
      <c r="EMT196" s="2">
        <v>136.30000000000001</v>
      </c>
      <c r="EMU196" s="2">
        <v>136.30000000000001</v>
      </c>
      <c r="EMV196" s="2">
        <v>136.30000000000001</v>
      </c>
      <c r="EMW196" s="2">
        <v>136.30000000000001</v>
      </c>
      <c r="EMX196" s="2">
        <v>136.30000000000001</v>
      </c>
      <c r="EMY196" s="2">
        <v>136.30000000000001</v>
      </c>
      <c r="EMZ196" s="2">
        <v>136.30000000000001</v>
      </c>
      <c r="ENA196" s="2">
        <v>136.30000000000001</v>
      </c>
      <c r="ENB196" s="2">
        <v>136.30000000000001</v>
      </c>
      <c r="ENC196" s="2">
        <v>136.30000000000001</v>
      </c>
      <c r="END196" s="2">
        <v>136.30000000000001</v>
      </c>
      <c r="ENE196" s="2">
        <v>136.30000000000001</v>
      </c>
      <c r="ENF196" s="2">
        <v>136.30000000000001</v>
      </c>
      <c r="ENG196" s="2">
        <v>136.30000000000001</v>
      </c>
      <c r="ENH196" s="2">
        <v>136.30000000000001</v>
      </c>
      <c r="ENI196" s="2">
        <v>136.30000000000001</v>
      </c>
      <c r="ENJ196" s="2">
        <v>136.30000000000001</v>
      </c>
      <c r="ENK196" s="2">
        <v>136.30000000000001</v>
      </c>
      <c r="ENL196" s="2">
        <v>136.30000000000001</v>
      </c>
      <c r="ENM196" s="2">
        <v>136.30000000000001</v>
      </c>
      <c r="ENN196" s="2">
        <v>136.30000000000001</v>
      </c>
      <c r="ENO196" s="2">
        <v>136.30000000000001</v>
      </c>
      <c r="ENP196" s="2">
        <v>136.30000000000001</v>
      </c>
      <c r="ENQ196" s="2">
        <v>136.30000000000001</v>
      </c>
      <c r="ENR196" s="2">
        <v>136.30000000000001</v>
      </c>
      <c r="ENS196" s="2">
        <v>136.30000000000001</v>
      </c>
      <c r="ENT196" s="2">
        <v>136.30000000000001</v>
      </c>
      <c r="ENU196" s="2">
        <v>136.30000000000001</v>
      </c>
      <c r="ENV196" s="2">
        <v>136.30000000000001</v>
      </c>
      <c r="ENW196" s="2">
        <v>136.30000000000001</v>
      </c>
      <c r="ENX196" s="2">
        <v>136.30000000000001</v>
      </c>
      <c r="ENY196" s="2">
        <v>136.30000000000001</v>
      </c>
      <c r="ENZ196" s="2">
        <v>136.30000000000001</v>
      </c>
      <c r="EOA196" s="2">
        <v>136.30000000000001</v>
      </c>
      <c r="EOB196" s="2">
        <v>136.30000000000001</v>
      </c>
      <c r="EOC196" s="2">
        <v>136.30000000000001</v>
      </c>
      <c r="EOD196" s="2">
        <v>136.30000000000001</v>
      </c>
      <c r="EOE196" s="2">
        <v>136.30000000000001</v>
      </c>
      <c r="EOF196" s="2">
        <v>136.30000000000001</v>
      </c>
      <c r="EOG196" s="2">
        <v>136.30000000000001</v>
      </c>
      <c r="EOH196" s="2">
        <v>136.30000000000001</v>
      </c>
      <c r="EOI196" s="2">
        <v>136.30000000000001</v>
      </c>
      <c r="EOJ196" s="2">
        <v>136.30000000000001</v>
      </c>
      <c r="EOK196" s="2">
        <v>136.30000000000001</v>
      </c>
      <c r="EOL196" s="2">
        <v>136.30000000000001</v>
      </c>
      <c r="EOM196" s="2">
        <v>136.30000000000001</v>
      </c>
      <c r="EON196" s="2">
        <v>136.30000000000001</v>
      </c>
      <c r="EOO196" s="2">
        <v>136.30000000000001</v>
      </c>
      <c r="EOP196" s="2">
        <v>136.30000000000001</v>
      </c>
      <c r="EOQ196" s="2">
        <v>136.30000000000001</v>
      </c>
      <c r="EOR196" s="2">
        <v>136.30000000000001</v>
      </c>
      <c r="EOS196" s="2">
        <v>136.30000000000001</v>
      </c>
      <c r="EOT196" s="2">
        <v>136.30000000000001</v>
      </c>
      <c r="EOU196" s="2">
        <v>136.30000000000001</v>
      </c>
      <c r="EOV196" s="2">
        <v>136.30000000000001</v>
      </c>
      <c r="EOW196" s="2">
        <v>136.30000000000001</v>
      </c>
      <c r="EOX196" s="2">
        <v>136.30000000000001</v>
      </c>
      <c r="EOY196" s="2">
        <v>136.30000000000001</v>
      </c>
      <c r="EOZ196" s="2">
        <v>136.30000000000001</v>
      </c>
      <c r="EPA196" s="2">
        <v>136.30000000000001</v>
      </c>
      <c r="EPB196" s="2">
        <v>136.30000000000001</v>
      </c>
      <c r="EPC196" s="2">
        <v>136.30000000000001</v>
      </c>
      <c r="EPD196" s="2">
        <v>136.30000000000001</v>
      </c>
      <c r="EPE196" s="2">
        <v>136.30000000000001</v>
      </c>
      <c r="EPF196" s="2">
        <v>136.30000000000001</v>
      </c>
      <c r="EPG196" s="2">
        <v>136.30000000000001</v>
      </c>
      <c r="EPH196" s="2">
        <v>136.30000000000001</v>
      </c>
      <c r="EPI196" s="2">
        <v>136.30000000000001</v>
      </c>
      <c r="EPJ196" s="2">
        <v>136.30000000000001</v>
      </c>
      <c r="EPK196" s="2">
        <v>136.30000000000001</v>
      </c>
      <c r="EPL196" s="2">
        <v>136.30000000000001</v>
      </c>
      <c r="EPM196" s="2">
        <v>136.30000000000001</v>
      </c>
      <c r="EPN196" s="2">
        <v>136.30000000000001</v>
      </c>
      <c r="EPO196" s="2">
        <v>136.30000000000001</v>
      </c>
      <c r="EPP196" s="2">
        <v>136.30000000000001</v>
      </c>
      <c r="EPQ196" s="2">
        <v>136.30000000000001</v>
      </c>
      <c r="EPR196" s="2">
        <v>136.30000000000001</v>
      </c>
      <c r="EPS196" s="2">
        <v>136.30000000000001</v>
      </c>
      <c r="EPT196" s="2">
        <v>136.30000000000001</v>
      </c>
      <c r="EPU196" s="2">
        <v>136.30000000000001</v>
      </c>
      <c r="EPV196" s="2">
        <v>136.30000000000001</v>
      </c>
      <c r="EPW196" s="2">
        <v>136.30000000000001</v>
      </c>
      <c r="EPX196" s="2">
        <v>136.30000000000001</v>
      </c>
      <c r="EPY196" s="2">
        <v>136.30000000000001</v>
      </c>
      <c r="EPZ196" s="2">
        <v>136.30000000000001</v>
      </c>
      <c r="EQA196" s="2">
        <v>136.30000000000001</v>
      </c>
      <c r="EQB196" s="2">
        <v>136.30000000000001</v>
      </c>
      <c r="EQC196" s="2">
        <v>136.30000000000001</v>
      </c>
      <c r="EQD196" s="2">
        <v>136.30000000000001</v>
      </c>
      <c r="EQE196" s="2">
        <v>136.30000000000001</v>
      </c>
      <c r="EQF196" s="2">
        <v>136.30000000000001</v>
      </c>
      <c r="EQG196" s="2">
        <v>136.30000000000001</v>
      </c>
      <c r="EQH196" s="2">
        <v>136.30000000000001</v>
      </c>
      <c r="EQI196" s="2">
        <v>136.30000000000001</v>
      </c>
      <c r="EQJ196" s="2">
        <v>136.30000000000001</v>
      </c>
      <c r="EQK196" s="2">
        <v>136.30000000000001</v>
      </c>
      <c r="EQL196" s="2">
        <v>136.30000000000001</v>
      </c>
      <c r="EQM196" s="2">
        <v>136.30000000000001</v>
      </c>
      <c r="EQN196" s="2">
        <v>136.30000000000001</v>
      </c>
      <c r="EQO196" s="2">
        <v>136.30000000000001</v>
      </c>
      <c r="EQP196" s="2">
        <v>136.30000000000001</v>
      </c>
      <c r="EQQ196" s="2">
        <v>136.30000000000001</v>
      </c>
      <c r="EQR196" s="2">
        <v>136.30000000000001</v>
      </c>
      <c r="EQS196" s="2">
        <v>136.30000000000001</v>
      </c>
      <c r="EQT196" s="2">
        <v>136.30000000000001</v>
      </c>
      <c r="EQU196" s="2">
        <v>136.30000000000001</v>
      </c>
      <c r="EQV196" s="2">
        <v>136.30000000000001</v>
      </c>
      <c r="EQW196" s="2">
        <v>136.30000000000001</v>
      </c>
      <c r="EQX196" s="2">
        <v>136.30000000000001</v>
      </c>
      <c r="EQY196" s="2">
        <v>136.30000000000001</v>
      </c>
      <c r="EQZ196" s="2">
        <v>136.30000000000001</v>
      </c>
      <c r="ERA196" s="2">
        <v>136.30000000000001</v>
      </c>
      <c r="ERB196" s="2">
        <v>136.30000000000001</v>
      </c>
      <c r="ERC196" s="2">
        <v>136.30000000000001</v>
      </c>
      <c r="ERD196" s="2">
        <v>136.30000000000001</v>
      </c>
      <c r="ERE196" s="2">
        <v>136.30000000000001</v>
      </c>
      <c r="ERF196" s="2">
        <v>136.30000000000001</v>
      </c>
      <c r="ERG196" s="2">
        <v>136.30000000000001</v>
      </c>
      <c r="ERH196" s="2">
        <v>136.30000000000001</v>
      </c>
      <c r="ERI196" s="2">
        <v>136.30000000000001</v>
      </c>
      <c r="ERJ196" s="2">
        <v>136.30000000000001</v>
      </c>
      <c r="ERK196" s="2">
        <v>136.30000000000001</v>
      </c>
      <c r="ERL196" s="2">
        <v>136.30000000000001</v>
      </c>
      <c r="ERM196" s="2">
        <v>136.30000000000001</v>
      </c>
      <c r="ERN196" s="2">
        <v>136.30000000000001</v>
      </c>
      <c r="ERO196" s="2">
        <v>136.30000000000001</v>
      </c>
      <c r="ERP196" s="2">
        <v>136.30000000000001</v>
      </c>
      <c r="ERQ196" s="2">
        <v>136.30000000000001</v>
      </c>
      <c r="ERR196" s="2">
        <v>136.30000000000001</v>
      </c>
      <c r="ERS196" s="2">
        <v>136.30000000000001</v>
      </c>
      <c r="ERT196" s="2">
        <v>136.30000000000001</v>
      </c>
      <c r="ERU196" s="2">
        <v>136.30000000000001</v>
      </c>
      <c r="ERV196" s="2">
        <v>136.30000000000001</v>
      </c>
      <c r="ERW196" s="2">
        <v>136.30000000000001</v>
      </c>
      <c r="ERX196" s="2">
        <v>136.30000000000001</v>
      </c>
      <c r="ERY196" s="2">
        <v>136.30000000000001</v>
      </c>
      <c r="ERZ196" s="2">
        <v>136.30000000000001</v>
      </c>
      <c r="ESA196" s="2">
        <v>136.30000000000001</v>
      </c>
      <c r="ESB196" s="2">
        <v>136.30000000000001</v>
      </c>
      <c r="ESC196" s="2">
        <v>136.30000000000001</v>
      </c>
      <c r="ESD196" s="2">
        <v>136.30000000000001</v>
      </c>
      <c r="ESE196" s="2">
        <v>136.30000000000001</v>
      </c>
      <c r="ESF196" s="2">
        <v>136.30000000000001</v>
      </c>
      <c r="ESG196" s="2">
        <v>136.30000000000001</v>
      </c>
      <c r="ESH196" s="2">
        <v>136.30000000000001</v>
      </c>
      <c r="ESI196" s="2">
        <v>136.30000000000001</v>
      </c>
      <c r="ESJ196" s="2">
        <v>136.30000000000001</v>
      </c>
      <c r="ESK196" s="2">
        <v>136.30000000000001</v>
      </c>
      <c r="ESL196" s="2">
        <v>136.30000000000001</v>
      </c>
      <c r="ESM196" s="2">
        <v>136.30000000000001</v>
      </c>
      <c r="ESN196" s="2">
        <v>136.30000000000001</v>
      </c>
      <c r="ESO196" s="2">
        <v>136.30000000000001</v>
      </c>
      <c r="ESP196" s="2">
        <v>136.30000000000001</v>
      </c>
      <c r="ESQ196" s="2">
        <v>136.30000000000001</v>
      </c>
      <c r="ESR196" s="2">
        <v>136.30000000000001</v>
      </c>
      <c r="ESS196" s="2">
        <v>136.30000000000001</v>
      </c>
      <c r="EST196" s="2">
        <v>136.30000000000001</v>
      </c>
      <c r="ESU196" s="2">
        <v>136.30000000000001</v>
      </c>
      <c r="ESV196" s="2">
        <v>136.30000000000001</v>
      </c>
      <c r="ESW196" s="2">
        <v>136.30000000000001</v>
      </c>
      <c r="ESX196" s="2">
        <v>136.30000000000001</v>
      </c>
      <c r="ESY196" s="2">
        <v>136.30000000000001</v>
      </c>
      <c r="ESZ196" s="2">
        <v>136.30000000000001</v>
      </c>
      <c r="ETA196" s="2">
        <v>136.30000000000001</v>
      </c>
      <c r="ETB196" s="2">
        <v>136.30000000000001</v>
      </c>
      <c r="ETC196" s="2">
        <v>136.30000000000001</v>
      </c>
      <c r="ETD196" s="2">
        <v>136.30000000000001</v>
      </c>
      <c r="ETE196" s="2">
        <v>136.30000000000001</v>
      </c>
      <c r="ETF196" s="2">
        <v>136.30000000000001</v>
      </c>
      <c r="ETG196" s="2">
        <v>136.30000000000001</v>
      </c>
      <c r="ETH196" s="2">
        <v>136.30000000000001</v>
      </c>
      <c r="ETI196" s="2">
        <v>136.30000000000001</v>
      </c>
      <c r="ETJ196" s="2">
        <v>136.30000000000001</v>
      </c>
      <c r="ETK196" s="2">
        <v>136.30000000000001</v>
      </c>
      <c r="ETL196" s="2">
        <v>136.30000000000001</v>
      </c>
      <c r="ETM196" s="2">
        <v>136.30000000000001</v>
      </c>
      <c r="ETN196" s="2">
        <v>136.30000000000001</v>
      </c>
      <c r="ETO196" s="2">
        <v>136.30000000000001</v>
      </c>
      <c r="ETP196" s="2">
        <v>136.30000000000001</v>
      </c>
      <c r="ETQ196" s="2">
        <v>136.30000000000001</v>
      </c>
      <c r="ETR196" s="2">
        <v>136.30000000000001</v>
      </c>
      <c r="ETS196" s="2">
        <v>136.30000000000001</v>
      </c>
      <c r="ETT196" s="2">
        <v>136.30000000000001</v>
      </c>
      <c r="ETU196" s="2">
        <v>136.30000000000001</v>
      </c>
      <c r="ETV196" s="2">
        <v>136.30000000000001</v>
      </c>
      <c r="ETW196" s="2">
        <v>136.30000000000001</v>
      </c>
      <c r="ETX196" s="2">
        <v>136.30000000000001</v>
      </c>
      <c r="ETY196" s="2">
        <v>136.30000000000001</v>
      </c>
      <c r="ETZ196" s="2">
        <v>136.30000000000001</v>
      </c>
      <c r="EUA196" s="2">
        <v>136.30000000000001</v>
      </c>
      <c r="EUB196" s="2">
        <v>136.30000000000001</v>
      </c>
      <c r="EUC196" s="2">
        <v>136.30000000000001</v>
      </c>
      <c r="EUD196" s="2">
        <v>136.30000000000001</v>
      </c>
      <c r="EUE196" s="2">
        <v>136.30000000000001</v>
      </c>
      <c r="EUF196" s="2">
        <v>136.30000000000001</v>
      </c>
      <c r="EUG196" s="2">
        <v>136.30000000000001</v>
      </c>
      <c r="EUH196" s="2">
        <v>136.30000000000001</v>
      </c>
      <c r="EUI196" s="2">
        <v>136.30000000000001</v>
      </c>
      <c r="EUJ196" s="2">
        <v>136.30000000000001</v>
      </c>
      <c r="EUK196" s="2">
        <v>136.30000000000001</v>
      </c>
      <c r="EUL196" s="2">
        <v>136.30000000000001</v>
      </c>
      <c r="EUM196" s="2">
        <v>136.30000000000001</v>
      </c>
      <c r="EUN196" s="2">
        <v>136.30000000000001</v>
      </c>
      <c r="EUO196" s="2">
        <v>136.30000000000001</v>
      </c>
      <c r="EUP196" s="2">
        <v>136.30000000000001</v>
      </c>
      <c r="EUQ196" s="2">
        <v>136.30000000000001</v>
      </c>
      <c r="EUR196" s="2">
        <v>136.30000000000001</v>
      </c>
      <c r="EUS196" s="2">
        <v>136.30000000000001</v>
      </c>
      <c r="EUT196" s="2">
        <v>136.30000000000001</v>
      </c>
      <c r="EUU196" s="2">
        <v>136.30000000000001</v>
      </c>
      <c r="EUV196" s="2">
        <v>136.30000000000001</v>
      </c>
      <c r="EUW196" s="2">
        <v>136.30000000000001</v>
      </c>
      <c r="EUX196" s="2">
        <v>136.30000000000001</v>
      </c>
      <c r="EUY196" s="2">
        <v>136.30000000000001</v>
      </c>
      <c r="EUZ196" s="2">
        <v>136.30000000000001</v>
      </c>
      <c r="EVA196" s="2">
        <v>136.30000000000001</v>
      </c>
      <c r="EVB196" s="2">
        <v>136.30000000000001</v>
      </c>
      <c r="EVC196" s="2">
        <v>136.30000000000001</v>
      </c>
      <c r="EVD196" s="2">
        <v>136.30000000000001</v>
      </c>
      <c r="EVE196" s="2">
        <v>136.30000000000001</v>
      </c>
      <c r="EVF196" s="2">
        <v>136.30000000000001</v>
      </c>
      <c r="EVG196" s="2">
        <v>136.30000000000001</v>
      </c>
      <c r="EVH196" s="2">
        <v>136.30000000000001</v>
      </c>
      <c r="EVI196" s="2">
        <v>136.30000000000001</v>
      </c>
      <c r="EVJ196" s="2">
        <v>136.30000000000001</v>
      </c>
      <c r="EVK196" s="2">
        <v>136.30000000000001</v>
      </c>
      <c r="EVL196" s="2">
        <v>136.30000000000001</v>
      </c>
      <c r="EVM196" s="2">
        <v>136.30000000000001</v>
      </c>
      <c r="EVN196" s="2">
        <v>136.30000000000001</v>
      </c>
      <c r="EVO196" s="2">
        <v>136.30000000000001</v>
      </c>
      <c r="EVP196" s="2">
        <v>136.30000000000001</v>
      </c>
      <c r="EVQ196" s="2">
        <v>136.30000000000001</v>
      </c>
      <c r="EVR196" s="2">
        <v>136.30000000000001</v>
      </c>
      <c r="EVS196" s="2">
        <v>136.30000000000001</v>
      </c>
      <c r="EVT196" s="2">
        <v>136.30000000000001</v>
      </c>
      <c r="EVU196" s="2">
        <v>136.30000000000001</v>
      </c>
      <c r="EVV196" s="2">
        <v>136.30000000000001</v>
      </c>
      <c r="EVW196" s="2">
        <v>136.30000000000001</v>
      </c>
      <c r="EVX196" s="2">
        <v>136.30000000000001</v>
      </c>
      <c r="EVY196" s="2">
        <v>136.30000000000001</v>
      </c>
      <c r="EVZ196" s="2">
        <v>136.30000000000001</v>
      </c>
      <c r="EWA196" s="2">
        <v>136.30000000000001</v>
      </c>
      <c r="EWB196" s="2">
        <v>136.30000000000001</v>
      </c>
      <c r="EWC196" s="2">
        <v>136.30000000000001</v>
      </c>
      <c r="EWD196" s="2">
        <v>136.30000000000001</v>
      </c>
      <c r="EWE196" s="2">
        <v>136.30000000000001</v>
      </c>
      <c r="EWF196" s="2">
        <v>136.30000000000001</v>
      </c>
      <c r="EWG196" s="2">
        <v>136.30000000000001</v>
      </c>
      <c r="EWH196" s="2">
        <v>136.30000000000001</v>
      </c>
      <c r="EWI196" s="2">
        <v>136.30000000000001</v>
      </c>
      <c r="EWJ196" s="2">
        <v>136.30000000000001</v>
      </c>
      <c r="EWK196" s="2">
        <v>136.30000000000001</v>
      </c>
      <c r="EWL196" s="2">
        <v>136.30000000000001</v>
      </c>
      <c r="EWM196" s="2">
        <v>136.30000000000001</v>
      </c>
      <c r="EWN196" s="2">
        <v>136.30000000000001</v>
      </c>
      <c r="EWO196" s="2">
        <v>136.30000000000001</v>
      </c>
      <c r="EWP196" s="2">
        <v>136.30000000000001</v>
      </c>
      <c r="EWQ196" s="2">
        <v>136.30000000000001</v>
      </c>
      <c r="EWR196" s="2">
        <v>136.30000000000001</v>
      </c>
      <c r="EWS196" s="2">
        <v>136.30000000000001</v>
      </c>
      <c r="EWT196" s="2">
        <v>136.30000000000001</v>
      </c>
      <c r="EWU196" s="2">
        <v>136.30000000000001</v>
      </c>
      <c r="EWV196" s="2">
        <v>136.30000000000001</v>
      </c>
      <c r="EWW196" s="2">
        <v>136.30000000000001</v>
      </c>
      <c r="EWX196" s="2">
        <v>136.30000000000001</v>
      </c>
      <c r="EWY196" s="2">
        <v>136.30000000000001</v>
      </c>
      <c r="EWZ196" s="2">
        <v>136.30000000000001</v>
      </c>
      <c r="EXA196" s="2">
        <v>136.30000000000001</v>
      </c>
      <c r="EXB196" s="2">
        <v>136.30000000000001</v>
      </c>
      <c r="EXC196" s="2">
        <v>136.30000000000001</v>
      </c>
      <c r="EXD196" s="2">
        <v>136.30000000000001</v>
      </c>
      <c r="EXE196" s="2">
        <v>136.30000000000001</v>
      </c>
      <c r="EXF196" s="2">
        <v>136.30000000000001</v>
      </c>
      <c r="EXG196" s="2">
        <v>136.30000000000001</v>
      </c>
      <c r="EXH196" s="2">
        <v>136.30000000000001</v>
      </c>
      <c r="EXI196" s="2">
        <v>136.30000000000001</v>
      </c>
      <c r="EXJ196" s="2">
        <v>136.30000000000001</v>
      </c>
      <c r="EXK196" s="2">
        <v>136.30000000000001</v>
      </c>
      <c r="EXL196" s="2">
        <v>136.30000000000001</v>
      </c>
      <c r="EXM196" s="2">
        <v>136.30000000000001</v>
      </c>
      <c r="EXN196" s="2">
        <v>136.30000000000001</v>
      </c>
      <c r="EXO196" s="2">
        <v>136.30000000000001</v>
      </c>
      <c r="EXP196" s="2">
        <v>136.30000000000001</v>
      </c>
      <c r="EXQ196" s="2">
        <v>136.30000000000001</v>
      </c>
      <c r="EXR196" s="2">
        <v>136.30000000000001</v>
      </c>
      <c r="EXS196" s="2">
        <v>136.30000000000001</v>
      </c>
      <c r="EXT196" s="2">
        <v>136.30000000000001</v>
      </c>
      <c r="EXU196" s="2">
        <v>136.30000000000001</v>
      </c>
      <c r="EXV196" s="2">
        <v>136.30000000000001</v>
      </c>
      <c r="EXW196" s="2">
        <v>136.30000000000001</v>
      </c>
      <c r="EXX196" s="2">
        <v>136.30000000000001</v>
      </c>
      <c r="EXY196" s="2">
        <v>136.30000000000001</v>
      </c>
      <c r="EXZ196" s="2">
        <v>136.30000000000001</v>
      </c>
      <c r="EYA196" s="2">
        <v>136.30000000000001</v>
      </c>
      <c r="EYB196" s="2">
        <v>136.30000000000001</v>
      </c>
      <c r="EYC196" s="2">
        <v>136.30000000000001</v>
      </c>
      <c r="EYD196" s="2">
        <v>136.30000000000001</v>
      </c>
      <c r="EYE196" s="2">
        <v>136.30000000000001</v>
      </c>
      <c r="EYF196" s="2">
        <v>136.30000000000001</v>
      </c>
      <c r="EYG196" s="2">
        <v>136.30000000000001</v>
      </c>
      <c r="EYH196" s="2">
        <v>136.30000000000001</v>
      </c>
      <c r="EYI196" s="2">
        <v>136.30000000000001</v>
      </c>
      <c r="EYJ196" s="2">
        <v>136.30000000000001</v>
      </c>
      <c r="EYK196" s="2">
        <v>136.30000000000001</v>
      </c>
      <c r="EYL196" s="2">
        <v>136.30000000000001</v>
      </c>
      <c r="EYM196" s="2">
        <v>136.30000000000001</v>
      </c>
      <c r="EYN196" s="2">
        <v>136.30000000000001</v>
      </c>
      <c r="EYO196" s="2">
        <v>136.30000000000001</v>
      </c>
      <c r="EYP196" s="2">
        <v>136.30000000000001</v>
      </c>
      <c r="EYQ196" s="2">
        <v>136.30000000000001</v>
      </c>
      <c r="EYR196" s="2">
        <v>136.30000000000001</v>
      </c>
      <c r="EYS196" s="2">
        <v>136.30000000000001</v>
      </c>
      <c r="EYT196" s="2">
        <v>136.30000000000001</v>
      </c>
      <c r="EYU196" s="2">
        <v>136.30000000000001</v>
      </c>
      <c r="EYV196" s="2">
        <v>136.30000000000001</v>
      </c>
      <c r="EYW196" s="2">
        <v>136.30000000000001</v>
      </c>
      <c r="EYX196" s="2">
        <v>136.30000000000001</v>
      </c>
      <c r="EYY196" s="2">
        <v>136.30000000000001</v>
      </c>
      <c r="EYZ196" s="2">
        <v>136.30000000000001</v>
      </c>
      <c r="EZA196" s="2">
        <v>136.30000000000001</v>
      </c>
      <c r="EZB196" s="2">
        <v>136.30000000000001</v>
      </c>
      <c r="EZC196" s="2">
        <v>136.30000000000001</v>
      </c>
      <c r="EZD196" s="2">
        <v>136.30000000000001</v>
      </c>
      <c r="EZE196" s="2">
        <v>136.30000000000001</v>
      </c>
      <c r="EZF196" s="2">
        <v>136.30000000000001</v>
      </c>
      <c r="EZG196" s="2">
        <v>136.30000000000001</v>
      </c>
      <c r="EZH196" s="2">
        <v>136.30000000000001</v>
      </c>
      <c r="EZI196" s="2">
        <v>136.30000000000001</v>
      </c>
      <c r="EZJ196" s="2">
        <v>136.30000000000001</v>
      </c>
      <c r="EZK196" s="2">
        <v>136.30000000000001</v>
      </c>
      <c r="EZL196" s="2">
        <v>136.30000000000001</v>
      </c>
      <c r="EZM196" s="2">
        <v>136.30000000000001</v>
      </c>
      <c r="EZN196" s="2">
        <v>136.30000000000001</v>
      </c>
      <c r="EZO196" s="2">
        <v>136.30000000000001</v>
      </c>
      <c r="EZP196" s="2">
        <v>136.30000000000001</v>
      </c>
      <c r="EZQ196" s="2">
        <v>136.30000000000001</v>
      </c>
      <c r="EZR196" s="2">
        <v>136.30000000000001</v>
      </c>
      <c r="EZS196" s="2">
        <v>136.30000000000001</v>
      </c>
      <c r="EZT196" s="2">
        <v>136.30000000000001</v>
      </c>
      <c r="EZU196" s="2">
        <v>136.30000000000001</v>
      </c>
      <c r="EZV196" s="2">
        <v>136.30000000000001</v>
      </c>
      <c r="EZW196" s="2">
        <v>136.30000000000001</v>
      </c>
      <c r="EZX196" s="2">
        <v>136.30000000000001</v>
      </c>
      <c r="EZY196" s="2">
        <v>136.30000000000001</v>
      </c>
      <c r="EZZ196" s="2">
        <v>136.30000000000001</v>
      </c>
      <c r="FAA196" s="2">
        <v>136.30000000000001</v>
      </c>
      <c r="FAB196" s="2">
        <v>136.30000000000001</v>
      </c>
      <c r="FAC196" s="2">
        <v>136.30000000000001</v>
      </c>
      <c r="FAD196" s="2">
        <v>136.30000000000001</v>
      </c>
      <c r="FAE196" s="2">
        <v>136.30000000000001</v>
      </c>
      <c r="FAF196" s="2">
        <v>136.30000000000001</v>
      </c>
      <c r="FAG196" s="2">
        <v>136.30000000000001</v>
      </c>
      <c r="FAH196" s="2">
        <v>136.30000000000001</v>
      </c>
      <c r="FAI196" s="2">
        <v>136.30000000000001</v>
      </c>
      <c r="FAJ196" s="2">
        <v>136.30000000000001</v>
      </c>
      <c r="FAK196" s="2">
        <v>136.30000000000001</v>
      </c>
      <c r="FAL196" s="2">
        <v>136.30000000000001</v>
      </c>
      <c r="FAM196" s="2">
        <v>136.30000000000001</v>
      </c>
      <c r="FAN196" s="2">
        <v>136.30000000000001</v>
      </c>
      <c r="FAO196" s="2">
        <v>136.30000000000001</v>
      </c>
      <c r="FAP196" s="2">
        <v>136.30000000000001</v>
      </c>
      <c r="FAQ196" s="2">
        <v>136.30000000000001</v>
      </c>
      <c r="FAR196" s="2">
        <v>136.30000000000001</v>
      </c>
      <c r="FAS196" s="2">
        <v>136.30000000000001</v>
      </c>
      <c r="FAT196" s="2">
        <v>136.30000000000001</v>
      </c>
      <c r="FAU196" s="2">
        <v>136.30000000000001</v>
      </c>
      <c r="FAV196" s="2">
        <v>136.30000000000001</v>
      </c>
      <c r="FAW196" s="2">
        <v>136.30000000000001</v>
      </c>
      <c r="FAX196" s="2">
        <v>136.30000000000001</v>
      </c>
      <c r="FAY196" s="2">
        <v>136.30000000000001</v>
      </c>
      <c r="FAZ196" s="2">
        <v>136.30000000000001</v>
      </c>
      <c r="FBA196" s="2">
        <v>136.30000000000001</v>
      </c>
      <c r="FBB196" s="2">
        <v>136.30000000000001</v>
      </c>
      <c r="FBC196" s="2">
        <v>136.30000000000001</v>
      </c>
      <c r="FBD196" s="2">
        <v>136.30000000000001</v>
      </c>
      <c r="FBE196" s="2">
        <v>136.30000000000001</v>
      </c>
      <c r="FBF196" s="2">
        <v>136.30000000000001</v>
      </c>
      <c r="FBG196" s="2">
        <v>136.30000000000001</v>
      </c>
      <c r="FBH196" s="2">
        <v>136.30000000000001</v>
      </c>
      <c r="FBI196" s="2">
        <v>136.30000000000001</v>
      </c>
      <c r="FBJ196" s="2">
        <v>136.30000000000001</v>
      </c>
      <c r="FBK196" s="2">
        <v>136.30000000000001</v>
      </c>
      <c r="FBL196" s="2">
        <v>136.30000000000001</v>
      </c>
      <c r="FBM196" s="2">
        <v>136.30000000000001</v>
      </c>
      <c r="FBN196" s="2">
        <v>136.30000000000001</v>
      </c>
      <c r="FBO196" s="2">
        <v>136.30000000000001</v>
      </c>
      <c r="FBP196" s="2">
        <v>136.30000000000001</v>
      </c>
      <c r="FBQ196" s="2">
        <v>136.30000000000001</v>
      </c>
      <c r="FBR196" s="2">
        <v>136.30000000000001</v>
      </c>
      <c r="FBS196" s="2">
        <v>136.30000000000001</v>
      </c>
      <c r="FBT196" s="2">
        <v>136.30000000000001</v>
      </c>
      <c r="FBU196" s="2">
        <v>136.30000000000001</v>
      </c>
      <c r="FBV196" s="2">
        <v>136.30000000000001</v>
      </c>
      <c r="FBW196" s="2">
        <v>136.30000000000001</v>
      </c>
      <c r="FBX196" s="2">
        <v>136.30000000000001</v>
      </c>
      <c r="FBY196" s="2">
        <v>136.30000000000001</v>
      </c>
      <c r="FBZ196" s="2">
        <v>136.30000000000001</v>
      </c>
      <c r="FCA196" s="2">
        <v>136.30000000000001</v>
      </c>
      <c r="FCB196" s="2">
        <v>136.30000000000001</v>
      </c>
      <c r="FCC196" s="2">
        <v>136.30000000000001</v>
      </c>
      <c r="FCD196" s="2">
        <v>136.30000000000001</v>
      </c>
      <c r="FCE196" s="2">
        <v>136.30000000000001</v>
      </c>
      <c r="FCF196" s="2">
        <v>136.30000000000001</v>
      </c>
      <c r="FCG196" s="2">
        <v>136.30000000000001</v>
      </c>
      <c r="FCH196" s="2">
        <v>136.30000000000001</v>
      </c>
      <c r="FCI196" s="2">
        <v>136.30000000000001</v>
      </c>
      <c r="FCJ196" s="2">
        <v>136.30000000000001</v>
      </c>
      <c r="FCK196" s="2">
        <v>136.30000000000001</v>
      </c>
      <c r="FCL196" s="2">
        <v>136.30000000000001</v>
      </c>
      <c r="FCM196" s="2">
        <v>136.30000000000001</v>
      </c>
      <c r="FCN196" s="2">
        <v>136.30000000000001</v>
      </c>
      <c r="FCO196" s="2">
        <v>136.30000000000001</v>
      </c>
      <c r="FCP196" s="2">
        <v>136.30000000000001</v>
      </c>
      <c r="FCQ196" s="2">
        <v>136.30000000000001</v>
      </c>
      <c r="FCR196" s="2">
        <v>136.30000000000001</v>
      </c>
      <c r="FCS196" s="2">
        <v>136.30000000000001</v>
      </c>
      <c r="FCT196" s="2">
        <v>136.30000000000001</v>
      </c>
      <c r="FCU196" s="2">
        <v>136.30000000000001</v>
      </c>
      <c r="FCV196" s="2">
        <v>136.30000000000001</v>
      </c>
      <c r="FCW196" s="2">
        <v>136.30000000000001</v>
      </c>
      <c r="FCX196" s="2">
        <v>136.30000000000001</v>
      </c>
      <c r="FCY196" s="2">
        <v>136.30000000000001</v>
      </c>
      <c r="FCZ196" s="2">
        <v>136.30000000000001</v>
      </c>
      <c r="FDA196" s="2">
        <v>136.30000000000001</v>
      </c>
      <c r="FDB196" s="2">
        <v>136.30000000000001</v>
      </c>
      <c r="FDC196" s="2">
        <v>136.30000000000001</v>
      </c>
      <c r="FDD196" s="2">
        <v>136.30000000000001</v>
      </c>
      <c r="FDE196" s="2">
        <v>136.30000000000001</v>
      </c>
      <c r="FDF196" s="2">
        <v>136.30000000000001</v>
      </c>
      <c r="FDG196" s="2">
        <v>136.30000000000001</v>
      </c>
      <c r="FDH196" s="2">
        <v>136.30000000000001</v>
      </c>
      <c r="FDI196" s="2">
        <v>136.30000000000001</v>
      </c>
      <c r="FDJ196" s="2">
        <v>136.30000000000001</v>
      </c>
      <c r="FDK196" s="2">
        <v>136.30000000000001</v>
      </c>
      <c r="FDL196" s="2">
        <v>136.30000000000001</v>
      </c>
      <c r="FDM196" s="2">
        <v>136.30000000000001</v>
      </c>
      <c r="FDN196" s="2">
        <v>136.30000000000001</v>
      </c>
      <c r="FDO196" s="2">
        <v>136.30000000000001</v>
      </c>
      <c r="FDP196" s="2">
        <v>136.30000000000001</v>
      </c>
      <c r="FDQ196" s="2">
        <v>136.30000000000001</v>
      </c>
      <c r="FDR196" s="2">
        <v>136.30000000000001</v>
      </c>
      <c r="FDS196" s="2">
        <v>136.30000000000001</v>
      </c>
      <c r="FDT196" s="2">
        <v>136.30000000000001</v>
      </c>
      <c r="FDU196" s="2">
        <v>136.30000000000001</v>
      </c>
      <c r="FDV196" s="2">
        <v>136.30000000000001</v>
      </c>
      <c r="FDW196" s="2">
        <v>136.30000000000001</v>
      </c>
      <c r="FDX196" s="2">
        <v>136.30000000000001</v>
      </c>
      <c r="FDY196" s="2">
        <v>136.30000000000001</v>
      </c>
      <c r="FDZ196" s="2">
        <v>136.30000000000001</v>
      </c>
      <c r="FEA196" s="2">
        <v>136.30000000000001</v>
      </c>
      <c r="FEB196" s="2">
        <v>136.30000000000001</v>
      </c>
      <c r="FEC196" s="2">
        <v>136.30000000000001</v>
      </c>
      <c r="FED196" s="2">
        <v>136.30000000000001</v>
      </c>
      <c r="FEE196" s="2">
        <v>136.30000000000001</v>
      </c>
      <c r="FEF196" s="2">
        <v>136.30000000000001</v>
      </c>
      <c r="FEG196" s="2">
        <v>136.30000000000001</v>
      </c>
      <c r="FEH196" s="2">
        <v>136.30000000000001</v>
      </c>
      <c r="FEI196" s="2">
        <v>136.30000000000001</v>
      </c>
      <c r="FEJ196" s="2">
        <v>136.30000000000001</v>
      </c>
      <c r="FEK196" s="2">
        <v>136.30000000000001</v>
      </c>
      <c r="FEL196" s="2">
        <v>136.30000000000001</v>
      </c>
      <c r="FEM196" s="2">
        <v>136.30000000000001</v>
      </c>
      <c r="FEN196" s="2">
        <v>136.30000000000001</v>
      </c>
      <c r="FEO196" s="2">
        <v>136.30000000000001</v>
      </c>
      <c r="FEP196" s="2">
        <v>136.30000000000001</v>
      </c>
      <c r="FEQ196" s="2">
        <v>136.30000000000001</v>
      </c>
      <c r="FER196" s="2">
        <v>136.30000000000001</v>
      </c>
      <c r="FES196" s="2">
        <v>136.30000000000001</v>
      </c>
      <c r="FET196" s="2">
        <v>136.30000000000001</v>
      </c>
      <c r="FEU196" s="2">
        <v>136.30000000000001</v>
      </c>
      <c r="FEV196" s="2">
        <v>136.30000000000001</v>
      </c>
      <c r="FEW196" s="2">
        <v>136.30000000000001</v>
      </c>
      <c r="FEX196" s="2">
        <v>136.30000000000001</v>
      </c>
      <c r="FEY196" s="2">
        <v>136.30000000000001</v>
      </c>
      <c r="FEZ196" s="2">
        <v>136.30000000000001</v>
      </c>
      <c r="FFA196" s="2">
        <v>136.30000000000001</v>
      </c>
      <c r="FFB196" s="2">
        <v>136.30000000000001</v>
      </c>
      <c r="FFC196" s="2">
        <v>136.30000000000001</v>
      </c>
      <c r="FFD196" s="2">
        <v>136.30000000000001</v>
      </c>
      <c r="FFE196" s="2">
        <v>136.30000000000001</v>
      </c>
      <c r="FFF196" s="2">
        <v>136.30000000000001</v>
      </c>
      <c r="FFG196" s="2">
        <v>136.30000000000001</v>
      </c>
      <c r="FFH196" s="2">
        <v>136.30000000000001</v>
      </c>
      <c r="FFI196" s="2">
        <v>136.30000000000001</v>
      </c>
      <c r="FFJ196" s="2">
        <v>136.30000000000001</v>
      </c>
      <c r="FFK196" s="2">
        <v>136.30000000000001</v>
      </c>
      <c r="FFL196" s="2">
        <v>136.30000000000001</v>
      </c>
      <c r="FFM196" s="2">
        <v>136.30000000000001</v>
      </c>
      <c r="FFN196" s="2">
        <v>136.30000000000001</v>
      </c>
      <c r="FFO196" s="2">
        <v>136.30000000000001</v>
      </c>
      <c r="FFP196" s="2">
        <v>136.30000000000001</v>
      </c>
      <c r="FFQ196" s="2">
        <v>136.30000000000001</v>
      </c>
      <c r="FFR196" s="2">
        <v>136.30000000000001</v>
      </c>
      <c r="FFS196" s="2">
        <v>136.30000000000001</v>
      </c>
      <c r="FFT196" s="2">
        <v>136.30000000000001</v>
      </c>
      <c r="FFU196" s="2">
        <v>136.30000000000001</v>
      </c>
      <c r="FFV196" s="2">
        <v>136.30000000000001</v>
      </c>
      <c r="FFW196" s="2">
        <v>136.30000000000001</v>
      </c>
      <c r="FFX196" s="2">
        <v>136.30000000000001</v>
      </c>
      <c r="FFY196" s="2">
        <v>136.30000000000001</v>
      </c>
      <c r="FFZ196" s="2">
        <v>136.30000000000001</v>
      </c>
      <c r="FGA196" s="2">
        <v>136.30000000000001</v>
      </c>
      <c r="FGB196" s="2">
        <v>136.30000000000001</v>
      </c>
      <c r="FGC196" s="2">
        <v>136.30000000000001</v>
      </c>
      <c r="FGD196" s="2">
        <v>136.30000000000001</v>
      </c>
      <c r="FGE196" s="2">
        <v>136.30000000000001</v>
      </c>
      <c r="FGF196" s="2">
        <v>136.30000000000001</v>
      </c>
      <c r="FGG196" s="2">
        <v>136.30000000000001</v>
      </c>
      <c r="FGH196" s="2">
        <v>136.30000000000001</v>
      </c>
      <c r="FGI196" s="2">
        <v>136.30000000000001</v>
      </c>
      <c r="FGJ196" s="2">
        <v>136.30000000000001</v>
      </c>
      <c r="FGK196" s="2">
        <v>136.30000000000001</v>
      </c>
      <c r="FGL196" s="2">
        <v>136.30000000000001</v>
      </c>
      <c r="FGM196" s="2">
        <v>136.30000000000001</v>
      </c>
      <c r="FGN196" s="2">
        <v>136.30000000000001</v>
      </c>
      <c r="FGO196" s="2">
        <v>136.30000000000001</v>
      </c>
      <c r="FGP196" s="2">
        <v>136.30000000000001</v>
      </c>
      <c r="FGQ196" s="2">
        <v>136.30000000000001</v>
      </c>
      <c r="FGR196" s="2">
        <v>136.30000000000001</v>
      </c>
      <c r="FGS196" s="2">
        <v>136.30000000000001</v>
      </c>
      <c r="FGT196" s="2">
        <v>136.30000000000001</v>
      </c>
      <c r="FGU196" s="2">
        <v>136.30000000000001</v>
      </c>
      <c r="FGV196" s="2">
        <v>136.30000000000001</v>
      </c>
      <c r="FGW196" s="2">
        <v>136.30000000000001</v>
      </c>
      <c r="FGX196" s="2">
        <v>136.30000000000001</v>
      </c>
      <c r="FGY196" s="2">
        <v>136.30000000000001</v>
      </c>
      <c r="FGZ196" s="2">
        <v>136.30000000000001</v>
      </c>
      <c r="FHA196" s="2">
        <v>136.30000000000001</v>
      </c>
      <c r="FHB196" s="2">
        <v>136.30000000000001</v>
      </c>
      <c r="FHC196" s="2">
        <v>136.30000000000001</v>
      </c>
      <c r="FHD196" s="2">
        <v>136.30000000000001</v>
      </c>
      <c r="FHE196" s="2">
        <v>136.30000000000001</v>
      </c>
      <c r="FHF196" s="2">
        <v>136.30000000000001</v>
      </c>
      <c r="FHG196" s="2">
        <v>136.30000000000001</v>
      </c>
      <c r="FHH196" s="2">
        <v>136.30000000000001</v>
      </c>
      <c r="FHI196" s="2">
        <v>136.30000000000001</v>
      </c>
      <c r="FHJ196" s="2">
        <v>136.30000000000001</v>
      </c>
      <c r="FHK196" s="2">
        <v>136.30000000000001</v>
      </c>
      <c r="FHL196" s="2">
        <v>136.30000000000001</v>
      </c>
      <c r="FHM196" s="2">
        <v>136.30000000000001</v>
      </c>
      <c r="FHN196" s="2">
        <v>136.30000000000001</v>
      </c>
      <c r="FHO196" s="2">
        <v>136.30000000000001</v>
      </c>
      <c r="FHP196" s="2">
        <v>136.30000000000001</v>
      </c>
      <c r="FHQ196" s="2">
        <v>136.30000000000001</v>
      </c>
      <c r="FHR196" s="2">
        <v>136.30000000000001</v>
      </c>
      <c r="FHS196" s="2">
        <v>136.30000000000001</v>
      </c>
      <c r="FHT196" s="2">
        <v>136.30000000000001</v>
      </c>
      <c r="FHU196" s="2">
        <v>136.30000000000001</v>
      </c>
      <c r="FHV196" s="2">
        <v>136.30000000000001</v>
      </c>
      <c r="FHW196" s="2">
        <v>136.30000000000001</v>
      </c>
      <c r="FHX196" s="2">
        <v>136.30000000000001</v>
      </c>
      <c r="FHY196" s="2">
        <v>136.30000000000001</v>
      </c>
      <c r="FHZ196" s="2">
        <v>136.30000000000001</v>
      </c>
      <c r="FIA196" s="2">
        <v>136.30000000000001</v>
      </c>
      <c r="FIB196" s="2">
        <v>136.30000000000001</v>
      </c>
      <c r="FIC196" s="2">
        <v>136.30000000000001</v>
      </c>
      <c r="FID196" s="2">
        <v>136.30000000000001</v>
      </c>
      <c r="FIE196" s="2">
        <v>136.30000000000001</v>
      </c>
      <c r="FIF196" s="2">
        <v>136.30000000000001</v>
      </c>
      <c r="FIG196" s="2">
        <v>136.30000000000001</v>
      </c>
      <c r="FIH196" s="2">
        <v>136.30000000000001</v>
      </c>
      <c r="FII196" s="2">
        <v>136.30000000000001</v>
      </c>
      <c r="FIJ196" s="2">
        <v>136.30000000000001</v>
      </c>
      <c r="FIK196" s="2">
        <v>136.30000000000001</v>
      </c>
      <c r="FIL196" s="2">
        <v>136.30000000000001</v>
      </c>
      <c r="FIM196" s="2">
        <v>136.30000000000001</v>
      </c>
      <c r="FIN196" s="2">
        <v>136.30000000000001</v>
      </c>
      <c r="FIO196" s="2">
        <v>136.30000000000001</v>
      </c>
      <c r="FIP196" s="2">
        <v>136.30000000000001</v>
      </c>
      <c r="FIQ196" s="2">
        <v>136.30000000000001</v>
      </c>
      <c r="FIR196" s="2">
        <v>136.30000000000001</v>
      </c>
      <c r="FIS196" s="2">
        <v>136.30000000000001</v>
      </c>
      <c r="FIT196" s="2">
        <v>136.30000000000001</v>
      </c>
      <c r="FIU196" s="2">
        <v>136.30000000000001</v>
      </c>
      <c r="FIV196" s="2">
        <v>136.30000000000001</v>
      </c>
      <c r="FIW196" s="2">
        <v>136.30000000000001</v>
      </c>
      <c r="FIX196" s="2">
        <v>136.30000000000001</v>
      </c>
      <c r="FIY196" s="2">
        <v>136.30000000000001</v>
      </c>
      <c r="FIZ196" s="2">
        <v>136.30000000000001</v>
      </c>
      <c r="FJA196" s="2">
        <v>136.30000000000001</v>
      </c>
      <c r="FJB196" s="2">
        <v>136.30000000000001</v>
      </c>
      <c r="FJC196" s="2">
        <v>136.30000000000001</v>
      </c>
      <c r="FJD196" s="2">
        <v>136.30000000000001</v>
      </c>
      <c r="FJE196" s="2">
        <v>136.30000000000001</v>
      </c>
      <c r="FJF196" s="2">
        <v>136.30000000000001</v>
      </c>
      <c r="FJG196" s="2">
        <v>136.30000000000001</v>
      </c>
      <c r="FJH196" s="2">
        <v>136.30000000000001</v>
      </c>
      <c r="FJI196" s="2">
        <v>136.30000000000001</v>
      </c>
      <c r="FJJ196" s="2">
        <v>136.30000000000001</v>
      </c>
      <c r="FJK196" s="2">
        <v>136.30000000000001</v>
      </c>
      <c r="FJL196" s="2">
        <v>136.30000000000001</v>
      </c>
      <c r="FJM196" s="2">
        <v>136.30000000000001</v>
      </c>
      <c r="FJN196" s="2">
        <v>136.30000000000001</v>
      </c>
      <c r="FJO196" s="2">
        <v>136.30000000000001</v>
      </c>
      <c r="FJP196" s="2">
        <v>136.30000000000001</v>
      </c>
      <c r="FJQ196" s="2">
        <v>136.30000000000001</v>
      </c>
      <c r="FJR196" s="2">
        <v>136.30000000000001</v>
      </c>
      <c r="FJS196" s="2">
        <v>136.30000000000001</v>
      </c>
      <c r="FJT196" s="2">
        <v>136.30000000000001</v>
      </c>
      <c r="FJU196" s="2">
        <v>136.30000000000001</v>
      </c>
      <c r="FJV196" s="2">
        <v>136.30000000000001</v>
      </c>
      <c r="FJW196" s="2">
        <v>136.30000000000001</v>
      </c>
      <c r="FJX196" s="2">
        <v>136.30000000000001</v>
      </c>
      <c r="FJY196" s="2">
        <v>136.30000000000001</v>
      </c>
      <c r="FJZ196" s="2">
        <v>136.30000000000001</v>
      </c>
      <c r="FKA196" s="2">
        <v>136.30000000000001</v>
      </c>
      <c r="FKB196" s="2">
        <v>136.30000000000001</v>
      </c>
      <c r="FKC196" s="2">
        <v>136.30000000000001</v>
      </c>
      <c r="FKD196" s="2">
        <v>136.30000000000001</v>
      </c>
      <c r="FKE196" s="2">
        <v>136.30000000000001</v>
      </c>
      <c r="FKF196" s="2">
        <v>136.30000000000001</v>
      </c>
      <c r="FKG196" s="2">
        <v>136.30000000000001</v>
      </c>
      <c r="FKH196" s="2">
        <v>136.30000000000001</v>
      </c>
      <c r="FKI196" s="2">
        <v>136.30000000000001</v>
      </c>
      <c r="FKJ196" s="2">
        <v>136.30000000000001</v>
      </c>
      <c r="FKK196" s="2">
        <v>136.30000000000001</v>
      </c>
      <c r="FKL196" s="2">
        <v>136.30000000000001</v>
      </c>
      <c r="FKM196" s="2">
        <v>136.30000000000001</v>
      </c>
      <c r="FKN196" s="2">
        <v>136.30000000000001</v>
      </c>
      <c r="FKO196" s="2">
        <v>136.30000000000001</v>
      </c>
      <c r="FKP196" s="2">
        <v>136.30000000000001</v>
      </c>
      <c r="FKQ196" s="2">
        <v>136.30000000000001</v>
      </c>
      <c r="FKR196" s="2">
        <v>136.30000000000001</v>
      </c>
      <c r="FKS196" s="2">
        <v>136.30000000000001</v>
      </c>
      <c r="FKT196" s="2">
        <v>136.30000000000001</v>
      </c>
      <c r="FKU196" s="2">
        <v>136.30000000000001</v>
      </c>
      <c r="FKV196" s="2">
        <v>136.30000000000001</v>
      </c>
      <c r="FKW196" s="2">
        <v>136.30000000000001</v>
      </c>
      <c r="FKX196" s="2">
        <v>136.30000000000001</v>
      </c>
      <c r="FKY196" s="2">
        <v>136.30000000000001</v>
      </c>
      <c r="FKZ196" s="2">
        <v>136.30000000000001</v>
      </c>
      <c r="FLA196" s="2">
        <v>136.30000000000001</v>
      </c>
      <c r="FLB196" s="2">
        <v>136.30000000000001</v>
      </c>
      <c r="FLC196" s="2">
        <v>136.30000000000001</v>
      </c>
      <c r="FLD196" s="2">
        <v>136.30000000000001</v>
      </c>
      <c r="FLE196" s="2">
        <v>136.30000000000001</v>
      </c>
      <c r="FLF196" s="2">
        <v>136.30000000000001</v>
      </c>
      <c r="FLG196" s="2">
        <v>136.30000000000001</v>
      </c>
      <c r="FLH196" s="2">
        <v>136.30000000000001</v>
      </c>
      <c r="FLI196" s="2">
        <v>136.30000000000001</v>
      </c>
      <c r="FLJ196" s="2">
        <v>136.30000000000001</v>
      </c>
      <c r="FLK196" s="2">
        <v>136.30000000000001</v>
      </c>
      <c r="FLL196" s="2">
        <v>136.30000000000001</v>
      </c>
      <c r="FLM196" s="2">
        <v>136.30000000000001</v>
      </c>
      <c r="FLN196" s="2">
        <v>136.30000000000001</v>
      </c>
      <c r="FLO196" s="2">
        <v>136.30000000000001</v>
      </c>
      <c r="FLP196" s="2">
        <v>136.30000000000001</v>
      </c>
      <c r="FLQ196" s="2">
        <v>136.30000000000001</v>
      </c>
      <c r="FLR196" s="2">
        <v>136.30000000000001</v>
      </c>
      <c r="FLS196" s="2">
        <v>136.30000000000001</v>
      </c>
      <c r="FLT196" s="2">
        <v>136.30000000000001</v>
      </c>
      <c r="FLU196" s="2">
        <v>136.30000000000001</v>
      </c>
      <c r="FLV196" s="2">
        <v>136.30000000000001</v>
      </c>
      <c r="FLW196" s="2">
        <v>136.30000000000001</v>
      </c>
      <c r="FLX196" s="2">
        <v>136.30000000000001</v>
      </c>
      <c r="FLY196" s="2">
        <v>136.30000000000001</v>
      </c>
      <c r="FLZ196" s="2">
        <v>136.30000000000001</v>
      </c>
      <c r="FMA196" s="2">
        <v>136.30000000000001</v>
      </c>
      <c r="FMB196" s="2">
        <v>136.30000000000001</v>
      </c>
      <c r="FMC196" s="2">
        <v>136.30000000000001</v>
      </c>
      <c r="FMD196" s="2">
        <v>136.30000000000001</v>
      </c>
      <c r="FME196" s="2">
        <v>136.30000000000001</v>
      </c>
      <c r="FMF196" s="2">
        <v>136.30000000000001</v>
      </c>
      <c r="FMG196" s="2">
        <v>136.30000000000001</v>
      </c>
      <c r="FMH196" s="2">
        <v>136.30000000000001</v>
      </c>
      <c r="FMI196" s="2">
        <v>136.30000000000001</v>
      </c>
      <c r="FMJ196" s="2">
        <v>136.30000000000001</v>
      </c>
      <c r="FMK196" s="2">
        <v>136.30000000000001</v>
      </c>
      <c r="FML196" s="2">
        <v>136.30000000000001</v>
      </c>
      <c r="FMM196" s="2">
        <v>136.30000000000001</v>
      </c>
      <c r="FMN196" s="2">
        <v>136.30000000000001</v>
      </c>
      <c r="FMO196" s="2">
        <v>136.30000000000001</v>
      </c>
      <c r="FMP196" s="2">
        <v>136.30000000000001</v>
      </c>
      <c r="FMQ196" s="2">
        <v>136.30000000000001</v>
      </c>
      <c r="FMR196" s="2">
        <v>136.30000000000001</v>
      </c>
      <c r="FMS196" s="2">
        <v>136.30000000000001</v>
      </c>
      <c r="FMT196" s="2">
        <v>136.30000000000001</v>
      </c>
      <c r="FMU196" s="2">
        <v>136.30000000000001</v>
      </c>
      <c r="FMV196" s="2">
        <v>136.30000000000001</v>
      </c>
      <c r="FMW196" s="2">
        <v>136.30000000000001</v>
      </c>
      <c r="FMX196" s="2">
        <v>136.30000000000001</v>
      </c>
      <c r="FMY196" s="2">
        <v>136.30000000000001</v>
      </c>
      <c r="FMZ196" s="2">
        <v>136.30000000000001</v>
      </c>
      <c r="FNA196" s="2">
        <v>136.30000000000001</v>
      </c>
      <c r="FNB196" s="2">
        <v>136.30000000000001</v>
      </c>
      <c r="FNC196" s="2">
        <v>136.30000000000001</v>
      </c>
      <c r="FND196" s="2">
        <v>136.30000000000001</v>
      </c>
      <c r="FNE196" s="2">
        <v>136.30000000000001</v>
      </c>
      <c r="FNF196" s="2">
        <v>136.30000000000001</v>
      </c>
      <c r="FNG196" s="2">
        <v>136.30000000000001</v>
      </c>
      <c r="FNH196" s="2">
        <v>136.30000000000001</v>
      </c>
      <c r="FNI196" s="2">
        <v>136.30000000000001</v>
      </c>
      <c r="FNJ196" s="2">
        <v>136.30000000000001</v>
      </c>
      <c r="FNK196" s="2">
        <v>136.30000000000001</v>
      </c>
      <c r="FNL196" s="2">
        <v>136.30000000000001</v>
      </c>
      <c r="FNM196" s="2">
        <v>136.30000000000001</v>
      </c>
      <c r="FNN196" s="2">
        <v>136.30000000000001</v>
      </c>
      <c r="FNO196" s="2">
        <v>136.30000000000001</v>
      </c>
      <c r="FNP196" s="2">
        <v>136.30000000000001</v>
      </c>
      <c r="FNQ196" s="2">
        <v>136.30000000000001</v>
      </c>
      <c r="FNR196" s="2">
        <v>136.30000000000001</v>
      </c>
      <c r="FNS196" s="2">
        <v>136.30000000000001</v>
      </c>
      <c r="FNT196" s="2">
        <v>136.30000000000001</v>
      </c>
      <c r="FNU196" s="2">
        <v>136.30000000000001</v>
      </c>
      <c r="FNV196" s="2">
        <v>136.30000000000001</v>
      </c>
      <c r="FNW196" s="2">
        <v>136.30000000000001</v>
      </c>
      <c r="FNX196" s="2">
        <v>136.30000000000001</v>
      </c>
      <c r="FNY196" s="2">
        <v>136.30000000000001</v>
      </c>
      <c r="FNZ196" s="2">
        <v>136.30000000000001</v>
      </c>
      <c r="FOA196" s="2">
        <v>136.30000000000001</v>
      </c>
      <c r="FOB196" s="2">
        <v>136.30000000000001</v>
      </c>
      <c r="FOC196" s="2">
        <v>136.30000000000001</v>
      </c>
      <c r="FOD196" s="2">
        <v>136.30000000000001</v>
      </c>
      <c r="FOE196" s="2">
        <v>136.30000000000001</v>
      </c>
      <c r="FOF196" s="2">
        <v>136.30000000000001</v>
      </c>
      <c r="FOG196" s="2">
        <v>136.30000000000001</v>
      </c>
      <c r="FOH196" s="2">
        <v>136.30000000000001</v>
      </c>
      <c r="FOI196" s="2">
        <v>136.30000000000001</v>
      </c>
      <c r="FOJ196" s="2">
        <v>136.30000000000001</v>
      </c>
      <c r="FOK196" s="2">
        <v>136.30000000000001</v>
      </c>
      <c r="FOL196" s="2">
        <v>136.30000000000001</v>
      </c>
      <c r="FOM196" s="2">
        <v>136.30000000000001</v>
      </c>
      <c r="FON196" s="2">
        <v>136.30000000000001</v>
      </c>
      <c r="FOO196" s="2">
        <v>136.30000000000001</v>
      </c>
      <c r="FOP196" s="2">
        <v>136.30000000000001</v>
      </c>
      <c r="FOQ196" s="2">
        <v>136.30000000000001</v>
      </c>
      <c r="FOR196" s="2">
        <v>136.30000000000001</v>
      </c>
      <c r="FOS196" s="2">
        <v>136.30000000000001</v>
      </c>
      <c r="FOT196" s="2">
        <v>136.30000000000001</v>
      </c>
      <c r="FOU196" s="2">
        <v>136.30000000000001</v>
      </c>
      <c r="FOV196" s="2">
        <v>136.30000000000001</v>
      </c>
      <c r="FOW196" s="2">
        <v>136.30000000000001</v>
      </c>
      <c r="FOX196" s="2">
        <v>136.30000000000001</v>
      </c>
      <c r="FOY196" s="2">
        <v>136.30000000000001</v>
      </c>
      <c r="FOZ196" s="2">
        <v>136.30000000000001</v>
      </c>
      <c r="FPA196" s="2">
        <v>136.30000000000001</v>
      </c>
      <c r="FPB196" s="2">
        <v>136.30000000000001</v>
      </c>
      <c r="FPC196" s="2">
        <v>136.30000000000001</v>
      </c>
      <c r="FPD196" s="2">
        <v>136.30000000000001</v>
      </c>
      <c r="FPE196" s="2">
        <v>136.30000000000001</v>
      </c>
      <c r="FPF196" s="2">
        <v>136.30000000000001</v>
      </c>
      <c r="FPG196" s="2">
        <v>136.30000000000001</v>
      </c>
      <c r="FPH196" s="2">
        <v>136.30000000000001</v>
      </c>
      <c r="FPI196" s="2">
        <v>136.30000000000001</v>
      </c>
      <c r="FPJ196" s="2">
        <v>136.30000000000001</v>
      </c>
      <c r="FPK196" s="2">
        <v>136.30000000000001</v>
      </c>
      <c r="FPL196" s="2">
        <v>136.30000000000001</v>
      </c>
      <c r="FPM196" s="2">
        <v>136.30000000000001</v>
      </c>
      <c r="FPN196" s="2">
        <v>136.30000000000001</v>
      </c>
      <c r="FPO196" s="2">
        <v>136.30000000000001</v>
      </c>
      <c r="FPP196" s="2">
        <v>136.30000000000001</v>
      </c>
      <c r="FPQ196" s="2">
        <v>136.30000000000001</v>
      </c>
      <c r="FPR196" s="2">
        <v>136.30000000000001</v>
      </c>
      <c r="FPS196" s="2">
        <v>136.30000000000001</v>
      </c>
      <c r="FPT196" s="2">
        <v>136.30000000000001</v>
      </c>
      <c r="FPU196" s="2">
        <v>136.30000000000001</v>
      </c>
      <c r="FPV196" s="2">
        <v>136.30000000000001</v>
      </c>
      <c r="FPW196" s="2">
        <v>136.30000000000001</v>
      </c>
      <c r="FPX196" s="2">
        <v>136.30000000000001</v>
      </c>
      <c r="FPY196" s="2">
        <v>136.30000000000001</v>
      </c>
      <c r="FPZ196" s="2">
        <v>136.30000000000001</v>
      </c>
      <c r="FQA196" s="2">
        <v>136.30000000000001</v>
      </c>
      <c r="FQB196" s="2">
        <v>136.30000000000001</v>
      </c>
      <c r="FQC196" s="2">
        <v>136.30000000000001</v>
      </c>
      <c r="FQD196" s="2">
        <v>136.30000000000001</v>
      </c>
      <c r="FQE196" s="2">
        <v>136.30000000000001</v>
      </c>
      <c r="FQF196" s="2">
        <v>136.30000000000001</v>
      </c>
      <c r="FQG196" s="2">
        <v>136.30000000000001</v>
      </c>
      <c r="FQH196" s="2">
        <v>136.30000000000001</v>
      </c>
      <c r="FQI196" s="2">
        <v>136.30000000000001</v>
      </c>
      <c r="FQJ196" s="2">
        <v>136.30000000000001</v>
      </c>
      <c r="FQK196" s="2">
        <v>136.30000000000001</v>
      </c>
      <c r="FQL196" s="2">
        <v>136.30000000000001</v>
      </c>
      <c r="FQM196" s="2">
        <v>136.30000000000001</v>
      </c>
      <c r="FQN196" s="2">
        <v>136.30000000000001</v>
      </c>
      <c r="FQO196" s="2">
        <v>136.30000000000001</v>
      </c>
      <c r="FQP196" s="2">
        <v>136.30000000000001</v>
      </c>
      <c r="FQQ196" s="2">
        <v>136.30000000000001</v>
      </c>
      <c r="FQR196" s="2">
        <v>136.30000000000001</v>
      </c>
      <c r="FQS196" s="2">
        <v>136.30000000000001</v>
      </c>
      <c r="FQT196" s="2">
        <v>136.30000000000001</v>
      </c>
      <c r="FQU196" s="2">
        <v>136.30000000000001</v>
      </c>
      <c r="FQV196" s="2">
        <v>136.30000000000001</v>
      </c>
      <c r="FQW196" s="2">
        <v>136.30000000000001</v>
      </c>
      <c r="FQX196" s="2">
        <v>136.30000000000001</v>
      </c>
      <c r="FQY196" s="2">
        <v>136.30000000000001</v>
      </c>
      <c r="FQZ196" s="2">
        <v>136.30000000000001</v>
      </c>
      <c r="FRA196" s="2">
        <v>136.30000000000001</v>
      </c>
      <c r="FRB196" s="2">
        <v>136.30000000000001</v>
      </c>
      <c r="FRC196" s="2">
        <v>136.30000000000001</v>
      </c>
      <c r="FRD196" s="2">
        <v>136.30000000000001</v>
      </c>
      <c r="FRE196" s="2">
        <v>136.30000000000001</v>
      </c>
      <c r="FRF196" s="2">
        <v>136.30000000000001</v>
      </c>
      <c r="FRG196" s="2">
        <v>136.30000000000001</v>
      </c>
      <c r="FRH196" s="2">
        <v>136.30000000000001</v>
      </c>
      <c r="FRI196" s="2">
        <v>136.30000000000001</v>
      </c>
      <c r="FRJ196" s="2">
        <v>136.30000000000001</v>
      </c>
      <c r="FRK196" s="2">
        <v>136.30000000000001</v>
      </c>
      <c r="FRL196" s="2">
        <v>136.30000000000001</v>
      </c>
      <c r="FRM196" s="2">
        <v>136.30000000000001</v>
      </c>
      <c r="FRN196" s="2">
        <v>136.30000000000001</v>
      </c>
      <c r="FRO196" s="2">
        <v>136.30000000000001</v>
      </c>
      <c r="FRP196" s="2">
        <v>136.30000000000001</v>
      </c>
      <c r="FRQ196" s="2">
        <v>136.30000000000001</v>
      </c>
      <c r="FRR196" s="2">
        <v>136.30000000000001</v>
      </c>
      <c r="FRS196" s="2">
        <v>136.30000000000001</v>
      </c>
      <c r="FRT196" s="2">
        <v>136.30000000000001</v>
      </c>
      <c r="FRU196" s="2">
        <v>136.30000000000001</v>
      </c>
      <c r="FRV196" s="2">
        <v>136.30000000000001</v>
      </c>
      <c r="FRW196" s="2">
        <v>136.30000000000001</v>
      </c>
      <c r="FRX196" s="2">
        <v>136.30000000000001</v>
      </c>
      <c r="FRY196" s="2">
        <v>136.30000000000001</v>
      </c>
      <c r="FRZ196" s="2">
        <v>136.30000000000001</v>
      </c>
      <c r="FSA196" s="2">
        <v>136.30000000000001</v>
      </c>
      <c r="FSB196" s="2">
        <v>136.30000000000001</v>
      </c>
      <c r="FSC196" s="2">
        <v>136.30000000000001</v>
      </c>
      <c r="FSD196" s="2">
        <v>136.30000000000001</v>
      </c>
      <c r="FSE196" s="2">
        <v>136.30000000000001</v>
      </c>
      <c r="FSF196" s="2">
        <v>136.30000000000001</v>
      </c>
      <c r="FSG196" s="2">
        <v>136.30000000000001</v>
      </c>
      <c r="FSH196" s="2">
        <v>136.30000000000001</v>
      </c>
      <c r="FSI196" s="2">
        <v>136.30000000000001</v>
      </c>
      <c r="FSJ196" s="2">
        <v>136.30000000000001</v>
      </c>
      <c r="FSK196" s="2">
        <v>136.30000000000001</v>
      </c>
      <c r="FSL196" s="2">
        <v>136.30000000000001</v>
      </c>
      <c r="FSM196" s="2">
        <v>136.30000000000001</v>
      </c>
      <c r="FSN196" s="2">
        <v>136.30000000000001</v>
      </c>
      <c r="FSO196" s="2">
        <v>136.30000000000001</v>
      </c>
      <c r="FSP196" s="2">
        <v>136.30000000000001</v>
      </c>
      <c r="FSQ196" s="2">
        <v>136.30000000000001</v>
      </c>
      <c r="FSR196" s="2">
        <v>136.30000000000001</v>
      </c>
      <c r="FSS196" s="2">
        <v>136.30000000000001</v>
      </c>
      <c r="FST196" s="2">
        <v>136.30000000000001</v>
      </c>
      <c r="FSU196" s="2">
        <v>136.30000000000001</v>
      </c>
      <c r="FSV196" s="2">
        <v>136.30000000000001</v>
      </c>
      <c r="FSW196" s="2">
        <v>136.30000000000001</v>
      </c>
      <c r="FSX196" s="2">
        <v>136.30000000000001</v>
      </c>
      <c r="FSY196" s="2">
        <v>136.30000000000001</v>
      </c>
      <c r="FSZ196" s="2">
        <v>136.30000000000001</v>
      </c>
      <c r="FTA196" s="2">
        <v>136.30000000000001</v>
      </c>
      <c r="FTB196" s="2">
        <v>136.30000000000001</v>
      </c>
      <c r="FTC196" s="2">
        <v>136.30000000000001</v>
      </c>
      <c r="FTD196" s="2">
        <v>136.30000000000001</v>
      </c>
      <c r="FTE196" s="2">
        <v>136.30000000000001</v>
      </c>
      <c r="FTF196" s="2">
        <v>136.30000000000001</v>
      </c>
      <c r="FTG196" s="2">
        <v>136.30000000000001</v>
      </c>
      <c r="FTH196" s="2">
        <v>136.30000000000001</v>
      </c>
      <c r="FTI196" s="2">
        <v>136.30000000000001</v>
      </c>
      <c r="FTJ196" s="2">
        <v>136.30000000000001</v>
      </c>
      <c r="FTK196" s="2">
        <v>136.30000000000001</v>
      </c>
      <c r="FTL196" s="2">
        <v>136.30000000000001</v>
      </c>
      <c r="FTM196" s="2">
        <v>136.30000000000001</v>
      </c>
      <c r="FTN196" s="2">
        <v>136.30000000000001</v>
      </c>
      <c r="FTO196" s="2">
        <v>136.30000000000001</v>
      </c>
      <c r="FTP196" s="2">
        <v>136.30000000000001</v>
      </c>
      <c r="FTQ196" s="2">
        <v>136.30000000000001</v>
      </c>
      <c r="FTR196" s="2">
        <v>136.30000000000001</v>
      </c>
      <c r="FTS196" s="2">
        <v>136.30000000000001</v>
      </c>
      <c r="FTT196" s="2">
        <v>136.30000000000001</v>
      </c>
      <c r="FTU196" s="2">
        <v>136.30000000000001</v>
      </c>
      <c r="FTV196" s="2">
        <v>136.30000000000001</v>
      </c>
      <c r="FTW196" s="2">
        <v>136.30000000000001</v>
      </c>
      <c r="FTX196" s="2">
        <v>136.30000000000001</v>
      </c>
      <c r="FTY196" s="2">
        <v>136.30000000000001</v>
      </c>
      <c r="FTZ196" s="2">
        <v>136.30000000000001</v>
      </c>
      <c r="FUA196" s="2">
        <v>136.30000000000001</v>
      </c>
      <c r="FUB196" s="2">
        <v>136.30000000000001</v>
      </c>
      <c r="FUC196" s="2">
        <v>136.30000000000001</v>
      </c>
      <c r="FUD196" s="2">
        <v>136.30000000000001</v>
      </c>
      <c r="FUE196" s="2">
        <v>136.30000000000001</v>
      </c>
      <c r="FUF196" s="2">
        <v>136.30000000000001</v>
      </c>
      <c r="FUG196" s="2">
        <v>136.30000000000001</v>
      </c>
      <c r="FUH196" s="2">
        <v>136.30000000000001</v>
      </c>
      <c r="FUI196" s="2">
        <v>136.30000000000001</v>
      </c>
      <c r="FUJ196" s="2">
        <v>136.30000000000001</v>
      </c>
      <c r="FUK196" s="2">
        <v>136.30000000000001</v>
      </c>
      <c r="FUL196" s="2">
        <v>136.30000000000001</v>
      </c>
      <c r="FUM196" s="2">
        <v>136.30000000000001</v>
      </c>
      <c r="FUN196" s="2">
        <v>136.30000000000001</v>
      </c>
      <c r="FUO196" s="2">
        <v>136.30000000000001</v>
      </c>
      <c r="FUP196" s="2">
        <v>136.30000000000001</v>
      </c>
      <c r="FUQ196" s="2">
        <v>136.30000000000001</v>
      </c>
      <c r="FUR196" s="2">
        <v>136.30000000000001</v>
      </c>
      <c r="FUS196" s="2">
        <v>136.30000000000001</v>
      </c>
      <c r="FUT196" s="2">
        <v>136.30000000000001</v>
      </c>
      <c r="FUU196" s="2">
        <v>136.30000000000001</v>
      </c>
      <c r="FUV196" s="2">
        <v>136.30000000000001</v>
      </c>
      <c r="FUW196" s="2">
        <v>136.30000000000001</v>
      </c>
      <c r="FUX196" s="2">
        <v>136.30000000000001</v>
      </c>
      <c r="FUY196" s="2">
        <v>136.30000000000001</v>
      </c>
      <c r="FUZ196" s="2">
        <v>136.30000000000001</v>
      </c>
      <c r="FVA196" s="2">
        <v>136.30000000000001</v>
      </c>
      <c r="FVB196" s="2">
        <v>136.30000000000001</v>
      </c>
      <c r="FVC196" s="2">
        <v>136.30000000000001</v>
      </c>
      <c r="FVD196" s="2">
        <v>136.30000000000001</v>
      </c>
      <c r="FVE196" s="2">
        <v>136.30000000000001</v>
      </c>
      <c r="FVF196" s="2">
        <v>136.30000000000001</v>
      </c>
      <c r="FVG196" s="2">
        <v>136.30000000000001</v>
      </c>
      <c r="FVH196" s="2">
        <v>136.30000000000001</v>
      </c>
      <c r="FVI196" s="2">
        <v>136.30000000000001</v>
      </c>
      <c r="FVJ196" s="2">
        <v>136.30000000000001</v>
      </c>
      <c r="FVK196" s="2">
        <v>136.30000000000001</v>
      </c>
      <c r="FVL196" s="2">
        <v>136.30000000000001</v>
      </c>
      <c r="FVM196" s="2">
        <v>136.30000000000001</v>
      </c>
      <c r="FVN196" s="2">
        <v>136.30000000000001</v>
      </c>
      <c r="FVO196" s="2">
        <v>136.30000000000001</v>
      </c>
      <c r="FVP196" s="2">
        <v>136.30000000000001</v>
      </c>
      <c r="FVQ196" s="2">
        <v>136.30000000000001</v>
      </c>
      <c r="FVR196" s="2">
        <v>136.30000000000001</v>
      </c>
      <c r="FVS196" s="2">
        <v>136.30000000000001</v>
      </c>
      <c r="FVT196" s="2">
        <v>136.30000000000001</v>
      </c>
      <c r="FVU196" s="2">
        <v>136.30000000000001</v>
      </c>
      <c r="FVV196" s="2">
        <v>136.30000000000001</v>
      </c>
      <c r="FVW196" s="2">
        <v>136.30000000000001</v>
      </c>
      <c r="FVX196" s="2">
        <v>136.30000000000001</v>
      </c>
      <c r="FVY196" s="2">
        <v>136.30000000000001</v>
      </c>
      <c r="FVZ196" s="2">
        <v>136.30000000000001</v>
      </c>
      <c r="FWA196" s="2">
        <v>136.30000000000001</v>
      </c>
      <c r="FWB196" s="2">
        <v>136.30000000000001</v>
      </c>
      <c r="FWC196" s="2">
        <v>136.30000000000001</v>
      </c>
      <c r="FWD196" s="2">
        <v>136.30000000000001</v>
      </c>
      <c r="FWE196" s="2">
        <v>136.30000000000001</v>
      </c>
      <c r="FWF196" s="2">
        <v>136.30000000000001</v>
      </c>
      <c r="FWG196" s="2">
        <v>136.30000000000001</v>
      </c>
      <c r="FWH196" s="2">
        <v>136.30000000000001</v>
      </c>
      <c r="FWI196" s="2">
        <v>136.30000000000001</v>
      </c>
      <c r="FWJ196" s="2">
        <v>136.30000000000001</v>
      </c>
      <c r="FWK196" s="2">
        <v>136.30000000000001</v>
      </c>
      <c r="FWL196" s="2">
        <v>136.30000000000001</v>
      </c>
      <c r="FWM196" s="2">
        <v>136.30000000000001</v>
      </c>
      <c r="FWN196" s="2">
        <v>136.30000000000001</v>
      </c>
      <c r="FWO196" s="2">
        <v>136.30000000000001</v>
      </c>
      <c r="FWP196" s="2">
        <v>136.30000000000001</v>
      </c>
      <c r="FWQ196" s="2">
        <v>136.30000000000001</v>
      </c>
      <c r="FWR196" s="2">
        <v>136.30000000000001</v>
      </c>
      <c r="FWS196" s="2">
        <v>136.30000000000001</v>
      </c>
      <c r="FWT196" s="2">
        <v>136.30000000000001</v>
      </c>
      <c r="FWU196" s="2">
        <v>136.30000000000001</v>
      </c>
      <c r="FWV196" s="2">
        <v>136.30000000000001</v>
      </c>
      <c r="FWW196" s="2">
        <v>136.30000000000001</v>
      </c>
      <c r="FWX196" s="2">
        <v>136.30000000000001</v>
      </c>
      <c r="FWY196" s="2">
        <v>136.30000000000001</v>
      </c>
      <c r="FWZ196" s="2">
        <v>136.30000000000001</v>
      </c>
      <c r="FXA196" s="2">
        <v>136.30000000000001</v>
      </c>
      <c r="FXB196" s="2">
        <v>136.30000000000001</v>
      </c>
      <c r="FXC196" s="2">
        <v>136.30000000000001</v>
      </c>
      <c r="FXD196" s="2">
        <v>136.30000000000001</v>
      </c>
      <c r="FXE196" s="2">
        <v>136.30000000000001</v>
      </c>
      <c r="FXF196" s="2">
        <v>136.30000000000001</v>
      </c>
      <c r="FXG196" s="2">
        <v>136.30000000000001</v>
      </c>
      <c r="FXH196" s="2">
        <v>136.30000000000001</v>
      </c>
      <c r="FXI196" s="2">
        <v>136.30000000000001</v>
      </c>
      <c r="FXJ196" s="2">
        <v>136.30000000000001</v>
      </c>
      <c r="FXK196" s="2">
        <v>136.30000000000001</v>
      </c>
      <c r="FXL196" s="2">
        <v>136.30000000000001</v>
      </c>
      <c r="FXM196" s="2">
        <v>136.30000000000001</v>
      </c>
      <c r="FXN196" s="2">
        <v>136.30000000000001</v>
      </c>
      <c r="FXO196" s="2">
        <v>136.30000000000001</v>
      </c>
      <c r="FXP196" s="2">
        <v>136.30000000000001</v>
      </c>
      <c r="FXQ196" s="2">
        <v>136.30000000000001</v>
      </c>
      <c r="FXR196" s="2">
        <v>136.30000000000001</v>
      </c>
      <c r="FXS196" s="2">
        <v>136.30000000000001</v>
      </c>
      <c r="FXT196" s="2">
        <v>136.30000000000001</v>
      </c>
      <c r="FXU196" s="2">
        <v>136.30000000000001</v>
      </c>
      <c r="FXV196" s="2">
        <v>136.30000000000001</v>
      </c>
      <c r="FXW196" s="2">
        <v>136.30000000000001</v>
      </c>
      <c r="FXX196" s="2">
        <v>136.30000000000001</v>
      </c>
      <c r="FXY196" s="2">
        <v>136.30000000000001</v>
      </c>
      <c r="FXZ196" s="2">
        <v>136.30000000000001</v>
      </c>
      <c r="FYA196" s="2">
        <v>136.30000000000001</v>
      </c>
      <c r="FYB196" s="2">
        <v>136.30000000000001</v>
      </c>
      <c r="FYC196" s="2">
        <v>136.30000000000001</v>
      </c>
      <c r="FYD196" s="2">
        <v>136.30000000000001</v>
      </c>
      <c r="FYE196" s="2">
        <v>136.30000000000001</v>
      </c>
      <c r="FYF196" s="2">
        <v>136.30000000000001</v>
      </c>
      <c r="FYG196" s="2">
        <v>136.30000000000001</v>
      </c>
      <c r="FYH196" s="2">
        <v>136.30000000000001</v>
      </c>
      <c r="FYI196" s="2">
        <v>136.30000000000001</v>
      </c>
      <c r="FYJ196" s="2">
        <v>136.30000000000001</v>
      </c>
      <c r="FYK196" s="2">
        <v>136.30000000000001</v>
      </c>
      <c r="FYL196" s="2">
        <v>136.30000000000001</v>
      </c>
      <c r="FYM196" s="2">
        <v>136.30000000000001</v>
      </c>
      <c r="FYN196" s="2">
        <v>136.30000000000001</v>
      </c>
      <c r="FYO196" s="2">
        <v>136.30000000000001</v>
      </c>
      <c r="FYP196" s="2">
        <v>136.30000000000001</v>
      </c>
      <c r="FYQ196" s="2">
        <v>136.30000000000001</v>
      </c>
      <c r="FYR196" s="2">
        <v>136.30000000000001</v>
      </c>
      <c r="FYS196" s="2">
        <v>136.30000000000001</v>
      </c>
      <c r="FYT196" s="2">
        <v>136.30000000000001</v>
      </c>
      <c r="FYU196" s="2">
        <v>136.30000000000001</v>
      </c>
      <c r="FYV196" s="2">
        <v>136.30000000000001</v>
      </c>
      <c r="FYW196" s="2">
        <v>136.30000000000001</v>
      </c>
      <c r="FYX196" s="2">
        <v>136.30000000000001</v>
      </c>
      <c r="FYY196" s="2">
        <v>136.30000000000001</v>
      </c>
      <c r="FYZ196" s="2">
        <v>136.30000000000001</v>
      </c>
      <c r="FZA196" s="2">
        <v>136.30000000000001</v>
      </c>
      <c r="FZB196" s="2">
        <v>136.30000000000001</v>
      </c>
      <c r="FZC196" s="2">
        <v>136.30000000000001</v>
      </c>
      <c r="FZD196" s="2">
        <v>136.30000000000001</v>
      </c>
      <c r="FZE196" s="2">
        <v>136.30000000000001</v>
      </c>
      <c r="FZF196" s="2">
        <v>136.30000000000001</v>
      </c>
      <c r="FZG196" s="2">
        <v>136.30000000000001</v>
      </c>
      <c r="FZH196" s="2">
        <v>136.30000000000001</v>
      </c>
      <c r="FZI196" s="2">
        <v>136.30000000000001</v>
      </c>
      <c r="FZJ196" s="2">
        <v>136.30000000000001</v>
      </c>
      <c r="FZK196" s="2">
        <v>136.30000000000001</v>
      </c>
      <c r="FZL196" s="2">
        <v>136.30000000000001</v>
      </c>
      <c r="FZM196" s="2">
        <v>136.30000000000001</v>
      </c>
      <c r="FZN196" s="2">
        <v>136.30000000000001</v>
      </c>
      <c r="FZO196" s="2">
        <v>136.30000000000001</v>
      </c>
      <c r="FZP196" s="2">
        <v>136.30000000000001</v>
      </c>
      <c r="FZQ196" s="2">
        <v>136.30000000000001</v>
      </c>
      <c r="FZR196" s="2">
        <v>136.30000000000001</v>
      </c>
      <c r="FZS196" s="2">
        <v>136.30000000000001</v>
      </c>
      <c r="FZT196" s="2">
        <v>136.30000000000001</v>
      </c>
      <c r="FZU196" s="2">
        <v>136.30000000000001</v>
      </c>
      <c r="FZV196" s="2">
        <v>136.30000000000001</v>
      </c>
      <c r="FZW196" s="2">
        <v>136.30000000000001</v>
      </c>
      <c r="FZX196" s="2">
        <v>136.30000000000001</v>
      </c>
      <c r="FZY196" s="2">
        <v>136.30000000000001</v>
      </c>
      <c r="FZZ196" s="2">
        <v>136.30000000000001</v>
      </c>
      <c r="GAA196" s="2">
        <v>136.30000000000001</v>
      </c>
      <c r="GAB196" s="2">
        <v>136.30000000000001</v>
      </c>
      <c r="GAC196" s="2">
        <v>136.30000000000001</v>
      </c>
      <c r="GAD196" s="2">
        <v>136.30000000000001</v>
      </c>
      <c r="GAE196" s="2">
        <v>136.30000000000001</v>
      </c>
      <c r="GAF196" s="2">
        <v>136.30000000000001</v>
      </c>
      <c r="GAG196" s="2">
        <v>136.30000000000001</v>
      </c>
      <c r="GAH196" s="2">
        <v>136.30000000000001</v>
      </c>
      <c r="GAI196" s="2">
        <v>136.30000000000001</v>
      </c>
      <c r="GAJ196" s="2">
        <v>136.30000000000001</v>
      </c>
      <c r="GAK196" s="2">
        <v>136.30000000000001</v>
      </c>
      <c r="GAL196" s="2">
        <v>136.30000000000001</v>
      </c>
      <c r="GAM196" s="2">
        <v>136.30000000000001</v>
      </c>
      <c r="GAN196" s="2">
        <v>136.30000000000001</v>
      </c>
      <c r="GAO196" s="2">
        <v>136.30000000000001</v>
      </c>
      <c r="GAP196" s="2">
        <v>136.30000000000001</v>
      </c>
      <c r="GAQ196" s="2">
        <v>136.30000000000001</v>
      </c>
      <c r="GAR196" s="2">
        <v>136.30000000000001</v>
      </c>
      <c r="GAS196" s="2">
        <v>136.30000000000001</v>
      </c>
      <c r="GAT196" s="2">
        <v>136.30000000000001</v>
      </c>
      <c r="GAU196" s="2">
        <v>136.30000000000001</v>
      </c>
      <c r="GAV196" s="2">
        <v>136.30000000000001</v>
      </c>
      <c r="GAW196" s="2">
        <v>136.30000000000001</v>
      </c>
      <c r="GAX196" s="2">
        <v>136.30000000000001</v>
      </c>
      <c r="GAY196" s="2">
        <v>136.30000000000001</v>
      </c>
      <c r="GAZ196" s="2">
        <v>136.30000000000001</v>
      </c>
      <c r="GBA196" s="2">
        <v>136.30000000000001</v>
      </c>
      <c r="GBB196" s="2">
        <v>136.30000000000001</v>
      </c>
      <c r="GBC196" s="2">
        <v>136.30000000000001</v>
      </c>
      <c r="GBD196" s="2">
        <v>136.30000000000001</v>
      </c>
      <c r="GBE196" s="2">
        <v>136.30000000000001</v>
      </c>
      <c r="GBF196" s="2">
        <v>136.30000000000001</v>
      </c>
      <c r="GBG196" s="2">
        <v>136.30000000000001</v>
      </c>
      <c r="GBH196" s="2">
        <v>136.30000000000001</v>
      </c>
      <c r="GBI196" s="2">
        <v>136.30000000000001</v>
      </c>
      <c r="GBJ196" s="2">
        <v>136.30000000000001</v>
      </c>
      <c r="GBK196" s="2">
        <v>136.30000000000001</v>
      </c>
      <c r="GBL196" s="2">
        <v>136.30000000000001</v>
      </c>
      <c r="GBM196" s="2">
        <v>136.30000000000001</v>
      </c>
      <c r="GBN196" s="2">
        <v>136.30000000000001</v>
      </c>
      <c r="GBO196" s="2">
        <v>136.30000000000001</v>
      </c>
      <c r="GBP196" s="2">
        <v>136.30000000000001</v>
      </c>
      <c r="GBQ196" s="2">
        <v>136.30000000000001</v>
      </c>
      <c r="GBR196" s="2">
        <v>136.30000000000001</v>
      </c>
      <c r="GBS196" s="2">
        <v>136.30000000000001</v>
      </c>
      <c r="GBT196" s="2">
        <v>136.30000000000001</v>
      </c>
      <c r="GBU196" s="2">
        <v>136.30000000000001</v>
      </c>
      <c r="GBV196" s="2">
        <v>136.30000000000001</v>
      </c>
      <c r="GBW196" s="2">
        <v>136.30000000000001</v>
      </c>
      <c r="GBX196" s="2">
        <v>136.30000000000001</v>
      </c>
      <c r="GBY196" s="2">
        <v>136.30000000000001</v>
      </c>
      <c r="GBZ196" s="2">
        <v>136.30000000000001</v>
      </c>
      <c r="GCA196" s="2">
        <v>136.30000000000001</v>
      </c>
      <c r="GCB196" s="2">
        <v>136.30000000000001</v>
      </c>
      <c r="GCC196" s="2">
        <v>136.30000000000001</v>
      </c>
      <c r="GCD196" s="2">
        <v>136.30000000000001</v>
      </c>
      <c r="GCE196" s="2">
        <v>136.30000000000001</v>
      </c>
      <c r="GCF196" s="2">
        <v>136.30000000000001</v>
      </c>
      <c r="GCG196" s="2">
        <v>136.30000000000001</v>
      </c>
      <c r="GCH196" s="2">
        <v>136.30000000000001</v>
      </c>
      <c r="GCI196" s="2">
        <v>136.30000000000001</v>
      </c>
      <c r="GCJ196" s="2">
        <v>136.30000000000001</v>
      </c>
      <c r="GCK196" s="2">
        <v>136.30000000000001</v>
      </c>
      <c r="GCL196" s="2">
        <v>136.30000000000001</v>
      </c>
      <c r="GCM196" s="2">
        <v>136.30000000000001</v>
      </c>
      <c r="GCN196" s="2">
        <v>136.30000000000001</v>
      </c>
      <c r="GCO196" s="2">
        <v>136.30000000000001</v>
      </c>
      <c r="GCP196" s="2">
        <v>136.30000000000001</v>
      </c>
      <c r="GCQ196" s="2">
        <v>136.30000000000001</v>
      </c>
      <c r="GCR196" s="2">
        <v>136.30000000000001</v>
      </c>
      <c r="GCS196" s="2">
        <v>136.30000000000001</v>
      </c>
      <c r="GCT196" s="2">
        <v>136.30000000000001</v>
      </c>
      <c r="GCU196" s="2">
        <v>136.30000000000001</v>
      </c>
      <c r="GCV196" s="2">
        <v>136.30000000000001</v>
      </c>
      <c r="GCW196" s="2">
        <v>136.30000000000001</v>
      </c>
      <c r="GCX196" s="2">
        <v>136.30000000000001</v>
      </c>
      <c r="GCY196" s="2">
        <v>136.30000000000001</v>
      </c>
      <c r="GCZ196" s="2">
        <v>136.30000000000001</v>
      </c>
      <c r="GDA196" s="2">
        <v>136.30000000000001</v>
      </c>
      <c r="GDB196" s="2">
        <v>136.30000000000001</v>
      </c>
      <c r="GDC196" s="2">
        <v>136.30000000000001</v>
      </c>
      <c r="GDD196" s="2">
        <v>136.30000000000001</v>
      </c>
      <c r="GDE196" s="2">
        <v>136.30000000000001</v>
      </c>
      <c r="GDF196" s="2">
        <v>136.30000000000001</v>
      </c>
      <c r="GDG196" s="2">
        <v>136.30000000000001</v>
      </c>
      <c r="GDH196" s="2">
        <v>136.30000000000001</v>
      </c>
      <c r="GDI196" s="2">
        <v>136.30000000000001</v>
      </c>
      <c r="GDJ196" s="2">
        <v>136.30000000000001</v>
      </c>
      <c r="GDK196" s="2">
        <v>136.30000000000001</v>
      </c>
      <c r="GDL196" s="2">
        <v>136.30000000000001</v>
      </c>
      <c r="GDM196" s="2">
        <v>136.30000000000001</v>
      </c>
      <c r="GDN196" s="2">
        <v>136.30000000000001</v>
      </c>
      <c r="GDO196" s="2">
        <v>136.30000000000001</v>
      </c>
      <c r="GDP196" s="2">
        <v>136.30000000000001</v>
      </c>
      <c r="GDQ196" s="2">
        <v>136.30000000000001</v>
      </c>
      <c r="GDR196" s="2">
        <v>136.30000000000001</v>
      </c>
      <c r="GDS196" s="2">
        <v>136.30000000000001</v>
      </c>
      <c r="GDT196" s="2">
        <v>136.30000000000001</v>
      </c>
      <c r="GDU196" s="2">
        <v>136.30000000000001</v>
      </c>
      <c r="GDV196" s="2">
        <v>136.30000000000001</v>
      </c>
      <c r="GDW196" s="2">
        <v>136.30000000000001</v>
      </c>
      <c r="GDX196" s="2">
        <v>136.30000000000001</v>
      </c>
      <c r="GDY196" s="2">
        <v>136.30000000000001</v>
      </c>
      <c r="GDZ196" s="2">
        <v>136.30000000000001</v>
      </c>
      <c r="GEA196" s="2">
        <v>136.30000000000001</v>
      </c>
      <c r="GEB196" s="2">
        <v>136.30000000000001</v>
      </c>
      <c r="GEC196" s="2">
        <v>136.30000000000001</v>
      </c>
      <c r="GED196" s="2">
        <v>136.30000000000001</v>
      </c>
      <c r="GEE196" s="2">
        <v>136.30000000000001</v>
      </c>
      <c r="GEF196" s="2">
        <v>136.30000000000001</v>
      </c>
      <c r="GEG196" s="2">
        <v>136.30000000000001</v>
      </c>
      <c r="GEH196" s="2">
        <v>136.30000000000001</v>
      </c>
      <c r="GEI196" s="2">
        <v>136.30000000000001</v>
      </c>
      <c r="GEJ196" s="2">
        <v>136.30000000000001</v>
      </c>
      <c r="GEK196" s="2">
        <v>136.30000000000001</v>
      </c>
      <c r="GEL196" s="2">
        <v>136.30000000000001</v>
      </c>
      <c r="GEM196" s="2">
        <v>136.30000000000001</v>
      </c>
      <c r="GEN196" s="2">
        <v>136.30000000000001</v>
      </c>
      <c r="GEO196" s="2">
        <v>136.30000000000001</v>
      </c>
      <c r="GEP196" s="2">
        <v>136.30000000000001</v>
      </c>
      <c r="GEQ196" s="2">
        <v>136.30000000000001</v>
      </c>
      <c r="GER196" s="2">
        <v>136.30000000000001</v>
      </c>
      <c r="GES196" s="2">
        <v>136.30000000000001</v>
      </c>
      <c r="GET196" s="2">
        <v>136.30000000000001</v>
      </c>
      <c r="GEU196" s="2">
        <v>136.30000000000001</v>
      </c>
      <c r="GEV196" s="2">
        <v>136.30000000000001</v>
      </c>
      <c r="GEW196" s="2">
        <v>136.30000000000001</v>
      </c>
      <c r="GEX196" s="2">
        <v>136.30000000000001</v>
      </c>
      <c r="GEY196" s="2">
        <v>136.30000000000001</v>
      </c>
      <c r="GEZ196" s="2">
        <v>136.30000000000001</v>
      </c>
      <c r="GFA196" s="2">
        <v>136.30000000000001</v>
      </c>
      <c r="GFB196" s="2">
        <v>136.30000000000001</v>
      </c>
      <c r="GFC196" s="2">
        <v>136.30000000000001</v>
      </c>
      <c r="GFD196" s="2">
        <v>136.30000000000001</v>
      </c>
      <c r="GFE196" s="2">
        <v>136.30000000000001</v>
      </c>
      <c r="GFF196" s="2">
        <v>136.30000000000001</v>
      </c>
      <c r="GFG196" s="2">
        <v>136.30000000000001</v>
      </c>
      <c r="GFH196" s="2">
        <v>136.30000000000001</v>
      </c>
      <c r="GFI196" s="2">
        <v>136.30000000000001</v>
      </c>
      <c r="GFJ196" s="2">
        <v>136.30000000000001</v>
      </c>
      <c r="GFK196" s="2">
        <v>136.30000000000001</v>
      </c>
      <c r="GFL196" s="2">
        <v>136.30000000000001</v>
      </c>
      <c r="GFM196" s="2">
        <v>136.30000000000001</v>
      </c>
      <c r="GFN196" s="2">
        <v>136.30000000000001</v>
      </c>
      <c r="GFO196" s="2">
        <v>136.30000000000001</v>
      </c>
      <c r="GFP196" s="2">
        <v>136.30000000000001</v>
      </c>
      <c r="GFQ196" s="2">
        <v>136.30000000000001</v>
      </c>
      <c r="GFR196" s="2">
        <v>136.30000000000001</v>
      </c>
      <c r="GFS196" s="2">
        <v>136.30000000000001</v>
      </c>
      <c r="GFT196" s="2">
        <v>136.30000000000001</v>
      </c>
      <c r="GFU196" s="2">
        <v>136.30000000000001</v>
      </c>
      <c r="GFV196" s="2">
        <v>136.30000000000001</v>
      </c>
      <c r="GFW196" s="2">
        <v>136.30000000000001</v>
      </c>
      <c r="GFX196" s="2">
        <v>136.30000000000001</v>
      </c>
      <c r="GFY196" s="2">
        <v>136.30000000000001</v>
      </c>
      <c r="GFZ196" s="2">
        <v>136.30000000000001</v>
      </c>
      <c r="GGA196" s="2">
        <v>136.30000000000001</v>
      </c>
      <c r="GGB196" s="2">
        <v>136.30000000000001</v>
      </c>
      <c r="GGC196" s="2">
        <v>136.30000000000001</v>
      </c>
      <c r="GGD196" s="2">
        <v>136.30000000000001</v>
      </c>
      <c r="GGE196" s="2">
        <v>136.30000000000001</v>
      </c>
      <c r="GGF196" s="2">
        <v>136.30000000000001</v>
      </c>
      <c r="GGG196" s="2">
        <v>136.30000000000001</v>
      </c>
      <c r="GGH196" s="2">
        <v>136.30000000000001</v>
      </c>
      <c r="GGI196" s="2">
        <v>136.30000000000001</v>
      </c>
      <c r="GGJ196" s="2">
        <v>136.30000000000001</v>
      </c>
      <c r="GGK196" s="2">
        <v>136.30000000000001</v>
      </c>
      <c r="GGL196" s="2">
        <v>136.30000000000001</v>
      </c>
      <c r="GGM196" s="2">
        <v>136.30000000000001</v>
      </c>
      <c r="GGN196" s="2">
        <v>136.30000000000001</v>
      </c>
      <c r="GGO196" s="2">
        <v>136.30000000000001</v>
      </c>
      <c r="GGP196" s="2">
        <v>136.30000000000001</v>
      </c>
      <c r="GGQ196" s="2">
        <v>136.30000000000001</v>
      </c>
      <c r="GGR196" s="2">
        <v>136.30000000000001</v>
      </c>
      <c r="GGS196" s="2">
        <v>136.30000000000001</v>
      </c>
      <c r="GGT196" s="2">
        <v>136.30000000000001</v>
      </c>
      <c r="GGU196" s="2">
        <v>136.30000000000001</v>
      </c>
      <c r="GGV196" s="2">
        <v>136.30000000000001</v>
      </c>
      <c r="GGW196" s="2">
        <v>136.30000000000001</v>
      </c>
      <c r="GGX196" s="2">
        <v>136.30000000000001</v>
      </c>
      <c r="GGY196" s="2">
        <v>136.30000000000001</v>
      </c>
      <c r="GGZ196" s="2">
        <v>136.30000000000001</v>
      </c>
      <c r="GHA196" s="2">
        <v>136.30000000000001</v>
      </c>
      <c r="GHB196" s="2">
        <v>136.30000000000001</v>
      </c>
      <c r="GHC196" s="2">
        <v>136.30000000000001</v>
      </c>
      <c r="GHD196" s="2">
        <v>136.30000000000001</v>
      </c>
      <c r="GHE196" s="2">
        <v>136.30000000000001</v>
      </c>
      <c r="GHF196" s="2">
        <v>136.30000000000001</v>
      </c>
      <c r="GHG196" s="2">
        <v>136.30000000000001</v>
      </c>
      <c r="GHH196" s="2">
        <v>136.30000000000001</v>
      </c>
      <c r="GHI196" s="2">
        <v>136.30000000000001</v>
      </c>
      <c r="GHJ196" s="2">
        <v>136.30000000000001</v>
      </c>
      <c r="GHK196" s="2">
        <v>136.30000000000001</v>
      </c>
      <c r="GHL196" s="2">
        <v>136.30000000000001</v>
      </c>
      <c r="GHM196" s="2">
        <v>136.30000000000001</v>
      </c>
      <c r="GHN196" s="2">
        <v>136.30000000000001</v>
      </c>
      <c r="GHO196" s="2">
        <v>136.30000000000001</v>
      </c>
      <c r="GHP196" s="2">
        <v>136.30000000000001</v>
      </c>
      <c r="GHQ196" s="2">
        <v>136.30000000000001</v>
      </c>
      <c r="GHR196" s="2">
        <v>136.30000000000001</v>
      </c>
      <c r="GHS196" s="2">
        <v>136.30000000000001</v>
      </c>
      <c r="GHT196" s="2">
        <v>136.30000000000001</v>
      </c>
      <c r="GHU196" s="2">
        <v>136.30000000000001</v>
      </c>
      <c r="GHV196" s="2">
        <v>136.30000000000001</v>
      </c>
      <c r="GHW196" s="2">
        <v>136.30000000000001</v>
      </c>
      <c r="GHX196" s="2">
        <v>136.30000000000001</v>
      </c>
      <c r="GHY196" s="2">
        <v>136.30000000000001</v>
      </c>
      <c r="GHZ196" s="2">
        <v>136.30000000000001</v>
      </c>
      <c r="GIA196" s="2">
        <v>136.30000000000001</v>
      </c>
      <c r="GIB196" s="2">
        <v>136.30000000000001</v>
      </c>
      <c r="GIC196" s="2">
        <v>136.30000000000001</v>
      </c>
      <c r="GID196" s="2">
        <v>136.30000000000001</v>
      </c>
      <c r="GIE196" s="2">
        <v>136.30000000000001</v>
      </c>
      <c r="GIF196" s="2">
        <v>136.30000000000001</v>
      </c>
      <c r="GIG196" s="2">
        <v>136.30000000000001</v>
      </c>
      <c r="GIH196" s="2">
        <v>136.30000000000001</v>
      </c>
      <c r="GII196" s="2">
        <v>136.30000000000001</v>
      </c>
      <c r="GIJ196" s="2">
        <v>136.30000000000001</v>
      </c>
      <c r="GIK196" s="2">
        <v>136.30000000000001</v>
      </c>
      <c r="GIL196" s="2">
        <v>136.30000000000001</v>
      </c>
      <c r="GIM196" s="2">
        <v>136.30000000000001</v>
      </c>
      <c r="GIN196" s="2">
        <v>136.30000000000001</v>
      </c>
      <c r="GIO196" s="2">
        <v>136.30000000000001</v>
      </c>
      <c r="GIP196" s="2">
        <v>136.30000000000001</v>
      </c>
      <c r="GIQ196" s="2">
        <v>136.30000000000001</v>
      </c>
      <c r="GIR196" s="2">
        <v>136.30000000000001</v>
      </c>
      <c r="GIS196" s="2">
        <v>136.30000000000001</v>
      </c>
      <c r="GIT196" s="2">
        <v>136.30000000000001</v>
      </c>
      <c r="GIU196" s="2">
        <v>136.30000000000001</v>
      </c>
      <c r="GIV196" s="2">
        <v>136.30000000000001</v>
      </c>
      <c r="GIW196" s="2">
        <v>136.30000000000001</v>
      </c>
      <c r="GIX196" s="2">
        <v>136.30000000000001</v>
      </c>
      <c r="GIY196" s="2">
        <v>136.30000000000001</v>
      </c>
      <c r="GIZ196" s="2">
        <v>136.30000000000001</v>
      </c>
      <c r="GJA196" s="2">
        <v>136.30000000000001</v>
      </c>
      <c r="GJB196" s="2">
        <v>136.30000000000001</v>
      </c>
      <c r="GJC196" s="2">
        <v>136.30000000000001</v>
      </c>
      <c r="GJD196" s="2">
        <v>136.30000000000001</v>
      </c>
      <c r="GJE196" s="2">
        <v>136.30000000000001</v>
      </c>
      <c r="GJF196" s="2">
        <v>136.30000000000001</v>
      </c>
      <c r="GJG196" s="2">
        <v>136.30000000000001</v>
      </c>
      <c r="GJH196" s="2">
        <v>136.30000000000001</v>
      </c>
      <c r="GJI196" s="2">
        <v>136.30000000000001</v>
      </c>
      <c r="GJJ196" s="2">
        <v>136.30000000000001</v>
      </c>
      <c r="GJK196" s="2">
        <v>136.30000000000001</v>
      </c>
      <c r="GJL196" s="2">
        <v>136.30000000000001</v>
      </c>
      <c r="GJM196" s="2">
        <v>136.30000000000001</v>
      </c>
      <c r="GJN196" s="2">
        <v>136.30000000000001</v>
      </c>
      <c r="GJO196" s="2">
        <v>136.30000000000001</v>
      </c>
      <c r="GJP196" s="2">
        <v>136.30000000000001</v>
      </c>
      <c r="GJQ196" s="2">
        <v>136.30000000000001</v>
      </c>
      <c r="GJR196" s="2">
        <v>136.30000000000001</v>
      </c>
      <c r="GJS196" s="2">
        <v>136.30000000000001</v>
      </c>
      <c r="GJT196" s="2">
        <v>136.30000000000001</v>
      </c>
      <c r="GJU196" s="2">
        <v>136.30000000000001</v>
      </c>
      <c r="GJV196" s="2">
        <v>136.30000000000001</v>
      </c>
      <c r="GJW196" s="2">
        <v>136.30000000000001</v>
      </c>
      <c r="GJX196" s="2">
        <v>136.30000000000001</v>
      </c>
      <c r="GJY196" s="2">
        <v>136.30000000000001</v>
      </c>
      <c r="GJZ196" s="2">
        <v>136.30000000000001</v>
      </c>
      <c r="GKA196" s="2">
        <v>136.30000000000001</v>
      </c>
      <c r="GKB196" s="2">
        <v>136.30000000000001</v>
      </c>
      <c r="GKC196" s="2">
        <v>136.30000000000001</v>
      </c>
      <c r="GKD196" s="2">
        <v>136.30000000000001</v>
      </c>
      <c r="GKE196" s="2">
        <v>136.30000000000001</v>
      </c>
      <c r="GKF196" s="2">
        <v>136.30000000000001</v>
      </c>
      <c r="GKG196" s="2">
        <v>136.30000000000001</v>
      </c>
      <c r="GKH196" s="2">
        <v>136.30000000000001</v>
      </c>
      <c r="GKI196" s="2">
        <v>136.30000000000001</v>
      </c>
      <c r="GKJ196" s="2">
        <v>136.30000000000001</v>
      </c>
      <c r="GKK196" s="2">
        <v>136.30000000000001</v>
      </c>
      <c r="GKL196" s="2">
        <v>136.30000000000001</v>
      </c>
      <c r="GKM196" s="2">
        <v>136.30000000000001</v>
      </c>
      <c r="GKN196" s="2">
        <v>136.30000000000001</v>
      </c>
      <c r="GKO196" s="2">
        <v>136.30000000000001</v>
      </c>
      <c r="GKP196" s="2">
        <v>136.30000000000001</v>
      </c>
      <c r="GKQ196" s="2">
        <v>136.30000000000001</v>
      </c>
      <c r="GKR196" s="2">
        <v>136.30000000000001</v>
      </c>
      <c r="GKS196" s="2">
        <v>136.30000000000001</v>
      </c>
      <c r="GKT196" s="2">
        <v>136.30000000000001</v>
      </c>
      <c r="GKU196" s="2">
        <v>136.30000000000001</v>
      </c>
      <c r="GKV196" s="2">
        <v>136.30000000000001</v>
      </c>
      <c r="GKW196" s="2">
        <v>136.30000000000001</v>
      </c>
      <c r="GKX196" s="2">
        <v>136.30000000000001</v>
      </c>
      <c r="GKY196" s="2">
        <v>136.30000000000001</v>
      </c>
      <c r="GKZ196" s="2">
        <v>136.30000000000001</v>
      </c>
      <c r="GLA196" s="2">
        <v>136.30000000000001</v>
      </c>
      <c r="GLB196" s="2">
        <v>136.30000000000001</v>
      </c>
      <c r="GLC196" s="2">
        <v>136.30000000000001</v>
      </c>
      <c r="GLD196" s="2">
        <v>136.30000000000001</v>
      </c>
      <c r="GLE196" s="2">
        <v>136.30000000000001</v>
      </c>
      <c r="GLF196" s="2">
        <v>136.30000000000001</v>
      </c>
      <c r="GLG196" s="2">
        <v>136.30000000000001</v>
      </c>
      <c r="GLH196" s="2">
        <v>136.30000000000001</v>
      </c>
      <c r="GLI196" s="2">
        <v>136.30000000000001</v>
      </c>
      <c r="GLJ196" s="2">
        <v>136.30000000000001</v>
      </c>
      <c r="GLK196" s="2">
        <v>136.30000000000001</v>
      </c>
      <c r="GLL196" s="2">
        <v>136.30000000000001</v>
      </c>
      <c r="GLM196" s="2">
        <v>136.30000000000001</v>
      </c>
      <c r="GLN196" s="2">
        <v>136.30000000000001</v>
      </c>
      <c r="GLO196" s="2">
        <v>136.30000000000001</v>
      </c>
      <c r="GLP196" s="2">
        <v>136.30000000000001</v>
      </c>
      <c r="GLQ196" s="2">
        <v>136.30000000000001</v>
      </c>
      <c r="GLR196" s="2">
        <v>136.30000000000001</v>
      </c>
      <c r="GLS196" s="2">
        <v>136.30000000000001</v>
      </c>
      <c r="GLT196" s="2">
        <v>136.30000000000001</v>
      </c>
      <c r="GLU196" s="2">
        <v>136.30000000000001</v>
      </c>
      <c r="GLV196" s="2">
        <v>136.30000000000001</v>
      </c>
      <c r="GLW196" s="2">
        <v>136.30000000000001</v>
      </c>
      <c r="GLX196" s="2">
        <v>136.30000000000001</v>
      </c>
      <c r="GLY196" s="2">
        <v>136.30000000000001</v>
      </c>
      <c r="GLZ196" s="2">
        <v>136.30000000000001</v>
      </c>
      <c r="GMA196" s="2">
        <v>136.30000000000001</v>
      </c>
      <c r="GMB196" s="2">
        <v>136.30000000000001</v>
      </c>
      <c r="GMC196" s="2">
        <v>136.30000000000001</v>
      </c>
      <c r="GMD196" s="2">
        <v>136.30000000000001</v>
      </c>
      <c r="GME196" s="2">
        <v>136.30000000000001</v>
      </c>
      <c r="GMF196" s="2">
        <v>136.30000000000001</v>
      </c>
      <c r="GMG196" s="2">
        <v>136.30000000000001</v>
      </c>
      <c r="GMH196" s="2">
        <v>136.30000000000001</v>
      </c>
      <c r="GMI196" s="2">
        <v>136.30000000000001</v>
      </c>
      <c r="GMJ196" s="2">
        <v>136.30000000000001</v>
      </c>
      <c r="GMK196" s="2">
        <v>136.30000000000001</v>
      </c>
      <c r="GML196" s="2">
        <v>136.30000000000001</v>
      </c>
      <c r="GMM196" s="2">
        <v>136.30000000000001</v>
      </c>
      <c r="GMN196" s="2">
        <v>136.30000000000001</v>
      </c>
      <c r="GMO196" s="2">
        <v>136.30000000000001</v>
      </c>
      <c r="GMP196" s="2">
        <v>136.30000000000001</v>
      </c>
      <c r="GMQ196" s="2">
        <v>136.30000000000001</v>
      </c>
      <c r="GMR196" s="2">
        <v>136.30000000000001</v>
      </c>
      <c r="GMS196" s="2">
        <v>136.30000000000001</v>
      </c>
      <c r="GMT196" s="2">
        <v>136.30000000000001</v>
      </c>
      <c r="GMU196" s="2">
        <v>136.30000000000001</v>
      </c>
      <c r="GMV196" s="2">
        <v>136.30000000000001</v>
      </c>
      <c r="GMW196" s="2">
        <v>136.30000000000001</v>
      </c>
      <c r="GMX196" s="2">
        <v>136.30000000000001</v>
      </c>
      <c r="GMY196" s="2">
        <v>136.30000000000001</v>
      </c>
      <c r="GMZ196" s="2">
        <v>136.30000000000001</v>
      </c>
      <c r="GNA196" s="2">
        <v>136.30000000000001</v>
      </c>
      <c r="GNB196" s="2">
        <v>136.30000000000001</v>
      </c>
      <c r="GNC196" s="2">
        <v>136.30000000000001</v>
      </c>
      <c r="GND196" s="2">
        <v>136.30000000000001</v>
      </c>
      <c r="GNE196" s="2">
        <v>136.30000000000001</v>
      </c>
      <c r="GNF196" s="2">
        <v>136.30000000000001</v>
      </c>
      <c r="GNG196" s="2">
        <v>136.30000000000001</v>
      </c>
      <c r="GNH196" s="2">
        <v>136.30000000000001</v>
      </c>
      <c r="GNI196" s="2">
        <v>136.30000000000001</v>
      </c>
      <c r="GNJ196" s="2">
        <v>136.30000000000001</v>
      </c>
      <c r="GNK196" s="2">
        <v>136.30000000000001</v>
      </c>
      <c r="GNL196" s="2">
        <v>136.30000000000001</v>
      </c>
      <c r="GNM196" s="2">
        <v>136.30000000000001</v>
      </c>
      <c r="GNN196" s="2">
        <v>136.30000000000001</v>
      </c>
      <c r="GNO196" s="2">
        <v>136.30000000000001</v>
      </c>
      <c r="GNP196" s="2">
        <v>136.30000000000001</v>
      </c>
      <c r="GNQ196" s="2">
        <v>136.30000000000001</v>
      </c>
      <c r="GNR196" s="2">
        <v>136.30000000000001</v>
      </c>
      <c r="GNS196" s="2">
        <v>136.30000000000001</v>
      </c>
      <c r="GNT196" s="2">
        <v>136.30000000000001</v>
      </c>
      <c r="GNU196" s="2">
        <v>136.30000000000001</v>
      </c>
      <c r="GNV196" s="2">
        <v>136.30000000000001</v>
      </c>
      <c r="GNW196" s="2">
        <v>136.30000000000001</v>
      </c>
      <c r="GNX196" s="2">
        <v>136.30000000000001</v>
      </c>
      <c r="GNY196" s="2">
        <v>136.30000000000001</v>
      </c>
      <c r="GNZ196" s="2">
        <v>136.30000000000001</v>
      </c>
      <c r="GOA196" s="2">
        <v>136.30000000000001</v>
      </c>
      <c r="GOB196" s="2">
        <v>136.30000000000001</v>
      </c>
      <c r="GOC196" s="2">
        <v>136.30000000000001</v>
      </c>
      <c r="GOD196" s="2">
        <v>136.30000000000001</v>
      </c>
      <c r="GOE196" s="2">
        <v>136.30000000000001</v>
      </c>
      <c r="GOF196" s="2">
        <v>136.30000000000001</v>
      </c>
      <c r="GOG196" s="2">
        <v>136.30000000000001</v>
      </c>
      <c r="GOH196" s="2">
        <v>136.30000000000001</v>
      </c>
      <c r="GOI196" s="2">
        <v>136.30000000000001</v>
      </c>
      <c r="GOJ196" s="2">
        <v>136.30000000000001</v>
      </c>
      <c r="GOK196" s="2">
        <v>136.30000000000001</v>
      </c>
      <c r="GOL196" s="2">
        <v>136.30000000000001</v>
      </c>
      <c r="GOM196" s="2">
        <v>136.30000000000001</v>
      </c>
      <c r="GON196" s="2">
        <v>136.30000000000001</v>
      </c>
      <c r="GOO196" s="2">
        <v>136.30000000000001</v>
      </c>
      <c r="GOP196" s="2">
        <v>136.30000000000001</v>
      </c>
      <c r="GOQ196" s="2">
        <v>136.30000000000001</v>
      </c>
      <c r="GOR196" s="2">
        <v>136.30000000000001</v>
      </c>
      <c r="GOS196" s="2">
        <v>136.30000000000001</v>
      </c>
      <c r="GOT196" s="2">
        <v>136.30000000000001</v>
      </c>
      <c r="GOU196" s="2">
        <v>136.30000000000001</v>
      </c>
      <c r="GOV196" s="2">
        <v>136.30000000000001</v>
      </c>
      <c r="GOW196" s="2">
        <v>136.30000000000001</v>
      </c>
      <c r="GOX196" s="2">
        <v>136.30000000000001</v>
      </c>
      <c r="GOY196" s="2">
        <v>136.30000000000001</v>
      </c>
      <c r="GOZ196" s="2">
        <v>136.30000000000001</v>
      </c>
      <c r="GPA196" s="2">
        <v>136.30000000000001</v>
      </c>
      <c r="GPB196" s="2">
        <v>136.30000000000001</v>
      </c>
      <c r="GPC196" s="2">
        <v>136.30000000000001</v>
      </c>
      <c r="GPD196" s="2">
        <v>136.30000000000001</v>
      </c>
      <c r="GPE196" s="2">
        <v>136.30000000000001</v>
      </c>
      <c r="GPF196" s="2">
        <v>136.30000000000001</v>
      </c>
      <c r="GPG196" s="2">
        <v>136.30000000000001</v>
      </c>
      <c r="GPH196" s="2">
        <v>136.30000000000001</v>
      </c>
      <c r="GPI196" s="2">
        <v>136.30000000000001</v>
      </c>
      <c r="GPJ196" s="2">
        <v>136.30000000000001</v>
      </c>
      <c r="GPK196" s="2">
        <v>136.30000000000001</v>
      </c>
      <c r="GPL196" s="2">
        <v>136.30000000000001</v>
      </c>
      <c r="GPM196" s="2">
        <v>136.30000000000001</v>
      </c>
      <c r="GPN196" s="2">
        <v>136.30000000000001</v>
      </c>
      <c r="GPO196" s="2">
        <v>136.30000000000001</v>
      </c>
      <c r="GPP196" s="2">
        <v>136.30000000000001</v>
      </c>
      <c r="GPQ196" s="2">
        <v>136.30000000000001</v>
      </c>
      <c r="GPR196" s="2">
        <v>136.30000000000001</v>
      </c>
      <c r="GPS196" s="2">
        <v>136.30000000000001</v>
      </c>
      <c r="GPT196" s="2">
        <v>136.30000000000001</v>
      </c>
      <c r="GPU196" s="2">
        <v>136.30000000000001</v>
      </c>
      <c r="GPV196" s="2">
        <v>136.30000000000001</v>
      </c>
      <c r="GPW196" s="2">
        <v>136.30000000000001</v>
      </c>
      <c r="GPX196" s="2">
        <v>136.30000000000001</v>
      </c>
      <c r="GPY196" s="2">
        <v>136.30000000000001</v>
      </c>
      <c r="GPZ196" s="2">
        <v>136.30000000000001</v>
      </c>
      <c r="GQA196" s="2">
        <v>136.30000000000001</v>
      </c>
      <c r="GQB196" s="2">
        <v>136.30000000000001</v>
      </c>
      <c r="GQC196" s="2">
        <v>136.30000000000001</v>
      </c>
      <c r="GQD196" s="2">
        <v>136.30000000000001</v>
      </c>
      <c r="GQE196" s="2">
        <v>136.30000000000001</v>
      </c>
      <c r="GQF196" s="2">
        <v>136.30000000000001</v>
      </c>
      <c r="GQG196" s="2">
        <v>136.30000000000001</v>
      </c>
      <c r="GQH196" s="2">
        <v>136.30000000000001</v>
      </c>
      <c r="GQI196" s="2">
        <v>136.30000000000001</v>
      </c>
      <c r="GQJ196" s="2">
        <v>136.30000000000001</v>
      </c>
      <c r="GQK196" s="2">
        <v>136.30000000000001</v>
      </c>
      <c r="GQL196" s="2">
        <v>136.30000000000001</v>
      </c>
      <c r="GQM196" s="2">
        <v>136.30000000000001</v>
      </c>
      <c r="GQN196" s="2">
        <v>136.30000000000001</v>
      </c>
      <c r="GQO196" s="2">
        <v>136.30000000000001</v>
      </c>
      <c r="GQP196" s="2">
        <v>136.30000000000001</v>
      </c>
      <c r="GQQ196" s="2">
        <v>136.30000000000001</v>
      </c>
      <c r="GQR196" s="2">
        <v>136.30000000000001</v>
      </c>
      <c r="GQS196" s="2">
        <v>136.30000000000001</v>
      </c>
      <c r="GQT196" s="2">
        <v>136.30000000000001</v>
      </c>
      <c r="GQU196" s="2">
        <v>136.30000000000001</v>
      </c>
      <c r="GQV196" s="2">
        <v>136.30000000000001</v>
      </c>
      <c r="GQW196" s="2">
        <v>136.30000000000001</v>
      </c>
      <c r="GQX196" s="2">
        <v>136.30000000000001</v>
      </c>
      <c r="GQY196" s="2">
        <v>136.30000000000001</v>
      </c>
      <c r="GQZ196" s="2">
        <v>136.30000000000001</v>
      </c>
      <c r="GRA196" s="2">
        <v>136.30000000000001</v>
      </c>
      <c r="GRB196" s="2">
        <v>136.30000000000001</v>
      </c>
      <c r="GRC196" s="2">
        <v>136.30000000000001</v>
      </c>
      <c r="GRD196" s="2">
        <v>136.30000000000001</v>
      </c>
      <c r="GRE196" s="2">
        <v>136.30000000000001</v>
      </c>
      <c r="GRF196" s="2">
        <v>136.30000000000001</v>
      </c>
      <c r="GRG196" s="2">
        <v>136.30000000000001</v>
      </c>
      <c r="GRH196" s="2">
        <v>136.30000000000001</v>
      </c>
      <c r="GRI196" s="2">
        <v>136.30000000000001</v>
      </c>
      <c r="GRJ196" s="2">
        <v>136.30000000000001</v>
      </c>
      <c r="GRK196" s="2">
        <v>136.30000000000001</v>
      </c>
      <c r="GRL196" s="2">
        <v>136.30000000000001</v>
      </c>
      <c r="GRM196" s="2">
        <v>136.30000000000001</v>
      </c>
      <c r="GRN196" s="2">
        <v>136.30000000000001</v>
      </c>
      <c r="GRO196" s="2">
        <v>136.30000000000001</v>
      </c>
      <c r="GRP196" s="2">
        <v>136.30000000000001</v>
      </c>
      <c r="GRQ196" s="2">
        <v>136.30000000000001</v>
      </c>
      <c r="GRR196" s="2">
        <v>136.30000000000001</v>
      </c>
      <c r="GRS196" s="2">
        <v>136.30000000000001</v>
      </c>
      <c r="GRT196" s="2">
        <v>136.30000000000001</v>
      </c>
      <c r="GRU196" s="2">
        <v>136.30000000000001</v>
      </c>
      <c r="GRV196" s="2">
        <v>136.30000000000001</v>
      </c>
      <c r="GRW196" s="2">
        <v>136.30000000000001</v>
      </c>
      <c r="GRX196" s="2">
        <v>136.30000000000001</v>
      </c>
      <c r="GRY196" s="2">
        <v>136.30000000000001</v>
      </c>
      <c r="GRZ196" s="2">
        <v>136.30000000000001</v>
      </c>
      <c r="GSA196" s="2">
        <v>136.30000000000001</v>
      </c>
      <c r="GSB196" s="2">
        <v>136.30000000000001</v>
      </c>
      <c r="GSC196" s="2">
        <v>136.30000000000001</v>
      </c>
      <c r="GSD196" s="2">
        <v>136.30000000000001</v>
      </c>
      <c r="GSE196" s="2">
        <v>136.30000000000001</v>
      </c>
      <c r="GSF196" s="2">
        <v>136.30000000000001</v>
      </c>
      <c r="GSG196" s="2">
        <v>136.30000000000001</v>
      </c>
      <c r="GSH196" s="2">
        <v>136.30000000000001</v>
      </c>
      <c r="GSI196" s="2">
        <v>136.30000000000001</v>
      </c>
      <c r="GSJ196" s="2">
        <v>136.30000000000001</v>
      </c>
      <c r="GSK196" s="2">
        <v>136.30000000000001</v>
      </c>
      <c r="GSL196" s="2">
        <v>136.30000000000001</v>
      </c>
      <c r="GSM196" s="2">
        <v>136.30000000000001</v>
      </c>
      <c r="GSN196" s="2">
        <v>136.30000000000001</v>
      </c>
      <c r="GSO196" s="2">
        <v>136.30000000000001</v>
      </c>
      <c r="GSP196" s="2">
        <v>136.30000000000001</v>
      </c>
      <c r="GSQ196" s="2">
        <v>136.30000000000001</v>
      </c>
      <c r="GSR196" s="2">
        <v>136.30000000000001</v>
      </c>
      <c r="GSS196" s="2">
        <v>136.30000000000001</v>
      </c>
      <c r="GST196" s="2">
        <v>136.30000000000001</v>
      </c>
      <c r="GSU196" s="2">
        <v>136.30000000000001</v>
      </c>
      <c r="GSV196" s="2">
        <v>136.30000000000001</v>
      </c>
      <c r="GSW196" s="2">
        <v>136.30000000000001</v>
      </c>
      <c r="GSX196" s="2">
        <v>136.30000000000001</v>
      </c>
      <c r="GSY196" s="2">
        <v>136.30000000000001</v>
      </c>
      <c r="GSZ196" s="2">
        <v>136.30000000000001</v>
      </c>
      <c r="GTA196" s="2">
        <v>136.30000000000001</v>
      </c>
      <c r="GTB196" s="2">
        <v>136.30000000000001</v>
      </c>
      <c r="GTC196" s="2">
        <v>136.30000000000001</v>
      </c>
      <c r="GTD196" s="2">
        <v>136.30000000000001</v>
      </c>
      <c r="GTE196" s="2">
        <v>136.30000000000001</v>
      </c>
      <c r="GTF196" s="2">
        <v>136.30000000000001</v>
      </c>
      <c r="GTG196" s="2">
        <v>136.30000000000001</v>
      </c>
      <c r="GTH196" s="2">
        <v>136.30000000000001</v>
      </c>
      <c r="GTI196" s="2">
        <v>136.30000000000001</v>
      </c>
      <c r="GTJ196" s="2">
        <v>136.30000000000001</v>
      </c>
      <c r="GTK196" s="2">
        <v>136.30000000000001</v>
      </c>
      <c r="GTL196" s="2">
        <v>136.30000000000001</v>
      </c>
      <c r="GTM196" s="2">
        <v>136.30000000000001</v>
      </c>
      <c r="GTN196" s="2">
        <v>136.30000000000001</v>
      </c>
      <c r="GTO196" s="2">
        <v>136.30000000000001</v>
      </c>
      <c r="GTP196" s="2">
        <v>136.30000000000001</v>
      </c>
      <c r="GTQ196" s="2">
        <v>136.30000000000001</v>
      </c>
      <c r="GTR196" s="2">
        <v>136.30000000000001</v>
      </c>
      <c r="GTS196" s="2">
        <v>136.30000000000001</v>
      </c>
      <c r="GTT196" s="2">
        <v>136.30000000000001</v>
      </c>
      <c r="GTU196" s="2">
        <v>136.30000000000001</v>
      </c>
      <c r="GTV196" s="2">
        <v>136.30000000000001</v>
      </c>
      <c r="GTW196" s="2">
        <v>136.30000000000001</v>
      </c>
      <c r="GTX196" s="2">
        <v>136.30000000000001</v>
      </c>
      <c r="GTY196" s="2">
        <v>136.30000000000001</v>
      </c>
      <c r="GTZ196" s="2">
        <v>136.30000000000001</v>
      </c>
      <c r="GUA196" s="2">
        <v>136.30000000000001</v>
      </c>
      <c r="GUB196" s="2">
        <v>136.30000000000001</v>
      </c>
      <c r="GUC196" s="2">
        <v>136.30000000000001</v>
      </c>
      <c r="GUD196" s="2">
        <v>136.30000000000001</v>
      </c>
      <c r="GUE196" s="2">
        <v>136.30000000000001</v>
      </c>
      <c r="GUF196" s="2">
        <v>136.30000000000001</v>
      </c>
      <c r="GUG196" s="2">
        <v>136.30000000000001</v>
      </c>
      <c r="GUH196" s="2">
        <v>136.30000000000001</v>
      </c>
      <c r="GUI196" s="2">
        <v>136.30000000000001</v>
      </c>
      <c r="GUJ196" s="2">
        <v>136.30000000000001</v>
      </c>
      <c r="GUK196" s="2">
        <v>136.30000000000001</v>
      </c>
      <c r="GUL196" s="2">
        <v>136.30000000000001</v>
      </c>
      <c r="GUM196" s="2">
        <v>136.30000000000001</v>
      </c>
      <c r="GUN196" s="2">
        <v>136.30000000000001</v>
      </c>
      <c r="GUO196" s="2">
        <v>136.30000000000001</v>
      </c>
      <c r="GUP196" s="2">
        <v>136.30000000000001</v>
      </c>
      <c r="GUQ196" s="2">
        <v>136.30000000000001</v>
      </c>
      <c r="GUR196" s="2">
        <v>136.30000000000001</v>
      </c>
      <c r="GUS196" s="2">
        <v>136.30000000000001</v>
      </c>
      <c r="GUT196" s="2">
        <v>136.30000000000001</v>
      </c>
      <c r="GUU196" s="2">
        <v>136.30000000000001</v>
      </c>
      <c r="GUV196" s="2">
        <v>136.30000000000001</v>
      </c>
      <c r="GUW196" s="2">
        <v>136.30000000000001</v>
      </c>
      <c r="GUX196" s="2">
        <v>136.30000000000001</v>
      </c>
      <c r="GUY196" s="2">
        <v>136.30000000000001</v>
      </c>
      <c r="GUZ196" s="2">
        <v>136.30000000000001</v>
      </c>
      <c r="GVA196" s="2">
        <v>136.30000000000001</v>
      </c>
      <c r="GVB196" s="2">
        <v>136.30000000000001</v>
      </c>
      <c r="GVC196" s="2">
        <v>136.30000000000001</v>
      </c>
      <c r="GVD196" s="2">
        <v>136.30000000000001</v>
      </c>
      <c r="GVE196" s="2">
        <v>136.30000000000001</v>
      </c>
      <c r="GVF196" s="2">
        <v>136.30000000000001</v>
      </c>
      <c r="GVG196" s="2">
        <v>136.30000000000001</v>
      </c>
      <c r="GVH196" s="2">
        <v>136.30000000000001</v>
      </c>
      <c r="GVI196" s="2">
        <v>136.30000000000001</v>
      </c>
      <c r="GVJ196" s="2">
        <v>136.30000000000001</v>
      </c>
      <c r="GVK196" s="2">
        <v>136.30000000000001</v>
      </c>
      <c r="GVL196" s="2">
        <v>136.30000000000001</v>
      </c>
      <c r="GVM196" s="2">
        <v>136.30000000000001</v>
      </c>
      <c r="GVN196" s="2">
        <v>136.30000000000001</v>
      </c>
      <c r="GVO196" s="2">
        <v>136.30000000000001</v>
      </c>
      <c r="GVP196" s="2">
        <v>136.30000000000001</v>
      </c>
      <c r="GVQ196" s="2">
        <v>136.30000000000001</v>
      </c>
      <c r="GVR196" s="2">
        <v>136.30000000000001</v>
      </c>
      <c r="GVS196" s="2">
        <v>136.30000000000001</v>
      </c>
      <c r="GVT196" s="2">
        <v>136.30000000000001</v>
      </c>
      <c r="GVU196" s="2">
        <v>136.30000000000001</v>
      </c>
      <c r="GVV196" s="2">
        <v>136.30000000000001</v>
      </c>
      <c r="GVW196" s="2">
        <v>136.30000000000001</v>
      </c>
      <c r="GVX196" s="2">
        <v>136.30000000000001</v>
      </c>
      <c r="GVY196" s="2">
        <v>136.30000000000001</v>
      </c>
      <c r="GVZ196" s="2">
        <v>136.30000000000001</v>
      </c>
      <c r="GWA196" s="2">
        <v>136.30000000000001</v>
      </c>
      <c r="GWB196" s="2">
        <v>136.30000000000001</v>
      </c>
      <c r="GWC196" s="2">
        <v>136.30000000000001</v>
      </c>
      <c r="GWD196" s="2">
        <v>136.30000000000001</v>
      </c>
      <c r="GWE196" s="2">
        <v>136.30000000000001</v>
      </c>
      <c r="GWF196" s="2">
        <v>136.30000000000001</v>
      </c>
      <c r="GWG196" s="2">
        <v>136.30000000000001</v>
      </c>
      <c r="GWH196" s="2">
        <v>136.30000000000001</v>
      </c>
      <c r="GWI196" s="2">
        <v>136.30000000000001</v>
      </c>
      <c r="GWJ196" s="2">
        <v>136.30000000000001</v>
      </c>
      <c r="GWK196" s="2">
        <v>136.30000000000001</v>
      </c>
      <c r="GWL196" s="2">
        <v>136.30000000000001</v>
      </c>
      <c r="GWM196" s="2">
        <v>136.30000000000001</v>
      </c>
      <c r="GWN196" s="2">
        <v>136.30000000000001</v>
      </c>
      <c r="GWO196" s="2">
        <v>136.30000000000001</v>
      </c>
      <c r="GWP196" s="2">
        <v>136.30000000000001</v>
      </c>
      <c r="GWQ196" s="2">
        <v>136.30000000000001</v>
      </c>
      <c r="GWR196" s="2">
        <v>136.30000000000001</v>
      </c>
      <c r="GWS196" s="2">
        <v>136.30000000000001</v>
      </c>
      <c r="GWT196" s="2">
        <v>136.30000000000001</v>
      </c>
      <c r="GWU196" s="2">
        <v>136.30000000000001</v>
      </c>
      <c r="GWV196" s="2">
        <v>136.30000000000001</v>
      </c>
      <c r="GWW196" s="2">
        <v>136.30000000000001</v>
      </c>
      <c r="GWX196" s="2">
        <v>136.30000000000001</v>
      </c>
      <c r="GWY196" s="2">
        <v>136.30000000000001</v>
      </c>
      <c r="GWZ196" s="2">
        <v>136.30000000000001</v>
      </c>
      <c r="GXA196" s="2">
        <v>136.30000000000001</v>
      </c>
      <c r="GXB196" s="2">
        <v>136.30000000000001</v>
      </c>
      <c r="GXC196" s="2">
        <v>136.30000000000001</v>
      </c>
      <c r="GXD196" s="2">
        <v>136.30000000000001</v>
      </c>
      <c r="GXE196" s="2">
        <v>136.30000000000001</v>
      </c>
      <c r="GXF196" s="2">
        <v>136.30000000000001</v>
      </c>
      <c r="GXG196" s="2">
        <v>136.30000000000001</v>
      </c>
      <c r="GXH196" s="2">
        <v>136.30000000000001</v>
      </c>
      <c r="GXI196" s="2">
        <v>136.30000000000001</v>
      </c>
      <c r="GXJ196" s="2">
        <v>136.30000000000001</v>
      </c>
      <c r="GXK196" s="2">
        <v>136.30000000000001</v>
      </c>
      <c r="GXL196" s="2">
        <v>136.30000000000001</v>
      </c>
      <c r="GXM196" s="2">
        <v>136.30000000000001</v>
      </c>
      <c r="GXN196" s="2">
        <v>136.30000000000001</v>
      </c>
      <c r="GXO196" s="2">
        <v>136.30000000000001</v>
      </c>
      <c r="GXP196" s="2">
        <v>136.30000000000001</v>
      </c>
      <c r="GXQ196" s="2">
        <v>136.30000000000001</v>
      </c>
      <c r="GXR196" s="2">
        <v>136.30000000000001</v>
      </c>
      <c r="GXS196" s="2">
        <v>136.30000000000001</v>
      </c>
      <c r="GXT196" s="2">
        <v>136.30000000000001</v>
      </c>
      <c r="GXU196" s="2">
        <v>136.30000000000001</v>
      </c>
      <c r="GXV196" s="2">
        <v>136.30000000000001</v>
      </c>
      <c r="GXW196" s="2">
        <v>136.30000000000001</v>
      </c>
      <c r="GXX196" s="2">
        <v>136.30000000000001</v>
      </c>
      <c r="GXY196" s="2">
        <v>136.30000000000001</v>
      </c>
      <c r="GXZ196" s="2">
        <v>136.30000000000001</v>
      </c>
      <c r="GYA196" s="2">
        <v>136.30000000000001</v>
      </c>
      <c r="GYB196" s="2">
        <v>136.30000000000001</v>
      </c>
      <c r="GYC196" s="2">
        <v>136.30000000000001</v>
      </c>
      <c r="GYD196" s="2">
        <v>136.30000000000001</v>
      </c>
      <c r="GYE196" s="2">
        <v>136.30000000000001</v>
      </c>
      <c r="GYF196" s="2">
        <v>136.30000000000001</v>
      </c>
      <c r="GYG196" s="2">
        <v>136.30000000000001</v>
      </c>
      <c r="GYH196" s="2">
        <v>136.30000000000001</v>
      </c>
      <c r="GYI196" s="2">
        <v>136.30000000000001</v>
      </c>
      <c r="GYJ196" s="2">
        <v>136.30000000000001</v>
      </c>
      <c r="GYK196" s="2">
        <v>136.30000000000001</v>
      </c>
      <c r="GYL196" s="2">
        <v>136.30000000000001</v>
      </c>
      <c r="GYM196" s="2">
        <v>136.30000000000001</v>
      </c>
      <c r="GYN196" s="2">
        <v>136.30000000000001</v>
      </c>
      <c r="GYO196" s="2">
        <v>136.30000000000001</v>
      </c>
      <c r="GYP196" s="2">
        <v>136.30000000000001</v>
      </c>
      <c r="GYQ196" s="2">
        <v>136.30000000000001</v>
      </c>
      <c r="GYR196" s="2">
        <v>136.30000000000001</v>
      </c>
      <c r="GYS196" s="2">
        <v>136.30000000000001</v>
      </c>
      <c r="GYT196" s="2">
        <v>136.30000000000001</v>
      </c>
      <c r="GYU196" s="2">
        <v>136.30000000000001</v>
      </c>
      <c r="GYV196" s="2">
        <v>136.30000000000001</v>
      </c>
      <c r="GYW196" s="2">
        <v>136.30000000000001</v>
      </c>
      <c r="GYX196" s="2">
        <v>136.30000000000001</v>
      </c>
      <c r="GYY196" s="2">
        <v>136.30000000000001</v>
      </c>
      <c r="GYZ196" s="2">
        <v>136.30000000000001</v>
      </c>
      <c r="GZA196" s="2">
        <v>136.30000000000001</v>
      </c>
      <c r="GZB196" s="2">
        <v>136.30000000000001</v>
      </c>
      <c r="GZC196" s="2">
        <v>136.30000000000001</v>
      </c>
      <c r="GZD196" s="2">
        <v>136.30000000000001</v>
      </c>
      <c r="GZE196" s="2">
        <v>136.30000000000001</v>
      </c>
      <c r="GZF196" s="2">
        <v>136.30000000000001</v>
      </c>
      <c r="GZG196" s="2">
        <v>136.30000000000001</v>
      </c>
      <c r="GZH196" s="2">
        <v>136.30000000000001</v>
      </c>
      <c r="GZI196" s="2">
        <v>136.30000000000001</v>
      </c>
      <c r="GZJ196" s="2">
        <v>136.30000000000001</v>
      </c>
      <c r="GZK196" s="2">
        <v>136.30000000000001</v>
      </c>
      <c r="GZL196" s="2">
        <v>136.30000000000001</v>
      </c>
      <c r="GZM196" s="2">
        <v>136.30000000000001</v>
      </c>
      <c r="GZN196" s="2">
        <v>136.30000000000001</v>
      </c>
      <c r="GZO196" s="2">
        <v>136.30000000000001</v>
      </c>
      <c r="GZP196" s="2">
        <v>136.30000000000001</v>
      </c>
      <c r="GZQ196" s="2">
        <v>136.30000000000001</v>
      </c>
      <c r="GZR196" s="2">
        <v>136.30000000000001</v>
      </c>
      <c r="GZS196" s="2">
        <v>136.30000000000001</v>
      </c>
      <c r="GZT196" s="2">
        <v>136.30000000000001</v>
      </c>
      <c r="GZU196" s="2">
        <v>136.30000000000001</v>
      </c>
      <c r="GZV196" s="2">
        <v>136.30000000000001</v>
      </c>
      <c r="GZW196" s="2">
        <v>136.30000000000001</v>
      </c>
      <c r="GZX196" s="2">
        <v>136.30000000000001</v>
      </c>
      <c r="GZY196" s="2">
        <v>136.30000000000001</v>
      </c>
      <c r="GZZ196" s="2">
        <v>136.30000000000001</v>
      </c>
      <c r="HAA196" s="2">
        <v>136.30000000000001</v>
      </c>
      <c r="HAB196" s="2">
        <v>136.30000000000001</v>
      </c>
      <c r="HAC196" s="2">
        <v>136.30000000000001</v>
      </c>
      <c r="HAD196" s="2">
        <v>136.30000000000001</v>
      </c>
      <c r="HAE196" s="2">
        <v>136.30000000000001</v>
      </c>
      <c r="HAF196" s="2">
        <v>136.30000000000001</v>
      </c>
      <c r="HAG196" s="2">
        <v>136.30000000000001</v>
      </c>
      <c r="HAH196" s="2">
        <v>136.30000000000001</v>
      </c>
      <c r="HAI196" s="2">
        <v>136.30000000000001</v>
      </c>
      <c r="HAJ196" s="2">
        <v>136.30000000000001</v>
      </c>
      <c r="HAK196" s="2">
        <v>136.30000000000001</v>
      </c>
      <c r="HAL196" s="2">
        <v>136.30000000000001</v>
      </c>
      <c r="HAM196" s="2">
        <v>136.30000000000001</v>
      </c>
      <c r="HAN196" s="2">
        <v>136.30000000000001</v>
      </c>
      <c r="HAO196" s="2">
        <v>136.30000000000001</v>
      </c>
      <c r="HAP196" s="2">
        <v>136.30000000000001</v>
      </c>
      <c r="HAQ196" s="2">
        <v>136.30000000000001</v>
      </c>
      <c r="HAR196" s="2">
        <v>136.30000000000001</v>
      </c>
      <c r="HAS196" s="2">
        <v>136.30000000000001</v>
      </c>
      <c r="HAT196" s="2">
        <v>136.30000000000001</v>
      </c>
      <c r="HAU196" s="2">
        <v>136.30000000000001</v>
      </c>
      <c r="HAV196" s="2">
        <v>136.30000000000001</v>
      </c>
      <c r="HAW196" s="2">
        <v>136.30000000000001</v>
      </c>
      <c r="HAX196" s="2">
        <v>136.30000000000001</v>
      </c>
      <c r="HAY196" s="2">
        <v>136.30000000000001</v>
      </c>
      <c r="HAZ196" s="2">
        <v>136.30000000000001</v>
      </c>
      <c r="HBA196" s="2">
        <v>136.30000000000001</v>
      </c>
      <c r="HBB196" s="2">
        <v>136.30000000000001</v>
      </c>
      <c r="HBC196" s="2">
        <v>136.30000000000001</v>
      </c>
      <c r="HBD196" s="2">
        <v>136.30000000000001</v>
      </c>
      <c r="HBE196" s="2">
        <v>136.30000000000001</v>
      </c>
      <c r="HBF196" s="2">
        <v>136.30000000000001</v>
      </c>
      <c r="HBG196" s="2">
        <v>136.30000000000001</v>
      </c>
      <c r="HBH196" s="2">
        <v>136.30000000000001</v>
      </c>
      <c r="HBI196" s="2">
        <v>136.30000000000001</v>
      </c>
      <c r="HBJ196" s="2">
        <v>136.30000000000001</v>
      </c>
      <c r="HBK196" s="2">
        <v>136.30000000000001</v>
      </c>
      <c r="HBL196" s="2">
        <v>136.30000000000001</v>
      </c>
      <c r="HBM196" s="2">
        <v>136.30000000000001</v>
      </c>
      <c r="HBN196" s="2">
        <v>136.30000000000001</v>
      </c>
      <c r="HBO196" s="2">
        <v>136.30000000000001</v>
      </c>
      <c r="HBP196" s="2">
        <v>136.30000000000001</v>
      </c>
      <c r="HBQ196" s="2">
        <v>136.30000000000001</v>
      </c>
      <c r="HBR196" s="2">
        <v>136.30000000000001</v>
      </c>
      <c r="HBS196" s="2">
        <v>136.30000000000001</v>
      </c>
      <c r="HBT196" s="2">
        <v>136.30000000000001</v>
      </c>
      <c r="HBU196" s="2">
        <v>136.30000000000001</v>
      </c>
      <c r="HBV196" s="2">
        <v>136.30000000000001</v>
      </c>
      <c r="HBW196" s="2">
        <v>136.30000000000001</v>
      </c>
      <c r="HBX196" s="2">
        <v>136.30000000000001</v>
      </c>
      <c r="HBY196" s="2">
        <v>136.30000000000001</v>
      </c>
      <c r="HBZ196" s="2">
        <v>136.30000000000001</v>
      </c>
      <c r="HCA196" s="2">
        <v>136.30000000000001</v>
      </c>
      <c r="HCB196" s="2">
        <v>136.30000000000001</v>
      </c>
      <c r="HCC196" s="2">
        <v>136.30000000000001</v>
      </c>
      <c r="HCD196" s="2">
        <v>136.30000000000001</v>
      </c>
      <c r="HCE196" s="2">
        <v>136.30000000000001</v>
      </c>
      <c r="HCF196" s="2">
        <v>136.30000000000001</v>
      </c>
      <c r="HCG196" s="2">
        <v>136.30000000000001</v>
      </c>
      <c r="HCH196" s="2">
        <v>136.30000000000001</v>
      </c>
      <c r="HCI196" s="2">
        <v>136.30000000000001</v>
      </c>
      <c r="HCJ196" s="2">
        <v>136.30000000000001</v>
      </c>
      <c r="HCK196" s="2">
        <v>136.30000000000001</v>
      </c>
      <c r="HCL196" s="2">
        <v>136.30000000000001</v>
      </c>
      <c r="HCM196" s="2">
        <v>136.30000000000001</v>
      </c>
      <c r="HCN196" s="2">
        <v>136.30000000000001</v>
      </c>
      <c r="HCO196" s="2">
        <v>136.30000000000001</v>
      </c>
      <c r="HCP196" s="2">
        <v>136.30000000000001</v>
      </c>
      <c r="HCQ196" s="2">
        <v>136.30000000000001</v>
      </c>
      <c r="HCR196" s="2">
        <v>136.30000000000001</v>
      </c>
      <c r="HCS196" s="2">
        <v>136.30000000000001</v>
      </c>
      <c r="HCT196" s="2">
        <v>136.30000000000001</v>
      </c>
      <c r="HCU196" s="2">
        <v>136.30000000000001</v>
      </c>
      <c r="HCV196" s="2">
        <v>136.30000000000001</v>
      </c>
      <c r="HCW196" s="2">
        <v>136.30000000000001</v>
      </c>
      <c r="HCX196" s="2">
        <v>136.30000000000001</v>
      </c>
      <c r="HCY196" s="2">
        <v>136.30000000000001</v>
      </c>
      <c r="HCZ196" s="2">
        <v>136.30000000000001</v>
      </c>
      <c r="HDA196" s="2">
        <v>136.30000000000001</v>
      </c>
      <c r="HDB196" s="2">
        <v>136.30000000000001</v>
      </c>
      <c r="HDC196" s="2">
        <v>136.30000000000001</v>
      </c>
      <c r="HDD196" s="2">
        <v>136.30000000000001</v>
      </c>
      <c r="HDE196" s="2">
        <v>136.30000000000001</v>
      </c>
      <c r="HDF196" s="2">
        <v>136.30000000000001</v>
      </c>
      <c r="HDG196" s="2">
        <v>136.30000000000001</v>
      </c>
      <c r="HDH196" s="2">
        <v>136.30000000000001</v>
      </c>
      <c r="HDI196" s="2">
        <v>136.30000000000001</v>
      </c>
      <c r="HDJ196" s="2">
        <v>136.30000000000001</v>
      </c>
      <c r="HDK196" s="2">
        <v>136.30000000000001</v>
      </c>
      <c r="HDL196" s="2">
        <v>136.30000000000001</v>
      </c>
      <c r="HDM196" s="2">
        <v>136.30000000000001</v>
      </c>
      <c r="HDN196" s="2">
        <v>136.30000000000001</v>
      </c>
      <c r="HDO196" s="2">
        <v>136.30000000000001</v>
      </c>
      <c r="HDP196" s="2">
        <v>136.30000000000001</v>
      </c>
      <c r="HDQ196" s="2">
        <v>136.30000000000001</v>
      </c>
      <c r="HDR196" s="2">
        <v>136.30000000000001</v>
      </c>
      <c r="HDS196" s="2">
        <v>136.30000000000001</v>
      </c>
      <c r="HDT196" s="2">
        <v>136.30000000000001</v>
      </c>
      <c r="HDU196" s="2">
        <v>136.30000000000001</v>
      </c>
      <c r="HDV196" s="2">
        <v>136.30000000000001</v>
      </c>
      <c r="HDW196" s="2">
        <v>136.30000000000001</v>
      </c>
      <c r="HDX196" s="2">
        <v>136.30000000000001</v>
      </c>
      <c r="HDY196" s="2">
        <v>136.30000000000001</v>
      </c>
      <c r="HDZ196" s="2">
        <v>136.30000000000001</v>
      </c>
      <c r="HEA196" s="2">
        <v>136.30000000000001</v>
      </c>
      <c r="HEB196" s="2">
        <v>136.30000000000001</v>
      </c>
      <c r="HEC196" s="2">
        <v>136.30000000000001</v>
      </c>
      <c r="HED196" s="2">
        <v>136.30000000000001</v>
      </c>
      <c r="HEE196" s="2">
        <v>136.30000000000001</v>
      </c>
      <c r="HEF196" s="2">
        <v>136.30000000000001</v>
      </c>
      <c r="HEG196" s="2">
        <v>136.30000000000001</v>
      </c>
      <c r="HEH196" s="2">
        <v>136.30000000000001</v>
      </c>
      <c r="HEI196" s="2">
        <v>136.30000000000001</v>
      </c>
      <c r="HEJ196" s="2">
        <v>136.30000000000001</v>
      </c>
      <c r="HEK196" s="2">
        <v>136.30000000000001</v>
      </c>
      <c r="HEL196" s="2">
        <v>136.30000000000001</v>
      </c>
      <c r="HEM196" s="2">
        <v>136.30000000000001</v>
      </c>
      <c r="HEN196" s="2">
        <v>136.30000000000001</v>
      </c>
      <c r="HEO196" s="2">
        <v>136.30000000000001</v>
      </c>
      <c r="HEP196" s="2">
        <v>136.30000000000001</v>
      </c>
      <c r="HEQ196" s="2">
        <v>136.30000000000001</v>
      </c>
      <c r="HER196" s="2">
        <v>136.30000000000001</v>
      </c>
      <c r="HES196" s="2">
        <v>136.30000000000001</v>
      </c>
      <c r="HET196" s="2">
        <v>136.30000000000001</v>
      </c>
      <c r="HEU196" s="2">
        <v>136.30000000000001</v>
      </c>
      <c r="HEV196" s="2">
        <v>136.30000000000001</v>
      </c>
      <c r="HEW196" s="2">
        <v>136.30000000000001</v>
      </c>
      <c r="HEX196" s="2">
        <v>136.30000000000001</v>
      </c>
      <c r="HEY196" s="2">
        <v>136.30000000000001</v>
      </c>
      <c r="HEZ196" s="2">
        <v>136.30000000000001</v>
      </c>
      <c r="HFA196" s="2">
        <v>136.30000000000001</v>
      </c>
      <c r="HFB196" s="2">
        <v>136.30000000000001</v>
      </c>
      <c r="HFC196" s="2">
        <v>136.30000000000001</v>
      </c>
      <c r="HFD196" s="2">
        <v>136.30000000000001</v>
      </c>
      <c r="HFE196" s="2">
        <v>136.30000000000001</v>
      </c>
      <c r="HFF196" s="2">
        <v>136.30000000000001</v>
      </c>
      <c r="HFG196" s="2">
        <v>136.30000000000001</v>
      </c>
      <c r="HFH196" s="2">
        <v>136.30000000000001</v>
      </c>
      <c r="HFI196" s="2">
        <v>136.30000000000001</v>
      </c>
      <c r="HFJ196" s="2">
        <v>136.30000000000001</v>
      </c>
      <c r="HFK196" s="2">
        <v>136.30000000000001</v>
      </c>
      <c r="HFL196" s="2">
        <v>136.30000000000001</v>
      </c>
      <c r="HFM196" s="2">
        <v>136.30000000000001</v>
      </c>
      <c r="HFN196" s="2">
        <v>136.30000000000001</v>
      </c>
      <c r="HFO196" s="2">
        <v>136.30000000000001</v>
      </c>
      <c r="HFP196" s="2">
        <v>136.30000000000001</v>
      </c>
      <c r="HFQ196" s="2">
        <v>136.30000000000001</v>
      </c>
      <c r="HFR196" s="2">
        <v>136.30000000000001</v>
      </c>
      <c r="HFS196" s="2">
        <v>136.30000000000001</v>
      </c>
      <c r="HFT196" s="2">
        <v>136.30000000000001</v>
      </c>
      <c r="HFU196" s="2">
        <v>136.30000000000001</v>
      </c>
      <c r="HFV196" s="2">
        <v>136.30000000000001</v>
      </c>
      <c r="HFW196" s="2">
        <v>136.30000000000001</v>
      </c>
      <c r="HFX196" s="2">
        <v>136.30000000000001</v>
      </c>
      <c r="HFY196" s="2">
        <v>136.30000000000001</v>
      </c>
      <c r="HFZ196" s="2">
        <v>136.30000000000001</v>
      </c>
      <c r="HGA196" s="2">
        <v>136.30000000000001</v>
      </c>
      <c r="HGB196" s="2">
        <v>136.30000000000001</v>
      </c>
      <c r="HGC196" s="2">
        <v>136.30000000000001</v>
      </c>
      <c r="HGD196" s="2">
        <v>136.30000000000001</v>
      </c>
      <c r="HGE196" s="2">
        <v>136.30000000000001</v>
      </c>
      <c r="HGF196" s="2">
        <v>136.30000000000001</v>
      </c>
      <c r="HGG196" s="2">
        <v>136.30000000000001</v>
      </c>
      <c r="HGH196" s="2">
        <v>136.30000000000001</v>
      </c>
      <c r="HGI196" s="2">
        <v>136.30000000000001</v>
      </c>
      <c r="HGJ196" s="2">
        <v>136.30000000000001</v>
      </c>
      <c r="HGK196" s="2">
        <v>136.30000000000001</v>
      </c>
      <c r="HGL196" s="2">
        <v>136.30000000000001</v>
      </c>
      <c r="HGM196" s="2">
        <v>136.30000000000001</v>
      </c>
      <c r="HGN196" s="2">
        <v>136.30000000000001</v>
      </c>
      <c r="HGO196" s="2">
        <v>136.30000000000001</v>
      </c>
      <c r="HGP196" s="2">
        <v>136.30000000000001</v>
      </c>
      <c r="HGQ196" s="2">
        <v>136.30000000000001</v>
      </c>
      <c r="HGR196" s="2">
        <v>136.30000000000001</v>
      </c>
      <c r="HGS196" s="2">
        <v>136.30000000000001</v>
      </c>
      <c r="HGT196" s="2">
        <v>136.30000000000001</v>
      </c>
      <c r="HGU196" s="2">
        <v>136.30000000000001</v>
      </c>
      <c r="HGV196" s="2">
        <v>136.30000000000001</v>
      </c>
      <c r="HGW196" s="2">
        <v>136.30000000000001</v>
      </c>
      <c r="HGX196" s="2">
        <v>136.30000000000001</v>
      </c>
      <c r="HGY196" s="2">
        <v>136.30000000000001</v>
      </c>
      <c r="HGZ196" s="2">
        <v>136.30000000000001</v>
      </c>
      <c r="HHA196" s="2">
        <v>136.30000000000001</v>
      </c>
      <c r="HHB196" s="2">
        <v>136.30000000000001</v>
      </c>
      <c r="HHC196" s="2">
        <v>136.30000000000001</v>
      </c>
      <c r="HHD196" s="2">
        <v>136.30000000000001</v>
      </c>
      <c r="HHE196" s="2">
        <v>136.30000000000001</v>
      </c>
      <c r="HHF196" s="2">
        <v>136.30000000000001</v>
      </c>
      <c r="HHG196" s="2">
        <v>136.30000000000001</v>
      </c>
      <c r="HHH196" s="2">
        <v>136.30000000000001</v>
      </c>
      <c r="HHI196" s="2">
        <v>136.30000000000001</v>
      </c>
      <c r="HHJ196" s="2">
        <v>136.30000000000001</v>
      </c>
      <c r="HHK196" s="2">
        <v>136.30000000000001</v>
      </c>
      <c r="HHL196" s="2">
        <v>136.30000000000001</v>
      </c>
      <c r="HHM196" s="2">
        <v>136.30000000000001</v>
      </c>
      <c r="HHN196" s="2">
        <v>136.30000000000001</v>
      </c>
      <c r="HHO196" s="2">
        <v>136.30000000000001</v>
      </c>
      <c r="HHP196" s="2">
        <v>136.30000000000001</v>
      </c>
      <c r="HHQ196" s="2">
        <v>136.30000000000001</v>
      </c>
      <c r="HHR196" s="2">
        <v>136.30000000000001</v>
      </c>
      <c r="HHS196" s="2">
        <v>136.30000000000001</v>
      </c>
      <c r="HHT196" s="2">
        <v>136.30000000000001</v>
      </c>
      <c r="HHU196" s="2">
        <v>136.30000000000001</v>
      </c>
      <c r="HHV196" s="2">
        <v>136.30000000000001</v>
      </c>
      <c r="HHW196" s="2">
        <v>136.30000000000001</v>
      </c>
      <c r="HHX196" s="2">
        <v>136.30000000000001</v>
      </c>
      <c r="HHY196" s="2">
        <v>136.30000000000001</v>
      </c>
      <c r="HHZ196" s="2">
        <v>136.30000000000001</v>
      </c>
      <c r="HIA196" s="2">
        <v>136.30000000000001</v>
      </c>
      <c r="HIB196" s="2">
        <v>136.30000000000001</v>
      </c>
      <c r="HIC196" s="2">
        <v>136.30000000000001</v>
      </c>
      <c r="HID196" s="2">
        <v>136.30000000000001</v>
      </c>
      <c r="HIE196" s="2">
        <v>136.30000000000001</v>
      </c>
      <c r="HIF196" s="2">
        <v>136.30000000000001</v>
      </c>
      <c r="HIG196" s="2">
        <v>136.30000000000001</v>
      </c>
      <c r="HIH196" s="2">
        <v>136.30000000000001</v>
      </c>
      <c r="HII196" s="2">
        <v>136.30000000000001</v>
      </c>
      <c r="HIJ196" s="2">
        <v>136.30000000000001</v>
      </c>
      <c r="HIK196" s="2">
        <v>136.30000000000001</v>
      </c>
      <c r="HIL196" s="2">
        <v>136.30000000000001</v>
      </c>
      <c r="HIM196" s="2">
        <v>136.30000000000001</v>
      </c>
      <c r="HIN196" s="2">
        <v>136.30000000000001</v>
      </c>
      <c r="HIO196" s="2">
        <v>136.30000000000001</v>
      </c>
      <c r="HIP196" s="2">
        <v>136.30000000000001</v>
      </c>
      <c r="HIQ196" s="2">
        <v>136.30000000000001</v>
      </c>
      <c r="HIR196" s="2">
        <v>136.30000000000001</v>
      </c>
      <c r="HIS196" s="2">
        <v>136.30000000000001</v>
      </c>
      <c r="HIT196" s="2">
        <v>136.30000000000001</v>
      </c>
      <c r="HIU196" s="2">
        <v>136.30000000000001</v>
      </c>
      <c r="HIV196" s="2">
        <v>136.30000000000001</v>
      </c>
      <c r="HIW196" s="2">
        <v>136.30000000000001</v>
      </c>
      <c r="HIX196" s="2">
        <v>136.30000000000001</v>
      </c>
      <c r="HIY196" s="2">
        <v>136.30000000000001</v>
      </c>
      <c r="HIZ196" s="2">
        <v>136.30000000000001</v>
      </c>
      <c r="HJA196" s="2">
        <v>136.30000000000001</v>
      </c>
      <c r="HJB196" s="2">
        <v>136.30000000000001</v>
      </c>
      <c r="HJC196" s="2">
        <v>136.30000000000001</v>
      </c>
      <c r="HJD196" s="2">
        <v>136.30000000000001</v>
      </c>
      <c r="HJE196" s="2">
        <v>136.30000000000001</v>
      </c>
      <c r="HJF196" s="2">
        <v>136.30000000000001</v>
      </c>
      <c r="HJG196" s="2">
        <v>136.30000000000001</v>
      </c>
      <c r="HJH196" s="2">
        <v>136.30000000000001</v>
      </c>
      <c r="HJI196" s="2">
        <v>136.30000000000001</v>
      </c>
      <c r="HJJ196" s="2">
        <v>136.30000000000001</v>
      </c>
      <c r="HJK196" s="2">
        <v>136.30000000000001</v>
      </c>
      <c r="HJL196" s="2">
        <v>136.30000000000001</v>
      </c>
      <c r="HJM196" s="2">
        <v>136.30000000000001</v>
      </c>
      <c r="HJN196" s="2">
        <v>136.30000000000001</v>
      </c>
      <c r="HJO196" s="2">
        <v>136.30000000000001</v>
      </c>
      <c r="HJP196" s="2">
        <v>136.30000000000001</v>
      </c>
      <c r="HJQ196" s="2">
        <v>136.30000000000001</v>
      </c>
      <c r="HJR196" s="2">
        <v>136.30000000000001</v>
      </c>
      <c r="HJS196" s="2">
        <v>136.30000000000001</v>
      </c>
      <c r="HJT196" s="2">
        <v>136.30000000000001</v>
      </c>
      <c r="HJU196" s="2">
        <v>136.30000000000001</v>
      </c>
      <c r="HJV196" s="2">
        <v>136.30000000000001</v>
      </c>
      <c r="HJW196" s="2">
        <v>136.30000000000001</v>
      </c>
      <c r="HJX196" s="2">
        <v>136.30000000000001</v>
      </c>
      <c r="HJY196" s="2">
        <v>136.30000000000001</v>
      </c>
      <c r="HJZ196" s="2">
        <v>136.30000000000001</v>
      </c>
      <c r="HKA196" s="2">
        <v>136.30000000000001</v>
      </c>
      <c r="HKB196" s="2">
        <v>136.30000000000001</v>
      </c>
      <c r="HKC196" s="2">
        <v>136.30000000000001</v>
      </c>
      <c r="HKD196" s="2">
        <v>136.30000000000001</v>
      </c>
      <c r="HKE196" s="2">
        <v>136.30000000000001</v>
      </c>
      <c r="HKF196" s="2">
        <v>136.30000000000001</v>
      </c>
      <c r="HKG196" s="2">
        <v>136.30000000000001</v>
      </c>
      <c r="HKH196" s="2">
        <v>136.30000000000001</v>
      </c>
      <c r="HKI196" s="2">
        <v>136.30000000000001</v>
      </c>
      <c r="HKJ196" s="2">
        <v>136.30000000000001</v>
      </c>
      <c r="HKK196" s="2">
        <v>136.30000000000001</v>
      </c>
      <c r="HKL196" s="2">
        <v>136.30000000000001</v>
      </c>
      <c r="HKM196" s="2">
        <v>136.30000000000001</v>
      </c>
      <c r="HKN196" s="2">
        <v>136.30000000000001</v>
      </c>
      <c r="HKO196" s="2">
        <v>136.30000000000001</v>
      </c>
      <c r="HKP196" s="2">
        <v>136.30000000000001</v>
      </c>
      <c r="HKQ196" s="2">
        <v>136.30000000000001</v>
      </c>
      <c r="HKR196" s="2">
        <v>136.30000000000001</v>
      </c>
      <c r="HKS196" s="2">
        <v>136.30000000000001</v>
      </c>
      <c r="HKT196" s="2">
        <v>136.30000000000001</v>
      </c>
      <c r="HKU196" s="2">
        <v>136.30000000000001</v>
      </c>
      <c r="HKV196" s="2">
        <v>136.30000000000001</v>
      </c>
      <c r="HKW196" s="2">
        <v>136.30000000000001</v>
      </c>
      <c r="HKX196" s="2">
        <v>136.30000000000001</v>
      </c>
      <c r="HKY196" s="2">
        <v>136.30000000000001</v>
      </c>
      <c r="HKZ196" s="2">
        <v>136.30000000000001</v>
      </c>
      <c r="HLA196" s="2">
        <v>136.30000000000001</v>
      </c>
      <c r="HLB196" s="2">
        <v>136.30000000000001</v>
      </c>
      <c r="HLC196" s="2">
        <v>136.30000000000001</v>
      </c>
      <c r="HLD196" s="2">
        <v>136.30000000000001</v>
      </c>
      <c r="HLE196" s="2">
        <v>136.30000000000001</v>
      </c>
      <c r="HLF196" s="2">
        <v>136.30000000000001</v>
      </c>
      <c r="HLG196" s="2">
        <v>136.30000000000001</v>
      </c>
      <c r="HLH196" s="2">
        <v>136.30000000000001</v>
      </c>
      <c r="HLI196" s="2">
        <v>136.30000000000001</v>
      </c>
      <c r="HLJ196" s="2">
        <v>136.30000000000001</v>
      </c>
      <c r="HLK196" s="2">
        <v>136.30000000000001</v>
      </c>
      <c r="HLL196" s="2">
        <v>136.30000000000001</v>
      </c>
      <c r="HLM196" s="2">
        <v>136.30000000000001</v>
      </c>
      <c r="HLN196" s="2">
        <v>136.30000000000001</v>
      </c>
      <c r="HLO196" s="2">
        <v>136.30000000000001</v>
      </c>
      <c r="HLP196" s="2">
        <v>136.30000000000001</v>
      </c>
      <c r="HLQ196" s="2">
        <v>136.30000000000001</v>
      </c>
      <c r="HLR196" s="2">
        <v>136.30000000000001</v>
      </c>
      <c r="HLS196" s="2">
        <v>136.30000000000001</v>
      </c>
      <c r="HLT196" s="2">
        <v>136.30000000000001</v>
      </c>
      <c r="HLU196" s="2">
        <v>136.30000000000001</v>
      </c>
      <c r="HLV196" s="2">
        <v>136.30000000000001</v>
      </c>
      <c r="HLW196" s="2">
        <v>136.30000000000001</v>
      </c>
      <c r="HLX196" s="2">
        <v>136.30000000000001</v>
      </c>
      <c r="HLY196" s="2">
        <v>136.30000000000001</v>
      </c>
      <c r="HLZ196" s="2">
        <v>136.30000000000001</v>
      </c>
      <c r="HMA196" s="2">
        <v>136.30000000000001</v>
      </c>
      <c r="HMB196" s="2">
        <v>136.30000000000001</v>
      </c>
      <c r="HMC196" s="2">
        <v>136.30000000000001</v>
      </c>
      <c r="HMD196" s="2">
        <v>136.30000000000001</v>
      </c>
      <c r="HME196" s="2">
        <v>136.30000000000001</v>
      </c>
      <c r="HMF196" s="2">
        <v>136.30000000000001</v>
      </c>
      <c r="HMG196" s="2">
        <v>136.30000000000001</v>
      </c>
      <c r="HMH196" s="2">
        <v>136.30000000000001</v>
      </c>
      <c r="HMI196" s="2">
        <v>136.30000000000001</v>
      </c>
      <c r="HMJ196" s="2">
        <v>136.30000000000001</v>
      </c>
      <c r="HMK196" s="2">
        <v>136.30000000000001</v>
      </c>
      <c r="HML196" s="2">
        <v>136.30000000000001</v>
      </c>
      <c r="HMM196" s="2">
        <v>136.30000000000001</v>
      </c>
      <c r="HMN196" s="2">
        <v>136.30000000000001</v>
      </c>
      <c r="HMO196" s="2">
        <v>136.30000000000001</v>
      </c>
      <c r="HMP196" s="2">
        <v>136.30000000000001</v>
      </c>
      <c r="HMQ196" s="2">
        <v>136.30000000000001</v>
      </c>
      <c r="HMR196" s="2">
        <v>136.30000000000001</v>
      </c>
      <c r="HMS196" s="2">
        <v>136.30000000000001</v>
      </c>
      <c r="HMT196" s="2">
        <v>136.30000000000001</v>
      </c>
      <c r="HMU196" s="2">
        <v>136.30000000000001</v>
      </c>
      <c r="HMV196" s="2">
        <v>136.30000000000001</v>
      </c>
      <c r="HMW196" s="2">
        <v>136.30000000000001</v>
      </c>
      <c r="HMX196" s="2">
        <v>136.30000000000001</v>
      </c>
      <c r="HMY196" s="2">
        <v>136.30000000000001</v>
      </c>
      <c r="HMZ196" s="2">
        <v>136.30000000000001</v>
      </c>
      <c r="HNA196" s="2">
        <v>136.30000000000001</v>
      </c>
      <c r="HNB196" s="2">
        <v>136.30000000000001</v>
      </c>
      <c r="HNC196" s="2">
        <v>136.30000000000001</v>
      </c>
      <c r="HND196" s="2">
        <v>136.30000000000001</v>
      </c>
      <c r="HNE196" s="2">
        <v>136.30000000000001</v>
      </c>
      <c r="HNF196" s="2">
        <v>136.30000000000001</v>
      </c>
      <c r="HNG196" s="2">
        <v>136.30000000000001</v>
      </c>
      <c r="HNH196" s="2">
        <v>136.30000000000001</v>
      </c>
      <c r="HNI196" s="2">
        <v>136.30000000000001</v>
      </c>
      <c r="HNJ196" s="2">
        <v>136.30000000000001</v>
      </c>
      <c r="HNK196" s="2">
        <v>136.30000000000001</v>
      </c>
      <c r="HNL196" s="2">
        <v>136.30000000000001</v>
      </c>
      <c r="HNM196" s="2">
        <v>136.30000000000001</v>
      </c>
      <c r="HNN196" s="2">
        <v>136.30000000000001</v>
      </c>
      <c r="HNO196" s="2">
        <v>136.30000000000001</v>
      </c>
      <c r="HNP196" s="2">
        <v>136.30000000000001</v>
      </c>
      <c r="HNQ196" s="2">
        <v>136.30000000000001</v>
      </c>
      <c r="HNR196" s="2">
        <v>136.30000000000001</v>
      </c>
      <c r="HNS196" s="2">
        <v>136.30000000000001</v>
      </c>
      <c r="HNT196" s="2">
        <v>136.30000000000001</v>
      </c>
      <c r="HNU196" s="2">
        <v>136.30000000000001</v>
      </c>
      <c r="HNV196" s="2">
        <v>136.30000000000001</v>
      </c>
      <c r="HNW196" s="2">
        <v>136.30000000000001</v>
      </c>
      <c r="HNX196" s="2">
        <v>136.30000000000001</v>
      </c>
      <c r="HNY196" s="2">
        <v>136.30000000000001</v>
      </c>
      <c r="HNZ196" s="2">
        <v>136.30000000000001</v>
      </c>
      <c r="HOA196" s="2">
        <v>136.30000000000001</v>
      </c>
      <c r="HOB196" s="2">
        <v>136.30000000000001</v>
      </c>
      <c r="HOC196" s="2">
        <v>136.30000000000001</v>
      </c>
      <c r="HOD196" s="2">
        <v>136.30000000000001</v>
      </c>
      <c r="HOE196" s="2">
        <v>136.30000000000001</v>
      </c>
      <c r="HOF196" s="2">
        <v>136.30000000000001</v>
      </c>
      <c r="HOG196" s="2">
        <v>136.30000000000001</v>
      </c>
      <c r="HOH196" s="2">
        <v>136.30000000000001</v>
      </c>
      <c r="HOI196" s="2">
        <v>136.30000000000001</v>
      </c>
      <c r="HOJ196" s="2">
        <v>136.30000000000001</v>
      </c>
      <c r="HOK196" s="2">
        <v>136.30000000000001</v>
      </c>
      <c r="HOL196" s="2">
        <v>136.30000000000001</v>
      </c>
      <c r="HOM196" s="2">
        <v>136.30000000000001</v>
      </c>
      <c r="HON196" s="2">
        <v>136.30000000000001</v>
      </c>
      <c r="HOO196" s="2">
        <v>136.30000000000001</v>
      </c>
      <c r="HOP196" s="2">
        <v>136.30000000000001</v>
      </c>
      <c r="HOQ196" s="2">
        <v>136.30000000000001</v>
      </c>
      <c r="HOR196" s="2">
        <v>136.30000000000001</v>
      </c>
      <c r="HOS196" s="2">
        <v>136.30000000000001</v>
      </c>
      <c r="HOT196" s="2">
        <v>136.30000000000001</v>
      </c>
      <c r="HOU196" s="2">
        <v>136.30000000000001</v>
      </c>
      <c r="HOV196" s="2">
        <v>136.30000000000001</v>
      </c>
      <c r="HOW196" s="2">
        <v>136.30000000000001</v>
      </c>
      <c r="HOX196" s="2">
        <v>136.30000000000001</v>
      </c>
      <c r="HOY196" s="2">
        <v>136.30000000000001</v>
      </c>
      <c r="HOZ196" s="2">
        <v>136.30000000000001</v>
      </c>
      <c r="HPA196" s="2">
        <v>136.30000000000001</v>
      </c>
      <c r="HPB196" s="2">
        <v>136.30000000000001</v>
      </c>
      <c r="HPC196" s="2">
        <v>136.30000000000001</v>
      </c>
      <c r="HPD196" s="2">
        <v>136.30000000000001</v>
      </c>
      <c r="HPE196" s="2">
        <v>136.30000000000001</v>
      </c>
      <c r="HPF196" s="2">
        <v>136.30000000000001</v>
      </c>
      <c r="HPG196" s="2">
        <v>136.30000000000001</v>
      </c>
      <c r="HPH196" s="2">
        <v>136.30000000000001</v>
      </c>
      <c r="HPI196" s="2">
        <v>136.30000000000001</v>
      </c>
      <c r="HPJ196" s="2">
        <v>136.30000000000001</v>
      </c>
      <c r="HPK196" s="2">
        <v>136.30000000000001</v>
      </c>
      <c r="HPL196" s="2">
        <v>136.30000000000001</v>
      </c>
      <c r="HPM196" s="2">
        <v>136.30000000000001</v>
      </c>
      <c r="HPN196" s="2">
        <v>136.30000000000001</v>
      </c>
      <c r="HPO196" s="2">
        <v>136.30000000000001</v>
      </c>
      <c r="HPP196" s="2">
        <v>136.30000000000001</v>
      </c>
      <c r="HPQ196" s="2">
        <v>136.30000000000001</v>
      </c>
      <c r="HPR196" s="2">
        <v>136.30000000000001</v>
      </c>
      <c r="HPS196" s="2">
        <v>136.30000000000001</v>
      </c>
      <c r="HPT196" s="2">
        <v>136.30000000000001</v>
      </c>
      <c r="HPU196" s="2">
        <v>136.30000000000001</v>
      </c>
      <c r="HPV196" s="2">
        <v>136.30000000000001</v>
      </c>
      <c r="HPW196" s="2">
        <v>136.30000000000001</v>
      </c>
      <c r="HPX196" s="2">
        <v>136.30000000000001</v>
      </c>
      <c r="HPY196" s="2">
        <v>136.30000000000001</v>
      </c>
      <c r="HPZ196" s="2">
        <v>136.30000000000001</v>
      </c>
      <c r="HQA196" s="2">
        <v>136.30000000000001</v>
      </c>
      <c r="HQB196" s="2">
        <v>136.30000000000001</v>
      </c>
      <c r="HQC196" s="2">
        <v>136.30000000000001</v>
      </c>
      <c r="HQD196" s="2">
        <v>136.30000000000001</v>
      </c>
      <c r="HQE196" s="2">
        <v>136.30000000000001</v>
      </c>
      <c r="HQF196" s="2">
        <v>136.30000000000001</v>
      </c>
      <c r="HQG196" s="2">
        <v>136.30000000000001</v>
      </c>
      <c r="HQH196" s="2">
        <v>136.30000000000001</v>
      </c>
      <c r="HQI196" s="2">
        <v>136.30000000000001</v>
      </c>
      <c r="HQJ196" s="2">
        <v>136.30000000000001</v>
      </c>
      <c r="HQK196" s="2">
        <v>136.30000000000001</v>
      </c>
      <c r="HQL196" s="2">
        <v>136.30000000000001</v>
      </c>
      <c r="HQM196" s="2">
        <v>136.30000000000001</v>
      </c>
      <c r="HQN196" s="2">
        <v>136.30000000000001</v>
      </c>
      <c r="HQO196" s="2">
        <v>136.30000000000001</v>
      </c>
      <c r="HQP196" s="2">
        <v>136.30000000000001</v>
      </c>
      <c r="HQQ196" s="2">
        <v>136.30000000000001</v>
      </c>
      <c r="HQR196" s="2">
        <v>136.30000000000001</v>
      </c>
      <c r="HQS196" s="2">
        <v>136.30000000000001</v>
      </c>
      <c r="HQT196" s="2">
        <v>136.30000000000001</v>
      </c>
      <c r="HQU196" s="2">
        <v>136.30000000000001</v>
      </c>
      <c r="HQV196" s="2">
        <v>136.30000000000001</v>
      </c>
      <c r="HQW196" s="2">
        <v>136.30000000000001</v>
      </c>
      <c r="HQX196" s="2">
        <v>136.30000000000001</v>
      </c>
      <c r="HQY196" s="2">
        <v>136.30000000000001</v>
      </c>
      <c r="HQZ196" s="2">
        <v>136.30000000000001</v>
      </c>
      <c r="HRA196" s="2">
        <v>136.30000000000001</v>
      </c>
      <c r="HRB196" s="2">
        <v>136.30000000000001</v>
      </c>
      <c r="HRC196" s="2">
        <v>136.30000000000001</v>
      </c>
      <c r="HRD196" s="2">
        <v>136.30000000000001</v>
      </c>
      <c r="HRE196" s="2">
        <v>136.30000000000001</v>
      </c>
      <c r="HRF196" s="2">
        <v>136.30000000000001</v>
      </c>
      <c r="HRG196" s="2">
        <v>136.30000000000001</v>
      </c>
      <c r="HRH196" s="2">
        <v>136.30000000000001</v>
      </c>
      <c r="HRI196" s="2">
        <v>136.30000000000001</v>
      </c>
      <c r="HRJ196" s="2">
        <v>136.30000000000001</v>
      </c>
      <c r="HRK196" s="2">
        <v>136.30000000000001</v>
      </c>
      <c r="HRL196" s="2">
        <v>136.30000000000001</v>
      </c>
      <c r="HRM196" s="2">
        <v>136.30000000000001</v>
      </c>
      <c r="HRN196" s="2">
        <v>136.30000000000001</v>
      </c>
      <c r="HRO196" s="2">
        <v>136.30000000000001</v>
      </c>
      <c r="HRP196" s="2">
        <v>136.30000000000001</v>
      </c>
      <c r="HRQ196" s="2">
        <v>136.30000000000001</v>
      </c>
      <c r="HRR196" s="2">
        <v>136.30000000000001</v>
      </c>
      <c r="HRS196" s="2">
        <v>136.30000000000001</v>
      </c>
      <c r="HRT196" s="2">
        <v>136.30000000000001</v>
      </c>
      <c r="HRU196" s="2">
        <v>136.30000000000001</v>
      </c>
      <c r="HRV196" s="2">
        <v>136.30000000000001</v>
      </c>
      <c r="HRW196" s="2">
        <v>136.30000000000001</v>
      </c>
      <c r="HRX196" s="2">
        <v>136.30000000000001</v>
      </c>
      <c r="HRY196" s="2">
        <v>136.30000000000001</v>
      </c>
      <c r="HRZ196" s="2">
        <v>136.30000000000001</v>
      </c>
      <c r="HSA196" s="2">
        <v>136.30000000000001</v>
      </c>
      <c r="HSB196" s="2">
        <v>136.30000000000001</v>
      </c>
      <c r="HSC196" s="2">
        <v>136.30000000000001</v>
      </c>
      <c r="HSD196" s="2">
        <v>136.30000000000001</v>
      </c>
      <c r="HSE196" s="2">
        <v>136.30000000000001</v>
      </c>
      <c r="HSF196" s="2">
        <v>136.30000000000001</v>
      </c>
      <c r="HSG196" s="2">
        <v>136.30000000000001</v>
      </c>
      <c r="HSH196" s="2">
        <v>136.30000000000001</v>
      </c>
      <c r="HSI196" s="2">
        <v>136.30000000000001</v>
      </c>
      <c r="HSJ196" s="2">
        <v>136.30000000000001</v>
      </c>
      <c r="HSK196" s="2">
        <v>136.30000000000001</v>
      </c>
      <c r="HSL196" s="2">
        <v>136.30000000000001</v>
      </c>
      <c r="HSM196" s="2">
        <v>136.30000000000001</v>
      </c>
      <c r="HSN196" s="2">
        <v>136.30000000000001</v>
      </c>
      <c r="HSO196" s="2">
        <v>136.30000000000001</v>
      </c>
      <c r="HSP196" s="2">
        <v>136.30000000000001</v>
      </c>
      <c r="HSQ196" s="2">
        <v>136.30000000000001</v>
      </c>
      <c r="HSR196" s="2">
        <v>136.30000000000001</v>
      </c>
      <c r="HSS196" s="2">
        <v>136.30000000000001</v>
      </c>
      <c r="HST196" s="2">
        <v>136.30000000000001</v>
      </c>
      <c r="HSU196" s="2">
        <v>136.30000000000001</v>
      </c>
      <c r="HSV196" s="2">
        <v>136.30000000000001</v>
      </c>
      <c r="HSW196" s="2">
        <v>136.30000000000001</v>
      </c>
      <c r="HSX196" s="2">
        <v>136.30000000000001</v>
      </c>
      <c r="HSY196" s="2">
        <v>136.30000000000001</v>
      </c>
      <c r="HSZ196" s="2">
        <v>136.30000000000001</v>
      </c>
      <c r="HTA196" s="2">
        <v>136.30000000000001</v>
      </c>
      <c r="HTB196" s="2">
        <v>136.30000000000001</v>
      </c>
      <c r="HTC196" s="2">
        <v>136.30000000000001</v>
      </c>
      <c r="HTD196" s="2">
        <v>136.30000000000001</v>
      </c>
      <c r="HTE196" s="2">
        <v>136.30000000000001</v>
      </c>
      <c r="HTF196" s="2">
        <v>136.30000000000001</v>
      </c>
      <c r="HTG196" s="2">
        <v>136.30000000000001</v>
      </c>
      <c r="HTH196" s="2">
        <v>136.30000000000001</v>
      </c>
      <c r="HTI196" s="2">
        <v>136.30000000000001</v>
      </c>
      <c r="HTJ196" s="2">
        <v>136.30000000000001</v>
      </c>
      <c r="HTK196" s="2">
        <v>136.30000000000001</v>
      </c>
      <c r="HTL196" s="2">
        <v>136.30000000000001</v>
      </c>
      <c r="HTM196" s="2">
        <v>136.30000000000001</v>
      </c>
      <c r="HTN196" s="2">
        <v>136.30000000000001</v>
      </c>
      <c r="HTO196" s="2">
        <v>136.30000000000001</v>
      </c>
      <c r="HTP196" s="2">
        <v>136.30000000000001</v>
      </c>
      <c r="HTQ196" s="2">
        <v>136.30000000000001</v>
      </c>
      <c r="HTR196" s="2">
        <v>136.30000000000001</v>
      </c>
      <c r="HTS196" s="2">
        <v>136.30000000000001</v>
      </c>
      <c r="HTT196" s="2">
        <v>136.30000000000001</v>
      </c>
      <c r="HTU196" s="2">
        <v>136.30000000000001</v>
      </c>
      <c r="HTV196" s="2">
        <v>136.30000000000001</v>
      </c>
      <c r="HTW196" s="2">
        <v>136.30000000000001</v>
      </c>
      <c r="HTX196" s="2">
        <v>136.30000000000001</v>
      </c>
      <c r="HTY196" s="2">
        <v>136.30000000000001</v>
      </c>
      <c r="HTZ196" s="2">
        <v>136.30000000000001</v>
      </c>
      <c r="HUA196" s="2">
        <v>136.30000000000001</v>
      </c>
      <c r="HUB196" s="2">
        <v>136.30000000000001</v>
      </c>
      <c r="HUC196" s="2">
        <v>136.30000000000001</v>
      </c>
      <c r="HUD196" s="2">
        <v>136.30000000000001</v>
      </c>
      <c r="HUE196" s="2">
        <v>136.30000000000001</v>
      </c>
      <c r="HUF196" s="2">
        <v>136.30000000000001</v>
      </c>
      <c r="HUG196" s="2">
        <v>136.30000000000001</v>
      </c>
      <c r="HUH196" s="2">
        <v>136.30000000000001</v>
      </c>
      <c r="HUI196" s="2">
        <v>136.30000000000001</v>
      </c>
      <c r="HUJ196" s="2">
        <v>136.30000000000001</v>
      </c>
      <c r="HUK196" s="2">
        <v>136.30000000000001</v>
      </c>
      <c r="HUL196" s="2">
        <v>136.30000000000001</v>
      </c>
      <c r="HUM196" s="2">
        <v>136.30000000000001</v>
      </c>
      <c r="HUN196" s="2">
        <v>136.30000000000001</v>
      </c>
      <c r="HUO196" s="2">
        <v>136.30000000000001</v>
      </c>
      <c r="HUP196" s="2">
        <v>136.30000000000001</v>
      </c>
      <c r="HUQ196" s="2">
        <v>136.30000000000001</v>
      </c>
      <c r="HUR196" s="2">
        <v>136.30000000000001</v>
      </c>
      <c r="HUS196" s="2">
        <v>136.30000000000001</v>
      </c>
      <c r="HUT196" s="2">
        <v>136.30000000000001</v>
      </c>
      <c r="HUU196" s="2">
        <v>136.30000000000001</v>
      </c>
      <c r="HUV196" s="2">
        <v>136.30000000000001</v>
      </c>
      <c r="HUW196" s="2">
        <v>136.30000000000001</v>
      </c>
      <c r="HUX196" s="2">
        <v>136.30000000000001</v>
      </c>
      <c r="HUY196" s="2">
        <v>136.30000000000001</v>
      </c>
      <c r="HUZ196" s="2">
        <v>136.30000000000001</v>
      </c>
      <c r="HVA196" s="2">
        <v>136.30000000000001</v>
      </c>
      <c r="HVB196" s="2">
        <v>136.30000000000001</v>
      </c>
      <c r="HVC196" s="2">
        <v>136.30000000000001</v>
      </c>
      <c r="HVD196" s="2">
        <v>136.30000000000001</v>
      </c>
      <c r="HVE196" s="2">
        <v>136.30000000000001</v>
      </c>
      <c r="HVF196" s="2">
        <v>136.30000000000001</v>
      </c>
      <c r="HVG196" s="2">
        <v>136.30000000000001</v>
      </c>
      <c r="HVH196" s="2">
        <v>136.30000000000001</v>
      </c>
      <c r="HVI196" s="2">
        <v>136.30000000000001</v>
      </c>
      <c r="HVJ196" s="2">
        <v>136.30000000000001</v>
      </c>
      <c r="HVK196" s="2">
        <v>136.30000000000001</v>
      </c>
      <c r="HVL196" s="2">
        <v>136.30000000000001</v>
      </c>
      <c r="HVM196" s="2">
        <v>136.30000000000001</v>
      </c>
      <c r="HVN196" s="2">
        <v>136.30000000000001</v>
      </c>
      <c r="HVO196" s="2">
        <v>136.30000000000001</v>
      </c>
      <c r="HVP196" s="2">
        <v>136.30000000000001</v>
      </c>
      <c r="HVQ196" s="2">
        <v>136.30000000000001</v>
      </c>
      <c r="HVR196" s="2">
        <v>136.30000000000001</v>
      </c>
      <c r="HVS196" s="2">
        <v>136.30000000000001</v>
      </c>
      <c r="HVT196" s="2">
        <v>136.30000000000001</v>
      </c>
      <c r="HVU196" s="2">
        <v>136.30000000000001</v>
      </c>
      <c r="HVV196" s="2">
        <v>136.30000000000001</v>
      </c>
      <c r="HVW196" s="2">
        <v>136.30000000000001</v>
      </c>
      <c r="HVX196" s="2">
        <v>136.30000000000001</v>
      </c>
      <c r="HVY196" s="2">
        <v>136.30000000000001</v>
      </c>
      <c r="HVZ196" s="2">
        <v>136.30000000000001</v>
      </c>
      <c r="HWA196" s="2">
        <v>136.30000000000001</v>
      </c>
      <c r="HWB196" s="2">
        <v>136.30000000000001</v>
      </c>
      <c r="HWC196" s="2">
        <v>136.30000000000001</v>
      </c>
      <c r="HWD196" s="2">
        <v>136.30000000000001</v>
      </c>
      <c r="HWE196" s="2">
        <v>136.30000000000001</v>
      </c>
      <c r="HWF196" s="2">
        <v>136.30000000000001</v>
      </c>
      <c r="HWG196" s="2">
        <v>136.30000000000001</v>
      </c>
      <c r="HWH196" s="2">
        <v>136.30000000000001</v>
      </c>
      <c r="HWI196" s="2">
        <v>136.30000000000001</v>
      </c>
      <c r="HWJ196" s="2">
        <v>136.30000000000001</v>
      </c>
      <c r="HWK196" s="2">
        <v>136.30000000000001</v>
      </c>
      <c r="HWL196" s="2">
        <v>136.30000000000001</v>
      </c>
      <c r="HWM196" s="2">
        <v>136.30000000000001</v>
      </c>
      <c r="HWN196" s="2">
        <v>136.30000000000001</v>
      </c>
      <c r="HWO196" s="2">
        <v>136.30000000000001</v>
      </c>
      <c r="HWP196" s="2">
        <v>136.30000000000001</v>
      </c>
      <c r="HWQ196" s="2">
        <v>136.30000000000001</v>
      </c>
      <c r="HWR196" s="2">
        <v>136.30000000000001</v>
      </c>
      <c r="HWS196" s="2">
        <v>136.30000000000001</v>
      </c>
      <c r="HWT196" s="2">
        <v>136.30000000000001</v>
      </c>
      <c r="HWU196" s="2">
        <v>136.30000000000001</v>
      </c>
      <c r="HWV196" s="2">
        <v>136.30000000000001</v>
      </c>
      <c r="HWW196" s="2">
        <v>136.30000000000001</v>
      </c>
      <c r="HWX196" s="2">
        <v>136.30000000000001</v>
      </c>
      <c r="HWY196" s="2">
        <v>136.30000000000001</v>
      </c>
      <c r="HWZ196" s="2">
        <v>136.30000000000001</v>
      </c>
      <c r="HXA196" s="2">
        <v>136.30000000000001</v>
      </c>
      <c r="HXB196" s="2">
        <v>136.30000000000001</v>
      </c>
      <c r="HXC196" s="2">
        <v>136.30000000000001</v>
      </c>
      <c r="HXD196" s="2">
        <v>136.30000000000001</v>
      </c>
      <c r="HXE196" s="2">
        <v>136.30000000000001</v>
      </c>
      <c r="HXF196" s="2">
        <v>136.30000000000001</v>
      </c>
      <c r="HXG196" s="2">
        <v>136.30000000000001</v>
      </c>
      <c r="HXH196" s="2">
        <v>136.30000000000001</v>
      </c>
      <c r="HXI196" s="2">
        <v>136.30000000000001</v>
      </c>
      <c r="HXJ196" s="2">
        <v>136.30000000000001</v>
      </c>
      <c r="HXK196" s="2">
        <v>136.30000000000001</v>
      </c>
      <c r="HXL196" s="2">
        <v>136.30000000000001</v>
      </c>
      <c r="HXM196" s="2">
        <v>136.30000000000001</v>
      </c>
      <c r="HXN196" s="2">
        <v>136.30000000000001</v>
      </c>
      <c r="HXO196" s="2">
        <v>136.30000000000001</v>
      </c>
      <c r="HXP196" s="2">
        <v>136.30000000000001</v>
      </c>
      <c r="HXQ196" s="2">
        <v>136.30000000000001</v>
      </c>
      <c r="HXR196" s="2">
        <v>136.30000000000001</v>
      </c>
      <c r="HXS196" s="2">
        <v>136.30000000000001</v>
      </c>
      <c r="HXT196" s="2">
        <v>136.30000000000001</v>
      </c>
      <c r="HXU196" s="2">
        <v>136.30000000000001</v>
      </c>
      <c r="HXV196" s="2">
        <v>136.30000000000001</v>
      </c>
      <c r="HXW196" s="2">
        <v>136.30000000000001</v>
      </c>
      <c r="HXX196" s="2">
        <v>136.30000000000001</v>
      </c>
      <c r="HXY196" s="2">
        <v>136.30000000000001</v>
      </c>
      <c r="HXZ196" s="2">
        <v>136.30000000000001</v>
      </c>
      <c r="HYA196" s="2">
        <v>136.30000000000001</v>
      </c>
      <c r="HYB196" s="2">
        <v>136.30000000000001</v>
      </c>
      <c r="HYC196" s="2">
        <v>136.30000000000001</v>
      </c>
      <c r="HYD196" s="2">
        <v>136.30000000000001</v>
      </c>
      <c r="HYE196" s="2">
        <v>136.30000000000001</v>
      </c>
      <c r="HYF196" s="2">
        <v>136.30000000000001</v>
      </c>
      <c r="HYG196" s="2">
        <v>136.30000000000001</v>
      </c>
      <c r="HYH196" s="2">
        <v>136.30000000000001</v>
      </c>
      <c r="HYI196" s="2">
        <v>136.30000000000001</v>
      </c>
      <c r="HYJ196" s="2">
        <v>136.30000000000001</v>
      </c>
      <c r="HYK196" s="2">
        <v>136.30000000000001</v>
      </c>
      <c r="HYL196" s="2">
        <v>136.30000000000001</v>
      </c>
      <c r="HYM196" s="2">
        <v>136.30000000000001</v>
      </c>
      <c r="HYN196" s="2">
        <v>136.30000000000001</v>
      </c>
      <c r="HYO196" s="2">
        <v>136.30000000000001</v>
      </c>
      <c r="HYP196" s="2">
        <v>136.30000000000001</v>
      </c>
      <c r="HYQ196" s="2">
        <v>136.30000000000001</v>
      </c>
      <c r="HYR196" s="2">
        <v>136.30000000000001</v>
      </c>
      <c r="HYS196" s="2">
        <v>136.30000000000001</v>
      </c>
      <c r="HYT196" s="2">
        <v>136.30000000000001</v>
      </c>
      <c r="HYU196" s="2">
        <v>136.30000000000001</v>
      </c>
      <c r="HYV196" s="2">
        <v>136.30000000000001</v>
      </c>
      <c r="HYW196" s="2">
        <v>136.30000000000001</v>
      </c>
      <c r="HYX196" s="2">
        <v>136.30000000000001</v>
      </c>
      <c r="HYY196" s="2">
        <v>136.30000000000001</v>
      </c>
      <c r="HYZ196" s="2">
        <v>136.30000000000001</v>
      </c>
      <c r="HZA196" s="2">
        <v>136.30000000000001</v>
      </c>
      <c r="HZB196" s="2">
        <v>136.30000000000001</v>
      </c>
      <c r="HZC196" s="2">
        <v>136.30000000000001</v>
      </c>
      <c r="HZD196" s="2">
        <v>136.30000000000001</v>
      </c>
      <c r="HZE196" s="2">
        <v>136.30000000000001</v>
      </c>
      <c r="HZF196" s="2">
        <v>136.30000000000001</v>
      </c>
      <c r="HZG196" s="2">
        <v>136.30000000000001</v>
      </c>
      <c r="HZH196" s="2">
        <v>136.30000000000001</v>
      </c>
      <c r="HZI196" s="2">
        <v>136.30000000000001</v>
      </c>
      <c r="HZJ196" s="2">
        <v>136.30000000000001</v>
      </c>
      <c r="HZK196" s="2">
        <v>136.30000000000001</v>
      </c>
      <c r="HZL196" s="2">
        <v>136.30000000000001</v>
      </c>
      <c r="HZM196" s="2">
        <v>136.30000000000001</v>
      </c>
      <c r="HZN196" s="2">
        <v>136.30000000000001</v>
      </c>
      <c r="HZO196" s="2">
        <v>136.30000000000001</v>
      </c>
      <c r="HZP196" s="2">
        <v>136.30000000000001</v>
      </c>
      <c r="HZQ196" s="2">
        <v>136.30000000000001</v>
      </c>
      <c r="HZR196" s="2">
        <v>136.30000000000001</v>
      </c>
      <c r="HZS196" s="2">
        <v>136.30000000000001</v>
      </c>
      <c r="HZT196" s="2">
        <v>136.30000000000001</v>
      </c>
      <c r="HZU196" s="2">
        <v>136.30000000000001</v>
      </c>
      <c r="HZV196" s="2">
        <v>136.30000000000001</v>
      </c>
      <c r="HZW196" s="2">
        <v>136.30000000000001</v>
      </c>
      <c r="HZX196" s="2">
        <v>136.30000000000001</v>
      </c>
      <c r="HZY196" s="2">
        <v>136.30000000000001</v>
      </c>
      <c r="HZZ196" s="2">
        <v>136.30000000000001</v>
      </c>
      <c r="IAA196" s="2">
        <v>136.30000000000001</v>
      </c>
      <c r="IAB196" s="2">
        <v>136.30000000000001</v>
      </c>
      <c r="IAC196" s="2">
        <v>136.30000000000001</v>
      </c>
      <c r="IAD196" s="2">
        <v>136.30000000000001</v>
      </c>
      <c r="IAE196" s="2">
        <v>136.30000000000001</v>
      </c>
      <c r="IAF196" s="2">
        <v>136.30000000000001</v>
      </c>
      <c r="IAG196" s="2">
        <v>136.30000000000001</v>
      </c>
      <c r="IAH196" s="2">
        <v>136.30000000000001</v>
      </c>
      <c r="IAI196" s="2">
        <v>136.30000000000001</v>
      </c>
      <c r="IAJ196" s="2">
        <v>136.30000000000001</v>
      </c>
      <c r="IAK196" s="2">
        <v>136.30000000000001</v>
      </c>
      <c r="IAL196" s="2">
        <v>136.30000000000001</v>
      </c>
      <c r="IAM196" s="2">
        <v>136.30000000000001</v>
      </c>
      <c r="IAN196" s="2">
        <v>136.30000000000001</v>
      </c>
      <c r="IAO196" s="2">
        <v>136.30000000000001</v>
      </c>
      <c r="IAP196" s="2">
        <v>136.30000000000001</v>
      </c>
      <c r="IAQ196" s="2">
        <v>136.30000000000001</v>
      </c>
      <c r="IAR196" s="2">
        <v>136.30000000000001</v>
      </c>
      <c r="IAS196" s="2">
        <v>136.30000000000001</v>
      </c>
      <c r="IAT196" s="2">
        <v>136.30000000000001</v>
      </c>
      <c r="IAU196" s="2">
        <v>136.30000000000001</v>
      </c>
      <c r="IAV196" s="2">
        <v>136.30000000000001</v>
      </c>
      <c r="IAW196" s="2">
        <v>136.30000000000001</v>
      </c>
      <c r="IAX196" s="2">
        <v>136.30000000000001</v>
      </c>
      <c r="IAY196" s="2">
        <v>136.30000000000001</v>
      </c>
      <c r="IAZ196" s="2">
        <v>136.30000000000001</v>
      </c>
      <c r="IBA196" s="2">
        <v>136.30000000000001</v>
      </c>
      <c r="IBB196" s="2">
        <v>136.30000000000001</v>
      </c>
      <c r="IBC196" s="2">
        <v>136.30000000000001</v>
      </c>
      <c r="IBD196" s="2">
        <v>136.30000000000001</v>
      </c>
      <c r="IBE196" s="2">
        <v>136.30000000000001</v>
      </c>
      <c r="IBF196" s="2">
        <v>136.30000000000001</v>
      </c>
      <c r="IBG196" s="2">
        <v>136.30000000000001</v>
      </c>
      <c r="IBH196" s="2">
        <v>136.30000000000001</v>
      </c>
      <c r="IBI196" s="2">
        <v>136.30000000000001</v>
      </c>
      <c r="IBJ196" s="2">
        <v>136.30000000000001</v>
      </c>
      <c r="IBK196" s="2">
        <v>136.30000000000001</v>
      </c>
      <c r="IBL196" s="2">
        <v>136.30000000000001</v>
      </c>
      <c r="IBM196" s="2">
        <v>136.30000000000001</v>
      </c>
      <c r="IBN196" s="2">
        <v>136.30000000000001</v>
      </c>
      <c r="IBO196" s="2">
        <v>136.30000000000001</v>
      </c>
      <c r="IBP196" s="2">
        <v>136.30000000000001</v>
      </c>
      <c r="IBQ196" s="2">
        <v>136.30000000000001</v>
      </c>
      <c r="IBR196" s="2">
        <v>136.30000000000001</v>
      </c>
      <c r="IBS196" s="2">
        <v>136.30000000000001</v>
      </c>
      <c r="IBT196" s="2">
        <v>136.30000000000001</v>
      </c>
      <c r="IBU196" s="2">
        <v>136.30000000000001</v>
      </c>
      <c r="IBV196" s="2">
        <v>136.30000000000001</v>
      </c>
      <c r="IBW196" s="2">
        <v>136.30000000000001</v>
      </c>
      <c r="IBX196" s="2">
        <v>136.30000000000001</v>
      </c>
      <c r="IBY196" s="2">
        <v>136.30000000000001</v>
      </c>
      <c r="IBZ196" s="2">
        <v>136.30000000000001</v>
      </c>
      <c r="ICA196" s="2">
        <v>136.30000000000001</v>
      </c>
      <c r="ICB196" s="2">
        <v>136.30000000000001</v>
      </c>
      <c r="ICC196" s="2">
        <v>136.30000000000001</v>
      </c>
      <c r="ICD196" s="2">
        <v>136.30000000000001</v>
      </c>
      <c r="ICE196" s="2">
        <v>136.30000000000001</v>
      </c>
      <c r="ICF196" s="2">
        <v>136.30000000000001</v>
      </c>
      <c r="ICG196" s="2">
        <v>136.30000000000001</v>
      </c>
      <c r="ICH196" s="2">
        <v>136.30000000000001</v>
      </c>
      <c r="ICI196" s="2">
        <v>136.30000000000001</v>
      </c>
      <c r="ICJ196" s="2">
        <v>136.30000000000001</v>
      </c>
      <c r="ICK196" s="2">
        <v>136.30000000000001</v>
      </c>
      <c r="ICL196" s="2">
        <v>136.30000000000001</v>
      </c>
      <c r="ICM196" s="2">
        <v>136.30000000000001</v>
      </c>
      <c r="ICN196" s="2">
        <v>136.30000000000001</v>
      </c>
      <c r="ICO196" s="2">
        <v>136.30000000000001</v>
      </c>
      <c r="ICP196" s="2">
        <v>136.30000000000001</v>
      </c>
      <c r="ICQ196" s="2">
        <v>136.30000000000001</v>
      </c>
      <c r="ICR196" s="2">
        <v>136.30000000000001</v>
      </c>
      <c r="ICS196" s="2">
        <v>136.30000000000001</v>
      </c>
      <c r="ICT196" s="2">
        <v>136.30000000000001</v>
      </c>
      <c r="ICU196" s="2">
        <v>136.30000000000001</v>
      </c>
      <c r="ICV196" s="2">
        <v>136.30000000000001</v>
      </c>
      <c r="ICW196" s="2">
        <v>136.30000000000001</v>
      </c>
      <c r="ICX196" s="2">
        <v>136.30000000000001</v>
      </c>
      <c r="ICY196" s="2">
        <v>136.30000000000001</v>
      </c>
      <c r="ICZ196" s="2">
        <v>136.30000000000001</v>
      </c>
      <c r="IDA196" s="2">
        <v>136.30000000000001</v>
      </c>
      <c r="IDB196" s="2">
        <v>136.30000000000001</v>
      </c>
      <c r="IDC196" s="2">
        <v>136.30000000000001</v>
      </c>
      <c r="IDD196" s="2">
        <v>136.30000000000001</v>
      </c>
      <c r="IDE196" s="2">
        <v>136.30000000000001</v>
      </c>
      <c r="IDF196" s="2">
        <v>136.30000000000001</v>
      </c>
      <c r="IDG196" s="2">
        <v>136.30000000000001</v>
      </c>
      <c r="IDH196" s="2">
        <v>136.30000000000001</v>
      </c>
      <c r="IDI196" s="2">
        <v>136.30000000000001</v>
      </c>
      <c r="IDJ196" s="2">
        <v>136.30000000000001</v>
      </c>
      <c r="IDK196" s="2">
        <v>136.30000000000001</v>
      </c>
      <c r="IDL196" s="2">
        <v>136.30000000000001</v>
      </c>
      <c r="IDM196" s="2">
        <v>136.30000000000001</v>
      </c>
      <c r="IDN196" s="2">
        <v>136.30000000000001</v>
      </c>
      <c r="IDO196" s="2">
        <v>136.30000000000001</v>
      </c>
      <c r="IDP196" s="2">
        <v>136.30000000000001</v>
      </c>
      <c r="IDQ196" s="2">
        <v>136.30000000000001</v>
      </c>
      <c r="IDR196" s="2">
        <v>136.30000000000001</v>
      </c>
      <c r="IDS196" s="2">
        <v>136.30000000000001</v>
      </c>
      <c r="IDT196" s="2">
        <v>136.30000000000001</v>
      </c>
      <c r="IDU196" s="2">
        <v>136.30000000000001</v>
      </c>
      <c r="IDV196" s="2">
        <v>136.30000000000001</v>
      </c>
      <c r="IDW196" s="2">
        <v>136.30000000000001</v>
      </c>
      <c r="IDX196" s="2">
        <v>136.30000000000001</v>
      </c>
      <c r="IDY196" s="2">
        <v>136.30000000000001</v>
      </c>
      <c r="IDZ196" s="2">
        <v>136.30000000000001</v>
      </c>
      <c r="IEA196" s="2">
        <v>136.30000000000001</v>
      </c>
      <c r="IEB196" s="2">
        <v>136.30000000000001</v>
      </c>
      <c r="IEC196" s="2">
        <v>136.30000000000001</v>
      </c>
      <c r="IED196" s="2">
        <v>136.30000000000001</v>
      </c>
      <c r="IEE196" s="2">
        <v>136.30000000000001</v>
      </c>
      <c r="IEF196" s="2">
        <v>136.30000000000001</v>
      </c>
      <c r="IEG196" s="2">
        <v>136.30000000000001</v>
      </c>
      <c r="IEH196" s="2">
        <v>136.30000000000001</v>
      </c>
      <c r="IEI196" s="2">
        <v>136.30000000000001</v>
      </c>
      <c r="IEJ196" s="2">
        <v>136.30000000000001</v>
      </c>
      <c r="IEK196" s="2">
        <v>136.30000000000001</v>
      </c>
      <c r="IEL196" s="2">
        <v>136.30000000000001</v>
      </c>
      <c r="IEM196" s="2">
        <v>136.30000000000001</v>
      </c>
      <c r="IEN196" s="2">
        <v>136.30000000000001</v>
      </c>
      <c r="IEO196" s="2">
        <v>136.30000000000001</v>
      </c>
      <c r="IEP196" s="2">
        <v>136.30000000000001</v>
      </c>
      <c r="IEQ196" s="2">
        <v>136.30000000000001</v>
      </c>
      <c r="IER196" s="2">
        <v>136.30000000000001</v>
      </c>
      <c r="IES196" s="2">
        <v>136.30000000000001</v>
      </c>
      <c r="IET196" s="2">
        <v>136.30000000000001</v>
      </c>
      <c r="IEU196" s="2">
        <v>136.30000000000001</v>
      </c>
      <c r="IEV196" s="2">
        <v>136.30000000000001</v>
      </c>
      <c r="IEW196" s="2">
        <v>136.30000000000001</v>
      </c>
      <c r="IEX196" s="2">
        <v>136.30000000000001</v>
      </c>
      <c r="IEY196" s="2">
        <v>136.30000000000001</v>
      </c>
      <c r="IEZ196" s="2">
        <v>136.30000000000001</v>
      </c>
      <c r="IFA196" s="2">
        <v>136.30000000000001</v>
      </c>
      <c r="IFB196" s="2">
        <v>136.30000000000001</v>
      </c>
      <c r="IFC196" s="2">
        <v>136.30000000000001</v>
      </c>
      <c r="IFD196" s="2">
        <v>136.30000000000001</v>
      </c>
      <c r="IFE196" s="2">
        <v>136.30000000000001</v>
      </c>
      <c r="IFF196" s="2">
        <v>136.30000000000001</v>
      </c>
      <c r="IFG196" s="2">
        <v>136.30000000000001</v>
      </c>
      <c r="IFH196" s="2">
        <v>136.30000000000001</v>
      </c>
      <c r="IFI196" s="2">
        <v>136.30000000000001</v>
      </c>
      <c r="IFJ196" s="2">
        <v>136.30000000000001</v>
      </c>
      <c r="IFK196" s="2">
        <v>136.30000000000001</v>
      </c>
      <c r="IFL196" s="2">
        <v>136.30000000000001</v>
      </c>
      <c r="IFM196" s="2">
        <v>136.30000000000001</v>
      </c>
      <c r="IFN196" s="2">
        <v>136.30000000000001</v>
      </c>
      <c r="IFO196" s="2">
        <v>136.30000000000001</v>
      </c>
      <c r="IFP196" s="2">
        <v>136.30000000000001</v>
      </c>
      <c r="IFQ196" s="2">
        <v>136.30000000000001</v>
      </c>
      <c r="IFR196" s="2">
        <v>136.30000000000001</v>
      </c>
      <c r="IFS196" s="2">
        <v>136.30000000000001</v>
      </c>
      <c r="IFT196" s="2">
        <v>136.30000000000001</v>
      </c>
      <c r="IFU196" s="2">
        <v>136.30000000000001</v>
      </c>
      <c r="IFV196" s="2">
        <v>136.30000000000001</v>
      </c>
      <c r="IFW196" s="2">
        <v>136.30000000000001</v>
      </c>
      <c r="IFX196" s="2">
        <v>136.30000000000001</v>
      </c>
      <c r="IFY196" s="2">
        <v>136.30000000000001</v>
      </c>
      <c r="IFZ196" s="2">
        <v>136.30000000000001</v>
      </c>
      <c r="IGA196" s="2">
        <v>136.30000000000001</v>
      </c>
      <c r="IGB196" s="2">
        <v>136.30000000000001</v>
      </c>
      <c r="IGC196" s="2">
        <v>136.30000000000001</v>
      </c>
      <c r="IGD196" s="2">
        <v>136.30000000000001</v>
      </c>
      <c r="IGE196" s="2">
        <v>136.30000000000001</v>
      </c>
      <c r="IGF196" s="2">
        <v>136.30000000000001</v>
      </c>
      <c r="IGG196" s="2">
        <v>136.30000000000001</v>
      </c>
      <c r="IGH196" s="2">
        <v>136.30000000000001</v>
      </c>
      <c r="IGI196" s="2">
        <v>136.30000000000001</v>
      </c>
      <c r="IGJ196" s="2">
        <v>136.30000000000001</v>
      </c>
      <c r="IGK196" s="2">
        <v>136.30000000000001</v>
      </c>
      <c r="IGL196" s="2">
        <v>136.30000000000001</v>
      </c>
      <c r="IGM196" s="2">
        <v>136.30000000000001</v>
      </c>
      <c r="IGN196" s="2">
        <v>136.30000000000001</v>
      </c>
      <c r="IGO196" s="2">
        <v>136.30000000000001</v>
      </c>
      <c r="IGP196" s="2">
        <v>136.30000000000001</v>
      </c>
      <c r="IGQ196" s="2">
        <v>136.30000000000001</v>
      </c>
      <c r="IGR196" s="2">
        <v>136.30000000000001</v>
      </c>
      <c r="IGS196" s="2">
        <v>136.30000000000001</v>
      </c>
      <c r="IGT196" s="2">
        <v>136.30000000000001</v>
      </c>
      <c r="IGU196" s="2">
        <v>136.30000000000001</v>
      </c>
      <c r="IGV196" s="2">
        <v>136.30000000000001</v>
      </c>
      <c r="IGW196" s="2">
        <v>136.30000000000001</v>
      </c>
      <c r="IGX196" s="2">
        <v>136.30000000000001</v>
      </c>
      <c r="IGY196" s="2">
        <v>136.30000000000001</v>
      </c>
      <c r="IGZ196" s="2">
        <v>136.30000000000001</v>
      </c>
      <c r="IHA196" s="2">
        <v>136.30000000000001</v>
      </c>
      <c r="IHB196" s="2">
        <v>136.30000000000001</v>
      </c>
      <c r="IHC196" s="2">
        <v>136.30000000000001</v>
      </c>
      <c r="IHD196" s="2">
        <v>136.30000000000001</v>
      </c>
      <c r="IHE196" s="2">
        <v>136.30000000000001</v>
      </c>
      <c r="IHF196" s="2">
        <v>136.30000000000001</v>
      </c>
      <c r="IHG196" s="2">
        <v>136.30000000000001</v>
      </c>
      <c r="IHH196" s="2">
        <v>136.30000000000001</v>
      </c>
      <c r="IHI196" s="2">
        <v>136.30000000000001</v>
      </c>
      <c r="IHJ196" s="2">
        <v>136.30000000000001</v>
      </c>
      <c r="IHK196" s="2">
        <v>136.30000000000001</v>
      </c>
      <c r="IHL196" s="2">
        <v>136.30000000000001</v>
      </c>
      <c r="IHM196" s="2">
        <v>136.30000000000001</v>
      </c>
      <c r="IHN196" s="2">
        <v>136.30000000000001</v>
      </c>
      <c r="IHO196" s="2">
        <v>136.30000000000001</v>
      </c>
      <c r="IHP196" s="2">
        <v>136.30000000000001</v>
      </c>
      <c r="IHQ196" s="2">
        <v>136.30000000000001</v>
      </c>
      <c r="IHR196" s="2">
        <v>136.30000000000001</v>
      </c>
      <c r="IHS196" s="2">
        <v>136.30000000000001</v>
      </c>
      <c r="IHT196" s="2">
        <v>136.30000000000001</v>
      </c>
      <c r="IHU196" s="2">
        <v>136.30000000000001</v>
      </c>
      <c r="IHV196" s="2">
        <v>136.30000000000001</v>
      </c>
      <c r="IHW196" s="2">
        <v>136.30000000000001</v>
      </c>
      <c r="IHX196" s="2">
        <v>136.30000000000001</v>
      </c>
      <c r="IHY196" s="2">
        <v>136.30000000000001</v>
      </c>
      <c r="IHZ196" s="2">
        <v>136.30000000000001</v>
      </c>
      <c r="IIA196" s="2">
        <v>136.30000000000001</v>
      </c>
      <c r="IIB196" s="2">
        <v>136.30000000000001</v>
      </c>
      <c r="IIC196" s="2">
        <v>136.30000000000001</v>
      </c>
      <c r="IID196" s="2">
        <v>136.30000000000001</v>
      </c>
      <c r="IIE196" s="2">
        <v>136.30000000000001</v>
      </c>
      <c r="IIF196" s="2">
        <v>136.30000000000001</v>
      </c>
      <c r="IIG196" s="2">
        <v>136.30000000000001</v>
      </c>
      <c r="IIH196" s="2">
        <v>136.30000000000001</v>
      </c>
      <c r="III196" s="2">
        <v>136.30000000000001</v>
      </c>
      <c r="IIJ196" s="2">
        <v>136.30000000000001</v>
      </c>
      <c r="IIK196" s="2">
        <v>136.30000000000001</v>
      </c>
      <c r="IIL196" s="2">
        <v>136.30000000000001</v>
      </c>
      <c r="IIM196" s="2">
        <v>136.30000000000001</v>
      </c>
      <c r="IIN196" s="2">
        <v>136.30000000000001</v>
      </c>
      <c r="IIO196" s="2">
        <v>136.30000000000001</v>
      </c>
      <c r="IIP196" s="2">
        <v>136.30000000000001</v>
      </c>
      <c r="IIQ196" s="2">
        <v>136.30000000000001</v>
      </c>
      <c r="IIR196" s="2">
        <v>136.30000000000001</v>
      </c>
      <c r="IIS196" s="2">
        <v>136.30000000000001</v>
      </c>
      <c r="IIT196" s="2">
        <v>136.30000000000001</v>
      </c>
      <c r="IIU196" s="2">
        <v>136.30000000000001</v>
      </c>
      <c r="IIV196" s="2">
        <v>136.30000000000001</v>
      </c>
      <c r="IIW196" s="2">
        <v>136.30000000000001</v>
      </c>
      <c r="IIX196" s="2">
        <v>136.30000000000001</v>
      </c>
      <c r="IIY196" s="2">
        <v>136.30000000000001</v>
      </c>
      <c r="IIZ196" s="2">
        <v>136.30000000000001</v>
      </c>
      <c r="IJA196" s="2">
        <v>136.30000000000001</v>
      </c>
      <c r="IJB196" s="2">
        <v>136.30000000000001</v>
      </c>
      <c r="IJC196" s="2">
        <v>136.30000000000001</v>
      </c>
      <c r="IJD196" s="2">
        <v>136.30000000000001</v>
      </c>
      <c r="IJE196" s="2">
        <v>136.30000000000001</v>
      </c>
      <c r="IJF196" s="2">
        <v>136.30000000000001</v>
      </c>
      <c r="IJG196" s="2">
        <v>136.30000000000001</v>
      </c>
      <c r="IJH196" s="2">
        <v>136.30000000000001</v>
      </c>
      <c r="IJI196" s="2">
        <v>136.30000000000001</v>
      </c>
      <c r="IJJ196" s="2">
        <v>136.30000000000001</v>
      </c>
      <c r="IJK196" s="2">
        <v>136.30000000000001</v>
      </c>
      <c r="IJL196" s="2">
        <v>136.30000000000001</v>
      </c>
      <c r="IJM196" s="2">
        <v>136.30000000000001</v>
      </c>
      <c r="IJN196" s="2">
        <v>136.30000000000001</v>
      </c>
      <c r="IJO196" s="2">
        <v>136.30000000000001</v>
      </c>
      <c r="IJP196" s="2">
        <v>136.30000000000001</v>
      </c>
      <c r="IJQ196" s="2">
        <v>136.30000000000001</v>
      </c>
      <c r="IJR196" s="2">
        <v>136.30000000000001</v>
      </c>
      <c r="IJS196" s="2">
        <v>136.30000000000001</v>
      </c>
      <c r="IJT196" s="2">
        <v>136.30000000000001</v>
      </c>
      <c r="IJU196" s="2">
        <v>136.30000000000001</v>
      </c>
      <c r="IJV196" s="2">
        <v>136.30000000000001</v>
      </c>
      <c r="IJW196" s="2">
        <v>136.30000000000001</v>
      </c>
      <c r="IJX196" s="2">
        <v>136.30000000000001</v>
      </c>
      <c r="IJY196" s="2">
        <v>136.30000000000001</v>
      </c>
      <c r="IJZ196" s="2">
        <v>136.30000000000001</v>
      </c>
      <c r="IKA196" s="2">
        <v>136.30000000000001</v>
      </c>
      <c r="IKB196" s="2">
        <v>136.30000000000001</v>
      </c>
      <c r="IKC196" s="2">
        <v>136.30000000000001</v>
      </c>
      <c r="IKD196" s="2">
        <v>136.30000000000001</v>
      </c>
      <c r="IKE196" s="2">
        <v>136.30000000000001</v>
      </c>
      <c r="IKF196" s="2">
        <v>136.30000000000001</v>
      </c>
      <c r="IKG196" s="2">
        <v>136.30000000000001</v>
      </c>
      <c r="IKH196" s="2">
        <v>136.30000000000001</v>
      </c>
      <c r="IKI196" s="2">
        <v>136.30000000000001</v>
      </c>
      <c r="IKJ196" s="2">
        <v>136.30000000000001</v>
      </c>
      <c r="IKK196" s="2">
        <v>136.30000000000001</v>
      </c>
      <c r="IKL196" s="2">
        <v>136.30000000000001</v>
      </c>
      <c r="IKM196" s="2">
        <v>136.30000000000001</v>
      </c>
      <c r="IKN196" s="2">
        <v>136.30000000000001</v>
      </c>
      <c r="IKO196" s="2">
        <v>136.30000000000001</v>
      </c>
      <c r="IKP196" s="2">
        <v>136.30000000000001</v>
      </c>
      <c r="IKQ196" s="2">
        <v>136.30000000000001</v>
      </c>
      <c r="IKR196" s="2">
        <v>136.30000000000001</v>
      </c>
      <c r="IKS196" s="2">
        <v>136.30000000000001</v>
      </c>
      <c r="IKT196" s="2">
        <v>136.30000000000001</v>
      </c>
      <c r="IKU196" s="2">
        <v>136.30000000000001</v>
      </c>
      <c r="IKV196" s="2">
        <v>136.30000000000001</v>
      </c>
      <c r="IKW196" s="2">
        <v>136.30000000000001</v>
      </c>
      <c r="IKX196" s="2">
        <v>136.30000000000001</v>
      </c>
      <c r="IKY196" s="2">
        <v>136.30000000000001</v>
      </c>
      <c r="IKZ196" s="2">
        <v>136.30000000000001</v>
      </c>
      <c r="ILA196" s="2">
        <v>136.30000000000001</v>
      </c>
      <c r="ILB196" s="2">
        <v>136.30000000000001</v>
      </c>
      <c r="ILC196" s="2">
        <v>136.30000000000001</v>
      </c>
      <c r="ILD196" s="2">
        <v>136.30000000000001</v>
      </c>
      <c r="ILE196" s="2">
        <v>136.30000000000001</v>
      </c>
      <c r="ILF196" s="2">
        <v>136.30000000000001</v>
      </c>
      <c r="ILG196" s="2">
        <v>136.30000000000001</v>
      </c>
      <c r="ILH196" s="2">
        <v>136.30000000000001</v>
      </c>
      <c r="ILI196" s="2">
        <v>136.30000000000001</v>
      </c>
      <c r="ILJ196" s="2">
        <v>136.30000000000001</v>
      </c>
      <c r="ILK196" s="2">
        <v>136.30000000000001</v>
      </c>
      <c r="ILL196" s="2">
        <v>136.30000000000001</v>
      </c>
      <c r="ILM196" s="2">
        <v>136.30000000000001</v>
      </c>
      <c r="ILN196" s="2">
        <v>136.30000000000001</v>
      </c>
      <c r="ILO196" s="2">
        <v>136.30000000000001</v>
      </c>
      <c r="ILP196" s="2">
        <v>136.30000000000001</v>
      </c>
      <c r="ILQ196" s="2">
        <v>136.30000000000001</v>
      </c>
      <c r="ILR196" s="2">
        <v>136.30000000000001</v>
      </c>
      <c r="ILS196" s="2">
        <v>136.30000000000001</v>
      </c>
      <c r="ILT196" s="2">
        <v>136.30000000000001</v>
      </c>
      <c r="ILU196" s="2">
        <v>136.30000000000001</v>
      </c>
      <c r="ILV196" s="2">
        <v>136.30000000000001</v>
      </c>
      <c r="ILW196" s="2">
        <v>136.30000000000001</v>
      </c>
      <c r="ILX196" s="2">
        <v>136.30000000000001</v>
      </c>
      <c r="ILY196" s="2">
        <v>136.30000000000001</v>
      </c>
      <c r="ILZ196" s="2">
        <v>136.30000000000001</v>
      </c>
      <c r="IMA196" s="2">
        <v>136.30000000000001</v>
      </c>
      <c r="IMB196" s="2">
        <v>136.30000000000001</v>
      </c>
      <c r="IMC196" s="2">
        <v>136.30000000000001</v>
      </c>
      <c r="IMD196" s="2">
        <v>136.30000000000001</v>
      </c>
      <c r="IME196" s="2">
        <v>136.30000000000001</v>
      </c>
      <c r="IMF196" s="2">
        <v>136.30000000000001</v>
      </c>
      <c r="IMG196" s="2">
        <v>136.30000000000001</v>
      </c>
      <c r="IMH196" s="2">
        <v>136.30000000000001</v>
      </c>
      <c r="IMI196" s="2">
        <v>136.30000000000001</v>
      </c>
      <c r="IMJ196" s="2">
        <v>136.30000000000001</v>
      </c>
      <c r="IMK196" s="2">
        <v>136.30000000000001</v>
      </c>
      <c r="IML196" s="2">
        <v>136.30000000000001</v>
      </c>
      <c r="IMM196" s="2">
        <v>136.30000000000001</v>
      </c>
      <c r="IMN196" s="2">
        <v>136.30000000000001</v>
      </c>
      <c r="IMO196" s="2">
        <v>136.30000000000001</v>
      </c>
      <c r="IMP196" s="2">
        <v>136.30000000000001</v>
      </c>
      <c r="IMQ196" s="2">
        <v>136.30000000000001</v>
      </c>
      <c r="IMR196" s="2">
        <v>136.30000000000001</v>
      </c>
      <c r="IMS196" s="2">
        <v>136.30000000000001</v>
      </c>
      <c r="IMT196" s="2">
        <v>136.30000000000001</v>
      </c>
      <c r="IMU196" s="2">
        <v>136.30000000000001</v>
      </c>
      <c r="IMV196" s="2">
        <v>136.30000000000001</v>
      </c>
      <c r="IMW196" s="2">
        <v>136.30000000000001</v>
      </c>
      <c r="IMX196" s="2">
        <v>136.30000000000001</v>
      </c>
      <c r="IMY196" s="2">
        <v>136.30000000000001</v>
      </c>
      <c r="IMZ196" s="2">
        <v>136.30000000000001</v>
      </c>
      <c r="INA196" s="2">
        <v>136.30000000000001</v>
      </c>
      <c r="INB196" s="2">
        <v>136.30000000000001</v>
      </c>
      <c r="INC196" s="2">
        <v>136.30000000000001</v>
      </c>
      <c r="IND196" s="2">
        <v>136.30000000000001</v>
      </c>
      <c r="INE196" s="2">
        <v>136.30000000000001</v>
      </c>
      <c r="INF196" s="2">
        <v>136.30000000000001</v>
      </c>
      <c r="ING196" s="2">
        <v>136.30000000000001</v>
      </c>
      <c r="INH196" s="2">
        <v>136.30000000000001</v>
      </c>
      <c r="INI196" s="2">
        <v>136.30000000000001</v>
      </c>
      <c r="INJ196" s="2">
        <v>136.30000000000001</v>
      </c>
      <c r="INK196" s="2">
        <v>136.30000000000001</v>
      </c>
      <c r="INL196" s="2">
        <v>136.30000000000001</v>
      </c>
      <c r="INM196" s="2">
        <v>136.30000000000001</v>
      </c>
      <c r="INN196" s="2">
        <v>136.30000000000001</v>
      </c>
      <c r="INO196" s="2">
        <v>136.30000000000001</v>
      </c>
      <c r="INP196" s="2">
        <v>136.30000000000001</v>
      </c>
      <c r="INQ196" s="2">
        <v>136.30000000000001</v>
      </c>
      <c r="INR196" s="2">
        <v>136.30000000000001</v>
      </c>
      <c r="INS196" s="2">
        <v>136.30000000000001</v>
      </c>
      <c r="INT196" s="2">
        <v>136.30000000000001</v>
      </c>
      <c r="INU196" s="2">
        <v>136.30000000000001</v>
      </c>
      <c r="INV196" s="2">
        <v>136.30000000000001</v>
      </c>
      <c r="INW196" s="2">
        <v>136.30000000000001</v>
      </c>
      <c r="INX196" s="2">
        <v>136.30000000000001</v>
      </c>
      <c r="INY196" s="2">
        <v>136.30000000000001</v>
      </c>
      <c r="INZ196" s="2">
        <v>136.30000000000001</v>
      </c>
      <c r="IOA196" s="2">
        <v>136.30000000000001</v>
      </c>
      <c r="IOB196" s="2">
        <v>136.30000000000001</v>
      </c>
      <c r="IOC196" s="2">
        <v>136.30000000000001</v>
      </c>
      <c r="IOD196" s="2">
        <v>136.30000000000001</v>
      </c>
      <c r="IOE196" s="2">
        <v>136.30000000000001</v>
      </c>
      <c r="IOF196" s="2">
        <v>136.30000000000001</v>
      </c>
      <c r="IOG196" s="2">
        <v>136.30000000000001</v>
      </c>
      <c r="IOH196" s="2">
        <v>136.30000000000001</v>
      </c>
      <c r="IOI196" s="2">
        <v>136.30000000000001</v>
      </c>
      <c r="IOJ196" s="2">
        <v>136.30000000000001</v>
      </c>
      <c r="IOK196" s="2">
        <v>136.30000000000001</v>
      </c>
      <c r="IOL196" s="2">
        <v>136.30000000000001</v>
      </c>
      <c r="IOM196" s="2">
        <v>136.30000000000001</v>
      </c>
      <c r="ION196" s="2">
        <v>136.30000000000001</v>
      </c>
      <c r="IOO196" s="2">
        <v>136.30000000000001</v>
      </c>
      <c r="IOP196" s="2">
        <v>136.30000000000001</v>
      </c>
      <c r="IOQ196" s="2">
        <v>136.30000000000001</v>
      </c>
      <c r="IOR196" s="2">
        <v>136.30000000000001</v>
      </c>
      <c r="IOS196" s="2">
        <v>136.30000000000001</v>
      </c>
      <c r="IOT196" s="2">
        <v>136.30000000000001</v>
      </c>
      <c r="IOU196" s="2">
        <v>136.30000000000001</v>
      </c>
      <c r="IOV196" s="2">
        <v>136.30000000000001</v>
      </c>
      <c r="IOW196" s="2">
        <v>136.30000000000001</v>
      </c>
      <c r="IOX196" s="2">
        <v>136.30000000000001</v>
      </c>
      <c r="IOY196" s="2">
        <v>136.30000000000001</v>
      </c>
      <c r="IOZ196" s="2">
        <v>136.30000000000001</v>
      </c>
      <c r="IPA196" s="2">
        <v>136.30000000000001</v>
      </c>
      <c r="IPB196" s="2">
        <v>136.30000000000001</v>
      </c>
      <c r="IPC196" s="2">
        <v>136.30000000000001</v>
      </c>
      <c r="IPD196" s="2">
        <v>136.30000000000001</v>
      </c>
      <c r="IPE196" s="2">
        <v>136.30000000000001</v>
      </c>
      <c r="IPF196" s="2">
        <v>136.30000000000001</v>
      </c>
      <c r="IPG196" s="2">
        <v>136.30000000000001</v>
      </c>
      <c r="IPH196" s="2">
        <v>136.30000000000001</v>
      </c>
      <c r="IPI196" s="2">
        <v>136.30000000000001</v>
      </c>
      <c r="IPJ196" s="2">
        <v>136.30000000000001</v>
      </c>
      <c r="IPK196" s="2">
        <v>136.30000000000001</v>
      </c>
      <c r="IPL196" s="2">
        <v>136.30000000000001</v>
      </c>
      <c r="IPM196" s="2">
        <v>136.30000000000001</v>
      </c>
      <c r="IPN196" s="2">
        <v>136.30000000000001</v>
      </c>
      <c r="IPO196" s="2">
        <v>136.30000000000001</v>
      </c>
      <c r="IPP196" s="2">
        <v>136.30000000000001</v>
      </c>
      <c r="IPQ196" s="2">
        <v>136.30000000000001</v>
      </c>
      <c r="IPR196" s="2">
        <v>136.30000000000001</v>
      </c>
      <c r="IPS196" s="2">
        <v>136.30000000000001</v>
      </c>
      <c r="IPT196" s="2">
        <v>136.30000000000001</v>
      </c>
      <c r="IPU196" s="2">
        <v>136.30000000000001</v>
      </c>
      <c r="IPV196" s="2">
        <v>136.30000000000001</v>
      </c>
      <c r="IPW196" s="2">
        <v>136.30000000000001</v>
      </c>
      <c r="IPX196" s="2">
        <v>136.30000000000001</v>
      </c>
      <c r="IPY196" s="2">
        <v>136.30000000000001</v>
      </c>
      <c r="IPZ196" s="2">
        <v>136.30000000000001</v>
      </c>
      <c r="IQA196" s="2">
        <v>136.30000000000001</v>
      </c>
      <c r="IQB196" s="2">
        <v>136.30000000000001</v>
      </c>
      <c r="IQC196" s="2">
        <v>136.30000000000001</v>
      </c>
      <c r="IQD196" s="2">
        <v>136.30000000000001</v>
      </c>
      <c r="IQE196" s="2">
        <v>136.30000000000001</v>
      </c>
      <c r="IQF196" s="2">
        <v>136.30000000000001</v>
      </c>
      <c r="IQG196" s="2">
        <v>136.30000000000001</v>
      </c>
      <c r="IQH196" s="2">
        <v>136.30000000000001</v>
      </c>
      <c r="IQI196" s="2">
        <v>136.30000000000001</v>
      </c>
      <c r="IQJ196" s="2">
        <v>136.30000000000001</v>
      </c>
      <c r="IQK196" s="2">
        <v>136.30000000000001</v>
      </c>
      <c r="IQL196" s="2">
        <v>136.30000000000001</v>
      </c>
      <c r="IQM196" s="2">
        <v>136.30000000000001</v>
      </c>
      <c r="IQN196" s="2">
        <v>136.30000000000001</v>
      </c>
      <c r="IQO196" s="2">
        <v>136.30000000000001</v>
      </c>
      <c r="IQP196" s="2">
        <v>136.30000000000001</v>
      </c>
      <c r="IQQ196" s="2">
        <v>136.30000000000001</v>
      </c>
      <c r="IQR196" s="2">
        <v>136.30000000000001</v>
      </c>
      <c r="IQS196" s="2">
        <v>136.30000000000001</v>
      </c>
      <c r="IQT196" s="2">
        <v>136.30000000000001</v>
      </c>
      <c r="IQU196" s="2">
        <v>136.30000000000001</v>
      </c>
      <c r="IQV196" s="2">
        <v>136.30000000000001</v>
      </c>
      <c r="IQW196" s="2">
        <v>136.30000000000001</v>
      </c>
      <c r="IQX196" s="2">
        <v>136.30000000000001</v>
      </c>
      <c r="IQY196" s="2">
        <v>136.30000000000001</v>
      </c>
      <c r="IQZ196" s="2">
        <v>136.30000000000001</v>
      </c>
      <c r="IRA196" s="2">
        <v>136.30000000000001</v>
      </c>
      <c r="IRB196" s="2">
        <v>136.30000000000001</v>
      </c>
      <c r="IRC196" s="2">
        <v>136.30000000000001</v>
      </c>
      <c r="IRD196" s="2">
        <v>136.30000000000001</v>
      </c>
      <c r="IRE196" s="2">
        <v>136.30000000000001</v>
      </c>
      <c r="IRF196" s="2">
        <v>136.30000000000001</v>
      </c>
      <c r="IRG196" s="2">
        <v>136.30000000000001</v>
      </c>
      <c r="IRH196" s="2">
        <v>136.30000000000001</v>
      </c>
      <c r="IRI196" s="2">
        <v>136.30000000000001</v>
      </c>
      <c r="IRJ196" s="2">
        <v>136.30000000000001</v>
      </c>
      <c r="IRK196" s="2">
        <v>136.30000000000001</v>
      </c>
      <c r="IRL196" s="2">
        <v>136.30000000000001</v>
      </c>
      <c r="IRM196" s="2">
        <v>136.30000000000001</v>
      </c>
      <c r="IRN196" s="2">
        <v>136.30000000000001</v>
      </c>
      <c r="IRO196" s="2">
        <v>136.30000000000001</v>
      </c>
      <c r="IRP196" s="2">
        <v>136.30000000000001</v>
      </c>
      <c r="IRQ196" s="2">
        <v>136.30000000000001</v>
      </c>
      <c r="IRR196" s="2">
        <v>136.30000000000001</v>
      </c>
      <c r="IRS196" s="2">
        <v>136.30000000000001</v>
      </c>
      <c r="IRT196" s="2">
        <v>136.30000000000001</v>
      </c>
      <c r="IRU196" s="2">
        <v>136.30000000000001</v>
      </c>
      <c r="IRV196" s="2">
        <v>136.30000000000001</v>
      </c>
      <c r="IRW196" s="2">
        <v>136.30000000000001</v>
      </c>
      <c r="IRX196" s="2">
        <v>136.30000000000001</v>
      </c>
      <c r="IRY196" s="2">
        <v>136.30000000000001</v>
      </c>
      <c r="IRZ196" s="2">
        <v>136.30000000000001</v>
      </c>
      <c r="ISA196" s="2">
        <v>136.30000000000001</v>
      </c>
      <c r="ISB196" s="2">
        <v>136.30000000000001</v>
      </c>
      <c r="ISC196" s="2">
        <v>136.30000000000001</v>
      </c>
      <c r="ISD196" s="2">
        <v>136.30000000000001</v>
      </c>
      <c r="ISE196" s="2">
        <v>136.30000000000001</v>
      </c>
      <c r="ISF196" s="2">
        <v>136.30000000000001</v>
      </c>
      <c r="ISG196" s="2">
        <v>136.30000000000001</v>
      </c>
      <c r="ISH196" s="2">
        <v>136.30000000000001</v>
      </c>
      <c r="ISI196" s="2">
        <v>136.30000000000001</v>
      </c>
      <c r="ISJ196" s="2">
        <v>136.30000000000001</v>
      </c>
      <c r="ISK196" s="2">
        <v>136.30000000000001</v>
      </c>
      <c r="ISL196" s="2">
        <v>136.30000000000001</v>
      </c>
      <c r="ISM196" s="2">
        <v>136.30000000000001</v>
      </c>
      <c r="ISN196" s="2">
        <v>136.30000000000001</v>
      </c>
      <c r="ISO196" s="2">
        <v>136.30000000000001</v>
      </c>
      <c r="ISP196" s="2">
        <v>136.30000000000001</v>
      </c>
      <c r="ISQ196" s="2">
        <v>136.30000000000001</v>
      </c>
      <c r="ISR196" s="2">
        <v>136.30000000000001</v>
      </c>
      <c r="ISS196" s="2">
        <v>136.30000000000001</v>
      </c>
      <c r="IST196" s="2">
        <v>136.30000000000001</v>
      </c>
      <c r="ISU196" s="2">
        <v>136.30000000000001</v>
      </c>
      <c r="ISV196" s="2">
        <v>136.30000000000001</v>
      </c>
      <c r="ISW196" s="2">
        <v>136.30000000000001</v>
      </c>
      <c r="ISX196" s="2">
        <v>136.30000000000001</v>
      </c>
      <c r="ISY196" s="2">
        <v>136.30000000000001</v>
      </c>
      <c r="ISZ196" s="2">
        <v>136.30000000000001</v>
      </c>
      <c r="ITA196" s="2">
        <v>136.30000000000001</v>
      </c>
      <c r="ITB196" s="2">
        <v>136.30000000000001</v>
      </c>
      <c r="ITC196" s="2">
        <v>136.30000000000001</v>
      </c>
      <c r="ITD196" s="2">
        <v>136.30000000000001</v>
      </c>
      <c r="ITE196" s="2">
        <v>136.30000000000001</v>
      </c>
      <c r="ITF196" s="2">
        <v>136.30000000000001</v>
      </c>
      <c r="ITG196" s="2">
        <v>136.30000000000001</v>
      </c>
      <c r="ITH196" s="2">
        <v>136.30000000000001</v>
      </c>
      <c r="ITI196" s="2">
        <v>136.30000000000001</v>
      </c>
      <c r="ITJ196" s="2">
        <v>136.30000000000001</v>
      </c>
      <c r="ITK196" s="2">
        <v>136.30000000000001</v>
      </c>
      <c r="ITL196" s="2">
        <v>136.30000000000001</v>
      </c>
      <c r="ITM196" s="2">
        <v>136.30000000000001</v>
      </c>
      <c r="ITN196" s="2">
        <v>136.30000000000001</v>
      </c>
      <c r="ITO196" s="2">
        <v>136.30000000000001</v>
      </c>
      <c r="ITP196" s="2">
        <v>136.30000000000001</v>
      </c>
      <c r="ITQ196" s="2">
        <v>136.30000000000001</v>
      </c>
      <c r="ITR196" s="2">
        <v>136.30000000000001</v>
      </c>
      <c r="ITS196" s="2">
        <v>136.30000000000001</v>
      </c>
      <c r="ITT196" s="2">
        <v>136.30000000000001</v>
      </c>
      <c r="ITU196" s="2">
        <v>136.30000000000001</v>
      </c>
      <c r="ITV196" s="2">
        <v>136.30000000000001</v>
      </c>
      <c r="ITW196" s="2">
        <v>136.30000000000001</v>
      </c>
      <c r="ITX196" s="2">
        <v>136.30000000000001</v>
      </c>
      <c r="ITY196" s="2">
        <v>136.30000000000001</v>
      </c>
      <c r="ITZ196" s="2">
        <v>136.30000000000001</v>
      </c>
      <c r="IUA196" s="2">
        <v>136.30000000000001</v>
      </c>
      <c r="IUB196" s="2">
        <v>136.30000000000001</v>
      </c>
      <c r="IUC196" s="2">
        <v>136.30000000000001</v>
      </c>
      <c r="IUD196" s="2">
        <v>136.30000000000001</v>
      </c>
      <c r="IUE196" s="2">
        <v>136.30000000000001</v>
      </c>
      <c r="IUF196" s="2">
        <v>136.30000000000001</v>
      </c>
      <c r="IUG196" s="2">
        <v>136.30000000000001</v>
      </c>
      <c r="IUH196" s="2">
        <v>136.30000000000001</v>
      </c>
      <c r="IUI196" s="2">
        <v>136.30000000000001</v>
      </c>
      <c r="IUJ196" s="2">
        <v>136.30000000000001</v>
      </c>
      <c r="IUK196" s="2">
        <v>136.30000000000001</v>
      </c>
      <c r="IUL196" s="2">
        <v>136.30000000000001</v>
      </c>
      <c r="IUM196" s="2">
        <v>136.30000000000001</v>
      </c>
      <c r="IUN196" s="2">
        <v>136.30000000000001</v>
      </c>
      <c r="IUO196" s="2">
        <v>136.30000000000001</v>
      </c>
      <c r="IUP196" s="2">
        <v>136.30000000000001</v>
      </c>
      <c r="IUQ196" s="2">
        <v>136.30000000000001</v>
      </c>
      <c r="IUR196" s="2">
        <v>136.30000000000001</v>
      </c>
      <c r="IUS196" s="2">
        <v>136.30000000000001</v>
      </c>
      <c r="IUT196" s="2">
        <v>136.30000000000001</v>
      </c>
      <c r="IUU196" s="2">
        <v>136.30000000000001</v>
      </c>
      <c r="IUV196" s="2">
        <v>136.30000000000001</v>
      </c>
      <c r="IUW196" s="2">
        <v>136.30000000000001</v>
      </c>
      <c r="IUX196" s="2">
        <v>136.30000000000001</v>
      </c>
      <c r="IUY196" s="2">
        <v>136.30000000000001</v>
      </c>
      <c r="IUZ196" s="2">
        <v>136.30000000000001</v>
      </c>
      <c r="IVA196" s="2">
        <v>136.30000000000001</v>
      </c>
      <c r="IVB196" s="2">
        <v>136.30000000000001</v>
      </c>
      <c r="IVC196" s="2">
        <v>136.30000000000001</v>
      </c>
      <c r="IVD196" s="2">
        <v>136.30000000000001</v>
      </c>
      <c r="IVE196" s="2">
        <v>136.30000000000001</v>
      </c>
      <c r="IVF196" s="2">
        <v>136.30000000000001</v>
      </c>
      <c r="IVG196" s="2">
        <v>136.30000000000001</v>
      </c>
      <c r="IVH196" s="2">
        <v>136.30000000000001</v>
      </c>
      <c r="IVI196" s="2">
        <v>136.30000000000001</v>
      </c>
      <c r="IVJ196" s="2">
        <v>136.30000000000001</v>
      </c>
      <c r="IVK196" s="2">
        <v>136.30000000000001</v>
      </c>
      <c r="IVL196" s="2">
        <v>136.30000000000001</v>
      </c>
      <c r="IVM196" s="2">
        <v>136.30000000000001</v>
      </c>
      <c r="IVN196" s="2">
        <v>136.30000000000001</v>
      </c>
      <c r="IVO196" s="2">
        <v>136.30000000000001</v>
      </c>
      <c r="IVP196" s="2">
        <v>136.30000000000001</v>
      </c>
      <c r="IVQ196" s="2">
        <v>136.30000000000001</v>
      </c>
      <c r="IVR196" s="2">
        <v>136.30000000000001</v>
      </c>
      <c r="IVS196" s="2">
        <v>136.30000000000001</v>
      </c>
      <c r="IVT196" s="2">
        <v>136.30000000000001</v>
      </c>
      <c r="IVU196" s="2">
        <v>136.30000000000001</v>
      </c>
      <c r="IVV196" s="2">
        <v>136.30000000000001</v>
      </c>
      <c r="IVW196" s="2">
        <v>136.30000000000001</v>
      </c>
      <c r="IVX196" s="2">
        <v>136.30000000000001</v>
      </c>
      <c r="IVY196" s="2">
        <v>136.30000000000001</v>
      </c>
      <c r="IVZ196" s="2">
        <v>136.30000000000001</v>
      </c>
      <c r="IWA196" s="2">
        <v>136.30000000000001</v>
      </c>
      <c r="IWB196" s="2">
        <v>136.30000000000001</v>
      </c>
      <c r="IWC196" s="2">
        <v>136.30000000000001</v>
      </c>
      <c r="IWD196" s="2">
        <v>136.30000000000001</v>
      </c>
      <c r="IWE196" s="2">
        <v>136.30000000000001</v>
      </c>
      <c r="IWF196" s="2">
        <v>136.30000000000001</v>
      </c>
      <c r="IWG196" s="2">
        <v>136.30000000000001</v>
      </c>
      <c r="IWH196" s="2">
        <v>136.30000000000001</v>
      </c>
      <c r="IWI196" s="2">
        <v>136.30000000000001</v>
      </c>
      <c r="IWJ196" s="2">
        <v>136.30000000000001</v>
      </c>
      <c r="IWK196" s="2">
        <v>136.30000000000001</v>
      </c>
      <c r="IWL196" s="2">
        <v>136.30000000000001</v>
      </c>
      <c r="IWM196" s="2">
        <v>136.30000000000001</v>
      </c>
      <c r="IWN196" s="2">
        <v>136.30000000000001</v>
      </c>
      <c r="IWO196" s="2">
        <v>136.30000000000001</v>
      </c>
      <c r="IWP196" s="2">
        <v>136.30000000000001</v>
      </c>
      <c r="IWQ196" s="2">
        <v>136.30000000000001</v>
      </c>
      <c r="IWR196" s="2">
        <v>136.30000000000001</v>
      </c>
      <c r="IWS196" s="2">
        <v>136.30000000000001</v>
      </c>
      <c r="IWT196" s="2">
        <v>136.30000000000001</v>
      </c>
      <c r="IWU196" s="2">
        <v>136.30000000000001</v>
      </c>
      <c r="IWV196" s="2">
        <v>136.30000000000001</v>
      </c>
      <c r="IWW196" s="2">
        <v>136.30000000000001</v>
      </c>
      <c r="IWX196" s="2">
        <v>136.30000000000001</v>
      </c>
      <c r="IWY196" s="2">
        <v>136.30000000000001</v>
      </c>
      <c r="IWZ196" s="2">
        <v>136.30000000000001</v>
      </c>
      <c r="IXA196" s="2">
        <v>136.30000000000001</v>
      </c>
      <c r="IXB196" s="2">
        <v>136.30000000000001</v>
      </c>
      <c r="IXC196" s="2">
        <v>136.30000000000001</v>
      </c>
      <c r="IXD196" s="2">
        <v>136.30000000000001</v>
      </c>
      <c r="IXE196" s="2">
        <v>136.30000000000001</v>
      </c>
      <c r="IXF196" s="2">
        <v>136.30000000000001</v>
      </c>
      <c r="IXG196" s="2">
        <v>136.30000000000001</v>
      </c>
      <c r="IXH196" s="2">
        <v>136.30000000000001</v>
      </c>
      <c r="IXI196" s="2">
        <v>136.30000000000001</v>
      </c>
      <c r="IXJ196" s="2">
        <v>136.30000000000001</v>
      </c>
      <c r="IXK196" s="2">
        <v>136.30000000000001</v>
      </c>
      <c r="IXL196" s="2">
        <v>136.30000000000001</v>
      </c>
      <c r="IXM196" s="2">
        <v>136.30000000000001</v>
      </c>
      <c r="IXN196" s="2">
        <v>136.30000000000001</v>
      </c>
      <c r="IXO196" s="2">
        <v>136.30000000000001</v>
      </c>
      <c r="IXP196" s="2">
        <v>136.30000000000001</v>
      </c>
      <c r="IXQ196" s="2">
        <v>136.30000000000001</v>
      </c>
      <c r="IXR196" s="2">
        <v>136.30000000000001</v>
      </c>
      <c r="IXS196" s="2">
        <v>136.30000000000001</v>
      </c>
      <c r="IXT196" s="2">
        <v>136.30000000000001</v>
      </c>
      <c r="IXU196" s="2">
        <v>136.30000000000001</v>
      </c>
      <c r="IXV196" s="2">
        <v>136.30000000000001</v>
      </c>
      <c r="IXW196" s="2">
        <v>136.30000000000001</v>
      </c>
      <c r="IXX196" s="2">
        <v>136.30000000000001</v>
      </c>
      <c r="IXY196" s="2">
        <v>136.30000000000001</v>
      </c>
      <c r="IXZ196" s="2">
        <v>136.30000000000001</v>
      </c>
      <c r="IYA196" s="2">
        <v>136.30000000000001</v>
      </c>
      <c r="IYB196" s="2">
        <v>136.30000000000001</v>
      </c>
      <c r="IYC196" s="2">
        <v>136.30000000000001</v>
      </c>
      <c r="IYD196" s="2">
        <v>136.30000000000001</v>
      </c>
      <c r="IYE196" s="2">
        <v>136.30000000000001</v>
      </c>
      <c r="IYF196" s="2">
        <v>136.30000000000001</v>
      </c>
      <c r="IYG196" s="2">
        <v>136.30000000000001</v>
      </c>
      <c r="IYH196" s="2">
        <v>136.30000000000001</v>
      </c>
      <c r="IYI196" s="2">
        <v>136.30000000000001</v>
      </c>
      <c r="IYJ196" s="2">
        <v>136.30000000000001</v>
      </c>
      <c r="IYK196" s="2">
        <v>136.30000000000001</v>
      </c>
      <c r="IYL196" s="2">
        <v>136.30000000000001</v>
      </c>
      <c r="IYM196" s="2">
        <v>136.30000000000001</v>
      </c>
      <c r="IYN196" s="2">
        <v>136.30000000000001</v>
      </c>
      <c r="IYO196" s="2">
        <v>136.30000000000001</v>
      </c>
      <c r="IYP196" s="2">
        <v>136.30000000000001</v>
      </c>
      <c r="IYQ196" s="2">
        <v>136.30000000000001</v>
      </c>
      <c r="IYR196" s="2">
        <v>136.30000000000001</v>
      </c>
      <c r="IYS196" s="2">
        <v>136.30000000000001</v>
      </c>
      <c r="IYT196" s="2">
        <v>136.30000000000001</v>
      </c>
      <c r="IYU196" s="2">
        <v>136.30000000000001</v>
      </c>
      <c r="IYV196" s="2">
        <v>136.30000000000001</v>
      </c>
      <c r="IYW196" s="2">
        <v>136.30000000000001</v>
      </c>
      <c r="IYX196" s="2">
        <v>136.30000000000001</v>
      </c>
      <c r="IYY196" s="2">
        <v>136.30000000000001</v>
      </c>
      <c r="IYZ196" s="2">
        <v>136.30000000000001</v>
      </c>
      <c r="IZA196" s="2">
        <v>136.30000000000001</v>
      </c>
      <c r="IZB196" s="2">
        <v>136.30000000000001</v>
      </c>
      <c r="IZC196" s="2">
        <v>136.30000000000001</v>
      </c>
      <c r="IZD196" s="2">
        <v>136.30000000000001</v>
      </c>
      <c r="IZE196" s="2">
        <v>136.30000000000001</v>
      </c>
      <c r="IZF196" s="2">
        <v>136.30000000000001</v>
      </c>
      <c r="IZG196" s="2">
        <v>136.30000000000001</v>
      </c>
      <c r="IZH196" s="2">
        <v>136.30000000000001</v>
      </c>
      <c r="IZI196" s="2">
        <v>136.30000000000001</v>
      </c>
      <c r="IZJ196" s="2">
        <v>136.30000000000001</v>
      </c>
      <c r="IZK196" s="2">
        <v>136.30000000000001</v>
      </c>
      <c r="IZL196" s="2">
        <v>136.30000000000001</v>
      </c>
      <c r="IZM196" s="2">
        <v>136.30000000000001</v>
      </c>
      <c r="IZN196" s="2">
        <v>136.30000000000001</v>
      </c>
      <c r="IZO196" s="2">
        <v>136.30000000000001</v>
      </c>
      <c r="IZP196" s="2">
        <v>136.30000000000001</v>
      </c>
      <c r="IZQ196" s="2">
        <v>136.30000000000001</v>
      </c>
      <c r="IZR196" s="2">
        <v>136.30000000000001</v>
      </c>
      <c r="IZS196" s="2">
        <v>136.30000000000001</v>
      </c>
      <c r="IZT196" s="2">
        <v>136.30000000000001</v>
      </c>
      <c r="IZU196" s="2">
        <v>136.30000000000001</v>
      </c>
      <c r="IZV196" s="2">
        <v>136.30000000000001</v>
      </c>
      <c r="IZW196" s="2">
        <v>136.30000000000001</v>
      </c>
      <c r="IZX196" s="2">
        <v>136.30000000000001</v>
      </c>
      <c r="IZY196" s="2">
        <v>136.30000000000001</v>
      </c>
      <c r="IZZ196" s="2">
        <v>136.30000000000001</v>
      </c>
      <c r="JAA196" s="2">
        <v>136.30000000000001</v>
      </c>
      <c r="JAB196" s="2">
        <v>136.30000000000001</v>
      </c>
      <c r="JAC196" s="2">
        <v>136.30000000000001</v>
      </c>
      <c r="JAD196" s="2">
        <v>136.30000000000001</v>
      </c>
      <c r="JAE196" s="2">
        <v>136.30000000000001</v>
      </c>
      <c r="JAF196" s="2">
        <v>136.30000000000001</v>
      </c>
      <c r="JAG196" s="2">
        <v>136.30000000000001</v>
      </c>
      <c r="JAH196" s="2">
        <v>136.30000000000001</v>
      </c>
      <c r="JAI196" s="2">
        <v>136.30000000000001</v>
      </c>
      <c r="JAJ196" s="2">
        <v>136.30000000000001</v>
      </c>
      <c r="JAK196" s="2">
        <v>136.30000000000001</v>
      </c>
      <c r="JAL196" s="2">
        <v>136.30000000000001</v>
      </c>
      <c r="JAM196" s="2">
        <v>136.30000000000001</v>
      </c>
      <c r="JAN196" s="2">
        <v>136.30000000000001</v>
      </c>
      <c r="JAO196" s="2">
        <v>136.30000000000001</v>
      </c>
      <c r="JAP196" s="2">
        <v>136.30000000000001</v>
      </c>
      <c r="JAQ196" s="2">
        <v>136.30000000000001</v>
      </c>
      <c r="JAR196" s="2">
        <v>136.30000000000001</v>
      </c>
      <c r="JAS196" s="2">
        <v>136.30000000000001</v>
      </c>
      <c r="JAT196" s="2">
        <v>136.30000000000001</v>
      </c>
      <c r="JAU196" s="2">
        <v>136.30000000000001</v>
      </c>
      <c r="JAV196" s="2">
        <v>136.30000000000001</v>
      </c>
      <c r="JAW196" s="2">
        <v>136.30000000000001</v>
      </c>
      <c r="JAX196" s="2">
        <v>136.30000000000001</v>
      </c>
      <c r="JAY196" s="2">
        <v>136.30000000000001</v>
      </c>
      <c r="JAZ196" s="2">
        <v>136.30000000000001</v>
      </c>
      <c r="JBA196" s="2">
        <v>136.30000000000001</v>
      </c>
      <c r="JBB196" s="2">
        <v>136.30000000000001</v>
      </c>
      <c r="JBC196" s="2">
        <v>136.30000000000001</v>
      </c>
      <c r="JBD196" s="2">
        <v>136.30000000000001</v>
      </c>
      <c r="JBE196" s="2">
        <v>136.30000000000001</v>
      </c>
      <c r="JBF196" s="2">
        <v>136.30000000000001</v>
      </c>
      <c r="JBG196" s="2">
        <v>136.30000000000001</v>
      </c>
      <c r="JBH196" s="2">
        <v>136.30000000000001</v>
      </c>
      <c r="JBI196" s="2">
        <v>136.30000000000001</v>
      </c>
      <c r="JBJ196" s="2">
        <v>136.30000000000001</v>
      </c>
      <c r="JBK196" s="2">
        <v>136.30000000000001</v>
      </c>
      <c r="JBL196" s="2">
        <v>136.30000000000001</v>
      </c>
      <c r="JBM196" s="2">
        <v>136.30000000000001</v>
      </c>
      <c r="JBN196" s="2">
        <v>136.30000000000001</v>
      </c>
      <c r="JBO196" s="2">
        <v>136.30000000000001</v>
      </c>
      <c r="JBP196" s="2">
        <v>136.30000000000001</v>
      </c>
      <c r="JBQ196" s="2">
        <v>136.30000000000001</v>
      </c>
      <c r="JBR196" s="2">
        <v>136.30000000000001</v>
      </c>
      <c r="JBS196" s="2">
        <v>136.30000000000001</v>
      </c>
      <c r="JBT196" s="2">
        <v>136.30000000000001</v>
      </c>
      <c r="JBU196" s="2">
        <v>136.30000000000001</v>
      </c>
      <c r="JBV196" s="2">
        <v>136.30000000000001</v>
      </c>
      <c r="JBW196" s="2">
        <v>136.30000000000001</v>
      </c>
      <c r="JBX196" s="2">
        <v>136.30000000000001</v>
      </c>
      <c r="JBY196" s="2">
        <v>136.30000000000001</v>
      </c>
      <c r="JBZ196" s="2">
        <v>136.30000000000001</v>
      </c>
      <c r="JCA196" s="2">
        <v>136.30000000000001</v>
      </c>
      <c r="JCB196" s="2">
        <v>136.30000000000001</v>
      </c>
      <c r="JCC196" s="2">
        <v>136.30000000000001</v>
      </c>
      <c r="JCD196" s="2">
        <v>136.30000000000001</v>
      </c>
      <c r="JCE196" s="2">
        <v>136.30000000000001</v>
      </c>
      <c r="JCF196" s="2">
        <v>136.30000000000001</v>
      </c>
      <c r="JCG196" s="2">
        <v>136.30000000000001</v>
      </c>
      <c r="JCH196" s="2">
        <v>136.30000000000001</v>
      </c>
      <c r="JCI196" s="2">
        <v>136.30000000000001</v>
      </c>
      <c r="JCJ196" s="2">
        <v>136.30000000000001</v>
      </c>
      <c r="JCK196" s="2">
        <v>136.30000000000001</v>
      </c>
      <c r="JCL196" s="2">
        <v>136.30000000000001</v>
      </c>
      <c r="JCM196" s="2">
        <v>136.30000000000001</v>
      </c>
      <c r="JCN196" s="2">
        <v>136.30000000000001</v>
      </c>
      <c r="JCO196" s="2">
        <v>136.30000000000001</v>
      </c>
      <c r="JCP196" s="2">
        <v>136.30000000000001</v>
      </c>
      <c r="JCQ196" s="2">
        <v>136.30000000000001</v>
      </c>
      <c r="JCR196" s="2">
        <v>136.30000000000001</v>
      </c>
      <c r="JCS196" s="2">
        <v>136.30000000000001</v>
      </c>
      <c r="JCT196" s="2">
        <v>136.30000000000001</v>
      </c>
      <c r="JCU196" s="2">
        <v>136.30000000000001</v>
      </c>
      <c r="JCV196" s="2">
        <v>136.30000000000001</v>
      </c>
      <c r="JCW196" s="2">
        <v>136.30000000000001</v>
      </c>
      <c r="JCX196" s="2">
        <v>136.30000000000001</v>
      </c>
      <c r="JCY196" s="2">
        <v>136.30000000000001</v>
      </c>
      <c r="JCZ196" s="2">
        <v>136.30000000000001</v>
      </c>
      <c r="JDA196" s="2">
        <v>136.30000000000001</v>
      </c>
      <c r="JDB196" s="2">
        <v>136.30000000000001</v>
      </c>
      <c r="JDC196" s="2">
        <v>136.30000000000001</v>
      </c>
      <c r="JDD196" s="2">
        <v>136.30000000000001</v>
      </c>
      <c r="JDE196" s="2">
        <v>136.30000000000001</v>
      </c>
      <c r="JDF196" s="2">
        <v>136.30000000000001</v>
      </c>
      <c r="JDG196" s="2">
        <v>136.30000000000001</v>
      </c>
      <c r="JDH196" s="2">
        <v>136.30000000000001</v>
      </c>
      <c r="JDI196" s="2">
        <v>136.30000000000001</v>
      </c>
      <c r="JDJ196" s="2">
        <v>136.30000000000001</v>
      </c>
      <c r="JDK196" s="2">
        <v>136.30000000000001</v>
      </c>
      <c r="JDL196" s="2">
        <v>136.30000000000001</v>
      </c>
      <c r="JDM196" s="2">
        <v>136.30000000000001</v>
      </c>
      <c r="JDN196" s="2">
        <v>136.30000000000001</v>
      </c>
      <c r="JDO196" s="2">
        <v>136.30000000000001</v>
      </c>
      <c r="JDP196" s="2">
        <v>136.30000000000001</v>
      </c>
      <c r="JDQ196" s="2">
        <v>136.30000000000001</v>
      </c>
      <c r="JDR196" s="2">
        <v>136.30000000000001</v>
      </c>
      <c r="JDS196" s="2">
        <v>136.30000000000001</v>
      </c>
      <c r="JDT196" s="2">
        <v>136.30000000000001</v>
      </c>
      <c r="JDU196" s="2">
        <v>136.30000000000001</v>
      </c>
      <c r="JDV196" s="2">
        <v>136.30000000000001</v>
      </c>
      <c r="JDW196" s="2">
        <v>136.30000000000001</v>
      </c>
      <c r="JDX196" s="2">
        <v>136.30000000000001</v>
      </c>
      <c r="JDY196" s="2">
        <v>136.30000000000001</v>
      </c>
      <c r="JDZ196" s="2">
        <v>136.30000000000001</v>
      </c>
      <c r="JEA196" s="2">
        <v>136.30000000000001</v>
      </c>
      <c r="JEB196" s="2">
        <v>136.30000000000001</v>
      </c>
      <c r="JEC196" s="2">
        <v>136.30000000000001</v>
      </c>
      <c r="JED196" s="2">
        <v>136.30000000000001</v>
      </c>
      <c r="JEE196" s="2">
        <v>136.30000000000001</v>
      </c>
      <c r="JEF196" s="2">
        <v>136.30000000000001</v>
      </c>
      <c r="JEG196" s="2">
        <v>136.30000000000001</v>
      </c>
      <c r="JEH196" s="2">
        <v>136.30000000000001</v>
      </c>
      <c r="JEI196" s="2">
        <v>136.30000000000001</v>
      </c>
      <c r="JEJ196" s="2">
        <v>136.30000000000001</v>
      </c>
      <c r="JEK196" s="2">
        <v>136.30000000000001</v>
      </c>
      <c r="JEL196" s="2">
        <v>136.30000000000001</v>
      </c>
      <c r="JEM196" s="2">
        <v>136.30000000000001</v>
      </c>
      <c r="JEN196" s="2">
        <v>136.30000000000001</v>
      </c>
      <c r="JEO196" s="2">
        <v>136.30000000000001</v>
      </c>
      <c r="JEP196" s="2">
        <v>136.30000000000001</v>
      </c>
      <c r="JEQ196" s="2">
        <v>136.30000000000001</v>
      </c>
      <c r="JER196" s="2">
        <v>136.30000000000001</v>
      </c>
      <c r="JES196" s="2">
        <v>136.30000000000001</v>
      </c>
      <c r="JET196" s="2">
        <v>136.30000000000001</v>
      </c>
      <c r="JEU196" s="2">
        <v>136.30000000000001</v>
      </c>
      <c r="JEV196" s="2">
        <v>136.30000000000001</v>
      </c>
      <c r="JEW196" s="2">
        <v>136.30000000000001</v>
      </c>
      <c r="JEX196" s="2">
        <v>136.30000000000001</v>
      </c>
      <c r="JEY196" s="2">
        <v>136.30000000000001</v>
      </c>
      <c r="JEZ196" s="2">
        <v>136.30000000000001</v>
      </c>
      <c r="JFA196" s="2">
        <v>136.30000000000001</v>
      </c>
      <c r="JFB196" s="2">
        <v>136.30000000000001</v>
      </c>
      <c r="JFC196" s="2">
        <v>136.30000000000001</v>
      </c>
      <c r="JFD196" s="2">
        <v>136.30000000000001</v>
      </c>
      <c r="JFE196" s="2">
        <v>136.30000000000001</v>
      </c>
      <c r="JFF196" s="2">
        <v>136.30000000000001</v>
      </c>
      <c r="JFG196" s="2">
        <v>136.30000000000001</v>
      </c>
      <c r="JFH196" s="2">
        <v>136.30000000000001</v>
      </c>
      <c r="JFI196" s="2">
        <v>136.30000000000001</v>
      </c>
      <c r="JFJ196" s="2">
        <v>136.30000000000001</v>
      </c>
      <c r="JFK196" s="2">
        <v>136.30000000000001</v>
      </c>
      <c r="JFL196" s="2">
        <v>136.30000000000001</v>
      </c>
      <c r="JFM196" s="2">
        <v>136.30000000000001</v>
      </c>
      <c r="JFN196" s="2">
        <v>136.30000000000001</v>
      </c>
      <c r="JFO196" s="2">
        <v>136.30000000000001</v>
      </c>
      <c r="JFP196" s="2">
        <v>136.30000000000001</v>
      </c>
      <c r="JFQ196" s="2">
        <v>136.30000000000001</v>
      </c>
      <c r="JFR196" s="2">
        <v>136.30000000000001</v>
      </c>
      <c r="JFS196" s="2">
        <v>136.30000000000001</v>
      </c>
      <c r="JFT196" s="2">
        <v>136.30000000000001</v>
      </c>
      <c r="JFU196" s="2">
        <v>136.30000000000001</v>
      </c>
      <c r="JFV196" s="2">
        <v>136.30000000000001</v>
      </c>
      <c r="JFW196" s="2">
        <v>136.30000000000001</v>
      </c>
      <c r="JFX196" s="2">
        <v>136.30000000000001</v>
      </c>
      <c r="JFY196" s="2">
        <v>136.30000000000001</v>
      </c>
      <c r="JFZ196" s="2">
        <v>136.30000000000001</v>
      </c>
      <c r="JGA196" s="2">
        <v>136.30000000000001</v>
      </c>
      <c r="JGB196" s="2">
        <v>136.30000000000001</v>
      </c>
      <c r="JGC196" s="2">
        <v>136.30000000000001</v>
      </c>
      <c r="JGD196" s="2">
        <v>136.30000000000001</v>
      </c>
      <c r="JGE196" s="2">
        <v>136.30000000000001</v>
      </c>
      <c r="JGF196" s="2">
        <v>136.30000000000001</v>
      </c>
      <c r="JGG196" s="2">
        <v>136.30000000000001</v>
      </c>
      <c r="JGH196" s="2">
        <v>136.30000000000001</v>
      </c>
      <c r="JGI196" s="2">
        <v>136.30000000000001</v>
      </c>
      <c r="JGJ196" s="2">
        <v>136.30000000000001</v>
      </c>
      <c r="JGK196" s="2">
        <v>136.30000000000001</v>
      </c>
      <c r="JGL196" s="2">
        <v>136.30000000000001</v>
      </c>
      <c r="JGM196" s="2">
        <v>136.30000000000001</v>
      </c>
      <c r="JGN196" s="2">
        <v>136.30000000000001</v>
      </c>
      <c r="JGO196" s="2">
        <v>136.30000000000001</v>
      </c>
      <c r="JGP196" s="2">
        <v>136.30000000000001</v>
      </c>
      <c r="JGQ196" s="2">
        <v>136.30000000000001</v>
      </c>
      <c r="JGR196" s="2">
        <v>136.30000000000001</v>
      </c>
      <c r="JGS196" s="2">
        <v>136.30000000000001</v>
      </c>
      <c r="JGT196" s="2">
        <v>136.30000000000001</v>
      </c>
      <c r="JGU196" s="2">
        <v>136.30000000000001</v>
      </c>
      <c r="JGV196" s="2">
        <v>136.30000000000001</v>
      </c>
      <c r="JGW196" s="2">
        <v>136.30000000000001</v>
      </c>
      <c r="JGX196" s="2">
        <v>136.30000000000001</v>
      </c>
      <c r="JGY196" s="2">
        <v>136.30000000000001</v>
      </c>
      <c r="JGZ196" s="2">
        <v>136.30000000000001</v>
      </c>
      <c r="JHA196" s="2">
        <v>136.30000000000001</v>
      </c>
      <c r="JHB196" s="2">
        <v>136.30000000000001</v>
      </c>
      <c r="JHC196" s="2">
        <v>136.30000000000001</v>
      </c>
      <c r="JHD196" s="2">
        <v>136.30000000000001</v>
      </c>
      <c r="JHE196" s="2">
        <v>136.30000000000001</v>
      </c>
      <c r="JHF196" s="2">
        <v>136.30000000000001</v>
      </c>
      <c r="JHG196" s="2">
        <v>136.30000000000001</v>
      </c>
      <c r="JHH196" s="2">
        <v>136.30000000000001</v>
      </c>
      <c r="JHI196" s="2">
        <v>136.30000000000001</v>
      </c>
      <c r="JHJ196" s="2">
        <v>136.30000000000001</v>
      </c>
      <c r="JHK196" s="2">
        <v>136.30000000000001</v>
      </c>
      <c r="JHL196" s="2">
        <v>136.30000000000001</v>
      </c>
      <c r="JHM196" s="2">
        <v>136.30000000000001</v>
      </c>
      <c r="JHN196" s="2">
        <v>136.30000000000001</v>
      </c>
      <c r="JHO196" s="2">
        <v>136.30000000000001</v>
      </c>
      <c r="JHP196" s="2">
        <v>136.30000000000001</v>
      </c>
      <c r="JHQ196" s="2">
        <v>136.30000000000001</v>
      </c>
      <c r="JHR196" s="2">
        <v>136.30000000000001</v>
      </c>
      <c r="JHS196" s="2">
        <v>136.30000000000001</v>
      </c>
      <c r="JHT196" s="2">
        <v>136.30000000000001</v>
      </c>
      <c r="JHU196" s="2">
        <v>136.30000000000001</v>
      </c>
      <c r="JHV196" s="2">
        <v>136.30000000000001</v>
      </c>
      <c r="JHW196" s="2">
        <v>136.30000000000001</v>
      </c>
      <c r="JHX196" s="2">
        <v>136.30000000000001</v>
      </c>
      <c r="JHY196" s="2">
        <v>136.30000000000001</v>
      </c>
      <c r="JHZ196" s="2">
        <v>136.30000000000001</v>
      </c>
      <c r="JIA196" s="2">
        <v>136.30000000000001</v>
      </c>
      <c r="JIB196" s="2">
        <v>136.30000000000001</v>
      </c>
      <c r="JIC196" s="2">
        <v>136.30000000000001</v>
      </c>
      <c r="JID196" s="2">
        <v>136.30000000000001</v>
      </c>
      <c r="JIE196" s="2">
        <v>136.30000000000001</v>
      </c>
      <c r="JIF196" s="2">
        <v>136.30000000000001</v>
      </c>
      <c r="JIG196" s="2">
        <v>136.30000000000001</v>
      </c>
      <c r="JIH196" s="2">
        <v>136.30000000000001</v>
      </c>
      <c r="JII196" s="2">
        <v>136.30000000000001</v>
      </c>
      <c r="JIJ196" s="2">
        <v>136.30000000000001</v>
      </c>
      <c r="JIK196" s="2">
        <v>136.30000000000001</v>
      </c>
      <c r="JIL196" s="2">
        <v>136.30000000000001</v>
      </c>
      <c r="JIM196" s="2">
        <v>136.30000000000001</v>
      </c>
      <c r="JIN196" s="2">
        <v>136.30000000000001</v>
      </c>
      <c r="JIO196" s="2">
        <v>136.30000000000001</v>
      </c>
      <c r="JIP196" s="2">
        <v>136.30000000000001</v>
      </c>
      <c r="JIQ196" s="2">
        <v>136.30000000000001</v>
      </c>
      <c r="JIR196" s="2">
        <v>136.30000000000001</v>
      </c>
      <c r="JIS196" s="2">
        <v>136.30000000000001</v>
      </c>
      <c r="JIT196" s="2">
        <v>136.30000000000001</v>
      </c>
      <c r="JIU196" s="2">
        <v>136.30000000000001</v>
      </c>
      <c r="JIV196" s="2">
        <v>136.30000000000001</v>
      </c>
      <c r="JIW196" s="2">
        <v>136.30000000000001</v>
      </c>
      <c r="JIX196" s="2">
        <v>136.30000000000001</v>
      </c>
      <c r="JIY196" s="2">
        <v>136.30000000000001</v>
      </c>
      <c r="JIZ196" s="2">
        <v>136.30000000000001</v>
      </c>
      <c r="JJA196" s="2">
        <v>136.30000000000001</v>
      </c>
      <c r="JJB196" s="2">
        <v>136.30000000000001</v>
      </c>
      <c r="JJC196" s="2">
        <v>136.30000000000001</v>
      </c>
      <c r="JJD196" s="2">
        <v>136.30000000000001</v>
      </c>
      <c r="JJE196" s="2">
        <v>136.30000000000001</v>
      </c>
      <c r="JJF196" s="2">
        <v>136.30000000000001</v>
      </c>
      <c r="JJG196" s="2">
        <v>136.30000000000001</v>
      </c>
      <c r="JJH196" s="2">
        <v>136.30000000000001</v>
      </c>
      <c r="JJI196" s="2">
        <v>136.30000000000001</v>
      </c>
      <c r="JJJ196" s="2">
        <v>136.30000000000001</v>
      </c>
      <c r="JJK196" s="2">
        <v>136.30000000000001</v>
      </c>
      <c r="JJL196" s="2">
        <v>136.30000000000001</v>
      </c>
      <c r="JJM196" s="2">
        <v>136.30000000000001</v>
      </c>
      <c r="JJN196" s="2">
        <v>136.30000000000001</v>
      </c>
      <c r="JJO196" s="2">
        <v>136.30000000000001</v>
      </c>
      <c r="JJP196" s="2">
        <v>136.30000000000001</v>
      </c>
      <c r="JJQ196" s="2">
        <v>136.30000000000001</v>
      </c>
      <c r="JJR196" s="2">
        <v>136.30000000000001</v>
      </c>
      <c r="JJS196" s="2">
        <v>136.30000000000001</v>
      </c>
      <c r="JJT196" s="2">
        <v>136.30000000000001</v>
      </c>
      <c r="JJU196" s="2">
        <v>136.30000000000001</v>
      </c>
      <c r="JJV196" s="2">
        <v>136.30000000000001</v>
      </c>
      <c r="JJW196" s="2">
        <v>136.30000000000001</v>
      </c>
      <c r="JJX196" s="2">
        <v>136.30000000000001</v>
      </c>
      <c r="JJY196" s="2">
        <v>136.30000000000001</v>
      </c>
      <c r="JJZ196" s="2">
        <v>136.30000000000001</v>
      </c>
      <c r="JKA196" s="2">
        <v>136.30000000000001</v>
      </c>
      <c r="JKB196" s="2">
        <v>136.30000000000001</v>
      </c>
      <c r="JKC196" s="2">
        <v>136.30000000000001</v>
      </c>
      <c r="JKD196" s="2">
        <v>136.30000000000001</v>
      </c>
      <c r="JKE196" s="2">
        <v>136.30000000000001</v>
      </c>
      <c r="JKF196" s="2">
        <v>136.30000000000001</v>
      </c>
      <c r="JKG196" s="2">
        <v>136.30000000000001</v>
      </c>
      <c r="JKH196" s="2">
        <v>136.30000000000001</v>
      </c>
      <c r="JKI196" s="2">
        <v>136.30000000000001</v>
      </c>
      <c r="JKJ196" s="2">
        <v>136.30000000000001</v>
      </c>
      <c r="JKK196" s="2">
        <v>136.30000000000001</v>
      </c>
      <c r="JKL196" s="2">
        <v>136.30000000000001</v>
      </c>
      <c r="JKM196" s="2">
        <v>136.30000000000001</v>
      </c>
      <c r="JKN196" s="2">
        <v>136.30000000000001</v>
      </c>
      <c r="JKO196" s="2">
        <v>136.30000000000001</v>
      </c>
      <c r="JKP196" s="2">
        <v>136.30000000000001</v>
      </c>
      <c r="JKQ196" s="2">
        <v>136.30000000000001</v>
      </c>
      <c r="JKR196" s="2">
        <v>136.30000000000001</v>
      </c>
      <c r="JKS196" s="2">
        <v>136.30000000000001</v>
      </c>
      <c r="JKT196" s="2">
        <v>136.30000000000001</v>
      </c>
      <c r="JKU196" s="2">
        <v>136.30000000000001</v>
      </c>
      <c r="JKV196" s="2">
        <v>136.30000000000001</v>
      </c>
      <c r="JKW196" s="2">
        <v>136.30000000000001</v>
      </c>
      <c r="JKX196" s="2">
        <v>136.30000000000001</v>
      </c>
      <c r="JKY196" s="2">
        <v>136.30000000000001</v>
      </c>
      <c r="JKZ196" s="2">
        <v>136.30000000000001</v>
      </c>
      <c r="JLA196" s="2">
        <v>136.30000000000001</v>
      </c>
      <c r="JLB196" s="2">
        <v>136.30000000000001</v>
      </c>
      <c r="JLC196" s="2">
        <v>136.30000000000001</v>
      </c>
      <c r="JLD196" s="2">
        <v>136.30000000000001</v>
      </c>
      <c r="JLE196" s="2">
        <v>136.30000000000001</v>
      </c>
      <c r="JLF196" s="2">
        <v>136.30000000000001</v>
      </c>
      <c r="JLG196" s="2">
        <v>136.30000000000001</v>
      </c>
      <c r="JLH196" s="2">
        <v>136.30000000000001</v>
      </c>
      <c r="JLI196" s="2">
        <v>136.30000000000001</v>
      </c>
      <c r="JLJ196" s="2">
        <v>136.30000000000001</v>
      </c>
      <c r="JLK196" s="2">
        <v>136.30000000000001</v>
      </c>
      <c r="JLL196" s="2">
        <v>136.30000000000001</v>
      </c>
      <c r="JLM196" s="2">
        <v>136.30000000000001</v>
      </c>
      <c r="JLN196" s="2">
        <v>136.30000000000001</v>
      </c>
      <c r="JLO196" s="2">
        <v>136.30000000000001</v>
      </c>
      <c r="JLP196" s="2">
        <v>136.30000000000001</v>
      </c>
      <c r="JLQ196" s="2">
        <v>136.30000000000001</v>
      </c>
      <c r="JLR196" s="2">
        <v>136.30000000000001</v>
      </c>
      <c r="JLS196" s="2">
        <v>136.30000000000001</v>
      </c>
      <c r="JLT196" s="2">
        <v>136.30000000000001</v>
      </c>
      <c r="JLU196" s="2">
        <v>136.30000000000001</v>
      </c>
      <c r="JLV196" s="2">
        <v>136.30000000000001</v>
      </c>
      <c r="JLW196" s="2">
        <v>136.30000000000001</v>
      </c>
      <c r="JLX196" s="2">
        <v>136.30000000000001</v>
      </c>
      <c r="JLY196" s="2">
        <v>136.30000000000001</v>
      </c>
      <c r="JLZ196" s="2">
        <v>136.30000000000001</v>
      </c>
      <c r="JMA196" s="2">
        <v>136.30000000000001</v>
      </c>
      <c r="JMB196" s="2">
        <v>136.30000000000001</v>
      </c>
      <c r="JMC196" s="2">
        <v>136.30000000000001</v>
      </c>
      <c r="JMD196" s="2">
        <v>136.30000000000001</v>
      </c>
      <c r="JME196" s="2">
        <v>136.30000000000001</v>
      </c>
      <c r="JMF196" s="2">
        <v>136.30000000000001</v>
      </c>
      <c r="JMG196" s="2">
        <v>136.30000000000001</v>
      </c>
      <c r="JMH196" s="2">
        <v>136.30000000000001</v>
      </c>
      <c r="JMI196" s="2">
        <v>136.30000000000001</v>
      </c>
      <c r="JMJ196" s="2">
        <v>136.30000000000001</v>
      </c>
      <c r="JMK196" s="2">
        <v>136.30000000000001</v>
      </c>
      <c r="JML196" s="2">
        <v>136.30000000000001</v>
      </c>
      <c r="JMM196" s="2">
        <v>136.30000000000001</v>
      </c>
      <c r="JMN196" s="2">
        <v>136.30000000000001</v>
      </c>
      <c r="JMO196" s="2">
        <v>136.30000000000001</v>
      </c>
      <c r="JMP196" s="2">
        <v>136.30000000000001</v>
      </c>
      <c r="JMQ196" s="2">
        <v>136.30000000000001</v>
      </c>
      <c r="JMR196" s="2">
        <v>136.30000000000001</v>
      </c>
      <c r="JMS196" s="2">
        <v>136.30000000000001</v>
      </c>
      <c r="JMT196" s="2">
        <v>136.30000000000001</v>
      </c>
      <c r="JMU196" s="2">
        <v>136.30000000000001</v>
      </c>
      <c r="JMV196" s="2">
        <v>136.30000000000001</v>
      </c>
      <c r="JMW196" s="2">
        <v>136.30000000000001</v>
      </c>
      <c r="JMX196" s="2">
        <v>136.30000000000001</v>
      </c>
      <c r="JMY196" s="2">
        <v>136.30000000000001</v>
      </c>
      <c r="JMZ196" s="2">
        <v>136.30000000000001</v>
      </c>
      <c r="JNA196" s="2">
        <v>136.30000000000001</v>
      </c>
      <c r="JNB196" s="2">
        <v>136.30000000000001</v>
      </c>
      <c r="JNC196" s="2">
        <v>136.30000000000001</v>
      </c>
      <c r="JND196" s="2">
        <v>136.30000000000001</v>
      </c>
      <c r="JNE196" s="2">
        <v>136.30000000000001</v>
      </c>
      <c r="JNF196" s="2">
        <v>136.30000000000001</v>
      </c>
      <c r="JNG196" s="2">
        <v>136.30000000000001</v>
      </c>
      <c r="JNH196" s="2">
        <v>136.30000000000001</v>
      </c>
      <c r="JNI196" s="2">
        <v>136.30000000000001</v>
      </c>
      <c r="JNJ196" s="2">
        <v>136.30000000000001</v>
      </c>
      <c r="JNK196" s="2">
        <v>136.30000000000001</v>
      </c>
      <c r="JNL196" s="2">
        <v>136.30000000000001</v>
      </c>
      <c r="JNM196" s="2">
        <v>136.30000000000001</v>
      </c>
      <c r="JNN196" s="2">
        <v>136.30000000000001</v>
      </c>
      <c r="JNO196" s="2">
        <v>136.30000000000001</v>
      </c>
      <c r="JNP196" s="2">
        <v>136.30000000000001</v>
      </c>
      <c r="JNQ196" s="2">
        <v>136.30000000000001</v>
      </c>
      <c r="JNR196" s="2">
        <v>136.30000000000001</v>
      </c>
      <c r="JNS196" s="2">
        <v>136.30000000000001</v>
      </c>
      <c r="JNT196" s="2">
        <v>136.30000000000001</v>
      </c>
      <c r="JNU196" s="2">
        <v>136.30000000000001</v>
      </c>
      <c r="JNV196" s="2">
        <v>136.30000000000001</v>
      </c>
      <c r="JNW196" s="2">
        <v>136.30000000000001</v>
      </c>
      <c r="JNX196" s="2">
        <v>136.30000000000001</v>
      </c>
      <c r="JNY196" s="2">
        <v>136.30000000000001</v>
      </c>
      <c r="JNZ196" s="2">
        <v>136.30000000000001</v>
      </c>
      <c r="JOA196" s="2">
        <v>136.30000000000001</v>
      </c>
      <c r="JOB196" s="2">
        <v>136.30000000000001</v>
      </c>
      <c r="JOC196" s="2">
        <v>136.30000000000001</v>
      </c>
      <c r="JOD196" s="2">
        <v>136.30000000000001</v>
      </c>
      <c r="JOE196" s="2">
        <v>136.30000000000001</v>
      </c>
      <c r="JOF196" s="2">
        <v>136.30000000000001</v>
      </c>
      <c r="JOG196" s="2">
        <v>136.30000000000001</v>
      </c>
      <c r="JOH196" s="2">
        <v>136.30000000000001</v>
      </c>
      <c r="JOI196" s="2">
        <v>136.30000000000001</v>
      </c>
      <c r="JOJ196" s="2">
        <v>136.30000000000001</v>
      </c>
      <c r="JOK196" s="2">
        <v>136.30000000000001</v>
      </c>
      <c r="JOL196" s="2">
        <v>136.30000000000001</v>
      </c>
      <c r="JOM196" s="2">
        <v>136.30000000000001</v>
      </c>
      <c r="JON196" s="2">
        <v>136.30000000000001</v>
      </c>
      <c r="JOO196" s="2">
        <v>136.30000000000001</v>
      </c>
      <c r="JOP196" s="2">
        <v>136.30000000000001</v>
      </c>
      <c r="JOQ196" s="2">
        <v>136.30000000000001</v>
      </c>
      <c r="JOR196" s="2">
        <v>136.30000000000001</v>
      </c>
      <c r="JOS196" s="2">
        <v>136.30000000000001</v>
      </c>
      <c r="JOT196" s="2">
        <v>136.30000000000001</v>
      </c>
      <c r="JOU196" s="2">
        <v>136.30000000000001</v>
      </c>
      <c r="JOV196" s="2">
        <v>136.30000000000001</v>
      </c>
      <c r="JOW196" s="2">
        <v>136.30000000000001</v>
      </c>
      <c r="JOX196" s="2">
        <v>136.30000000000001</v>
      </c>
      <c r="JOY196" s="2">
        <v>136.30000000000001</v>
      </c>
      <c r="JOZ196" s="2">
        <v>136.30000000000001</v>
      </c>
      <c r="JPA196" s="2">
        <v>136.30000000000001</v>
      </c>
      <c r="JPB196" s="2">
        <v>136.30000000000001</v>
      </c>
      <c r="JPC196" s="2">
        <v>136.30000000000001</v>
      </c>
      <c r="JPD196" s="2">
        <v>136.30000000000001</v>
      </c>
      <c r="JPE196" s="2">
        <v>136.30000000000001</v>
      </c>
      <c r="JPF196" s="2">
        <v>136.30000000000001</v>
      </c>
      <c r="JPG196" s="2">
        <v>136.30000000000001</v>
      </c>
      <c r="JPH196" s="2">
        <v>136.30000000000001</v>
      </c>
      <c r="JPI196" s="2">
        <v>136.30000000000001</v>
      </c>
      <c r="JPJ196" s="2">
        <v>136.30000000000001</v>
      </c>
      <c r="JPK196" s="2">
        <v>136.30000000000001</v>
      </c>
      <c r="JPL196" s="2">
        <v>136.30000000000001</v>
      </c>
      <c r="JPM196" s="2">
        <v>136.30000000000001</v>
      </c>
      <c r="JPN196" s="2">
        <v>136.30000000000001</v>
      </c>
      <c r="JPO196" s="2">
        <v>136.30000000000001</v>
      </c>
      <c r="JPP196" s="2">
        <v>136.30000000000001</v>
      </c>
      <c r="JPQ196" s="2">
        <v>136.30000000000001</v>
      </c>
      <c r="JPR196" s="2">
        <v>136.30000000000001</v>
      </c>
      <c r="JPS196" s="2">
        <v>136.30000000000001</v>
      </c>
      <c r="JPT196" s="2">
        <v>136.30000000000001</v>
      </c>
      <c r="JPU196" s="2">
        <v>136.30000000000001</v>
      </c>
      <c r="JPV196" s="2">
        <v>136.30000000000001</v>
      </c>
      <c r="JPW196" s="2">
        <v>136.30000000000001</v>
      </c>
      <c r="JPX196" s="2">
        <v>136.30000000000001</v>
      </c>
      <c r="JPY196" s="2">
        <v>136.30000000000001</v>
      </c>
      <c r="JPZ196" s="2">
        <v>136.30000000000001</v>
      </c>
      <c r="JQA196" s="2">
        <v>136.30000000000001</v>
      </c>
      <c r="JQB196" s="2">
        <v>136.30000000000001</v>
      </c>
      <c r="JQC196" s="2">
        <v>136.30000000000001</v>
      </c>
      <c r="JQD196" s="2">
        <v>136.30000000000001</v>
      </c>
      <c r="JQE196" s="2">
        <v>136.30000000000001</v>
      </c>
      <c r="JQF196" s="2">
        <v>136.30000000000001</v>
      </c>
      <c r="JQG196" s="2">
        <v>136.30000000000001</v>
      </c>
      <c r="JQH196" s="2">
        <v>136.30000000000001</v>
      </c>
      <c r="JQI196" s="2">
        <v>136.30000000000001</v>
      </c>
      <c r="JQJ196" s="2">
        <v>136.30000000000001</v>
      </c>
      <c r="JQK196" s="2">
        <v>136.30000000000001</v>
      </c>
      <c r="JQL196" s="2">
        <v>136.30000000000001</v>
      </c>
      <c r="JQM196" s="2">
        <v>136.30000000000001</v>
      </c>
      <c r="JQN196" s="2">
        <v>136.30000000000001</v>
      </c>
      <c r="JQO196" s="2">
        <v>136.30000000000001</v>
      </c>
      <c r="JQP196" s="2">
        <v>136.30000000000001</v>
      </c>
      <c r="JQQ196" s="2">
        <v>136.30000000000001</v>
      </c>
      <c r="JQR196" s="2">
        <v>136.30000000000001</v>
      </c>
      <c r="JQS196" s="2">
        <v>136.30000000000001</v>
      </c>
      <c r="JQT196" s="2">
        <v>136.30000000000001</v>
      </c>
      <c r="JQU196" s="2">
        <v>136.30000000000001</v>
      </c>
      <c r="JQV196" s="2">
        <v>136.30000000000001</v>
      </c>
      <c r="JQW196" s="2">
        <v>136.30000000000001</v>
      </c>
      <c r="JQX196" s="2">
        <v>136.30000000000001</v>
      </c>
      <c r="JQY196" s="2">
        <v>136.30000000000001</v>
      </c>
      <c r="JQZ196" s="2">
        <v>136.30000000000001</v>
      </c>
      <c r="JRA196" s="2">
        <v>136.30000000000001</v>
      </c>
      <c r="JRB196" s="2">
        <v>136.30000000000001</v>
      </c>
      <c r="JRC196" s="2">
        <v>136.30000000000001</v>
      </c>
      <c r="JRD196" s="2">
        <v>136.30000000000001</v>
      </c>
      <c r="JRE196" s="2">
        <v>136.30000000000001</v>
      </c>
      <c r="JRF196" s="2">
        <v>136.30000000000001</v>
      </c>
      <c r="JRG196" s="2">
        <v>136.30000000000001</v>
      </c>
      <c r="JRH196" s="2">
        <v>136.30000000000001</v>
      </c>
      <c r="JRI196" s="2">
        <v>136.30000000000001</v>
      </c>
      <c r="JRJ196" s="2">
        <v>136.30000000000001</v>
      </c>
      <c r="JRK196" s="2">
        <v>136.30000000000001</v>
      </c>
      <c r="JRL196" s="2">
        <v>136.30000000000001</v>
      </c>
      <c r="JRM196" s="2">
        <v>136.30000000000001</v>
      </c>
      <c r="JRN196" s="2">
        <v>136.30000000000001</v>
      </c>
      <c r="JRO196" s="2">
        <v>136.30000000000001</v>
      </c>
      <c r="JRP196" s="2">
        <v>136.30000000000001</v>
      </c>
      <c r="JRQ196" s="2">
        <v>136.30000000000001</v>
      </c>
      <c r="JRR196" s="2">
        <v>136.30000000000001</v>
      </c>
      <c r="JRS196" s="2">
        <v>136.30000000000001</v>
      </c>
      <c r="JRT196" s="2">
        <v>136.30000000000001</v>
      </c>
      <c r="JRU196" s="2">
        <v>136.30000000000001</v>
      </c>
      <c r="JRV196" s="2">
        <v>136.30000000000001</v>
      </c>
      <c r="JRW196" s="2">
        <v>136.30000000000001</v>
      </c>
      <c r="JRX196" s="2">
        <v>136.30000000000001</v>
      </c>
      <c r="JRY196" s="2">
        <v>136.30000000000001</v>
      </c>
      <c r="JRZ196" s="2">
        <v>136.30000000000001</v>
      </c>
      <c r="JSA196" s="2">
        <v>136.30000000000001</v>
      </c>
      <c r="JSB196" s="2">
        <v>136.30000000000001</v>
      </c>
      <c r="JSC196" s="2">
        <v>136.30000000000001</v>
      </c>
      <c r="JSD196" s="2">
        <v>136.30000000000001</v>
      </c>
      <c r="JSE196" s="2">
        <v>136.30000000000001</v>
      </c>
      <c r="JSF196" s="2">
        <v>136.30000000000001</v>
      </c>
      <c r="JSG196" s="2">
        <v>136.30000000000001</v>
      </c>
      <c r="JSH196" s="2">
        <v>136.30000000000001</v>
      </c>
      <c r="JSI196" s="2">
        <v>136.30000000000001</v>
      </c>
      <c r="JSJ196" s="2">
        <v>136.30000000000001</v>
      </c>
      <c r="JSK196" s="2">
        <v>136.30000000000001</v>
      </c>
      <c r="JSL196" s="2">
        <v>136.30000000000001</v>
      </c>
      <c r="JSM196" s="2">
        <v>136.30000000000001</v>
      </c>
      <c r="JSN196" s="2">
        <v>136.30000000000001</v>
      </c>
      <c r="JSO196" s="2">
        <v>136.30000000000001</v>
      </c>
      <c r="JSP196" s="2">
        <v>136.30000000000001</v>
      </c>
      <c r="JSQ196" s="2">
        <v>136.30000000000001</v>
      </c>
      <c r="JSR196" s="2">
        <v>136.30000000000001</v>
      </c>
      <c r="JSS196" s="2">
        <v>136.30000000000001</v>
      </c>
      <c r="JST196" s="2">
        <v>136.30000000000001</v>
      </c>
      <c r="JSU196" s="2">
        <v>136.30000000000001</v>
      </c>
      <c r="JSV196" s="2">
        <v>136.30000000000001</v>
      </c>
      <c r="JSW196" s="2">
        <v>136.30000000000001</v>
      </c>
      <c r="JSX196" s="2">
        <v>136.30000000000001</v>
      </c>
      <c r="JSY196" s="2">
        <v>136.30000000000001</v>
      </c>
      <c r="JSZ196" s="2">
        <v>136.30000000000001</v>
      </c>
      <c r="JTA196" s="2">
        <v>136.30000000000001</v>
      </c>
      <c r="JTB196" s="2">
        <v>136.30000000000001</v>
      </c>
      <c r="JTC196" s="2">
        <v>136.30000000000001</v>
      </c>
      <c r="JTD196" s="2">
        <v>136.30000000000001</v>
      </c>
      <c r="JTE196" s="2">
        <v>136.30000000000001</v>
      </c>
      <c r="JTF196" s="2">
        <v>136.30000000000001</v>
      </c>
      <c r="JTG196" s="2">
        <v>136.30000000000001</v>
      </c>
      <c r="JTH196" s="2">
        <v>136.30000000000001</v>
      </c>
      <c r="JTI196" s="2">
        <v>136.30000000000001</v>
      </c>
      <c r="JTJ196" s="2">
        <v>136.30000000000001</v>
      </c>
      <c r="JTK196" s="2">
        <v>136.30000000000001</v>
      </c>
      <c r="JTL196" s="2">
        <v>136.30000000000001</v>
      </c>
      <c r="JTM196" s="2">
        <v>136.30000000000001</v>
      </c>
      <c r="JTN196" s="2">
        <v>136.30000000000001</v>
      </c>
      <c r="JTO196" s="2">
        <v>136.30000000000001</v>
      </c>
      <c r="JTP196" s="2">
        <v>136.30000000000001</v>
      </c>
      <c r="JTQ196" s="2">
        <v>136.30000000000001</v>
      </c>
      <c r="JTR196" s="2">
        <v>136.30000000000001</v>
      </c>
      <c r="JTS196" s="2">
        <v>136.30000000000001</v>
      </c>
      <c r="JTT196" s="2">
        <v>136.30000000000001</v>
      </c>
      <c r="JTU196" s="2">
        <v>136.30000000000001</v>
      </c>
      <c r="JTV196" s="2">
        <v>136.30000000000001</v>
      </c>
      <c r="JTW196" s="2">
        <v>136.30000000000001</v>
      </c>
      <c r="JTX196" s="2">
        <v>136.30000000000001</v>
      </c>
      <c r="JTY196" s="2">
        <v>136.30000000000001</v>
      </c>
      <c r="JTZ196" s="2">
        <v>136.30000000000001</v>
      </c>
      <c r="JUA196" s="2">
        <v>136.30000000000001</v>
      </c>
      <c r="JUB196" s="2">
        <v>136.30000000000001</v>
      </c>
      <c r="JUC196" s="2">
        <v>136.30000000000001</v>
      </c>
      <c r="JUD196" s="2">
        <v>136.30000000000001</v>
      </c>
      <c r="JUE196" s="2">
        <v>136.30000000000001</v>
      </c>
      <c r="JUF196" s="2">
        <v>136.30000000000001</v>
      </c>
      <c r="JUG196" s="2">
        <v>136.30000000000001</v>
      </c>
      <c r="JUH196" s="2">
        <v>136.30000000000001</v>
      </c>
      <c r="JUI196" s="2">
        <v>136.30000000000001</v>
      </c>
      <c r="JUJ196" s="2">
        <v>136.30000000000001</v>
      </c>
      <c r="JUK196" s="2">
        <v>136.30000000000001</v>
      </c>
      <c r="JUL196" s="2">
        <v>136.30000000000001</v>
      </c>
      <c r="JUM196" s="2">
        <v>136.30000000000001</v>
      </c>
      <c r="JUN196" s="2">
        <v>136.30000000000001</v>
      </c>
      <c r="JUO196" s="2">
        <v>136.30000000000001</v>
      </c>
      <c r="JUP196" s="2">
        <v>136.30000000000001</v>
      </c>
      <c r="JUQ196" s="2">
        <v>136.30000000000001</v>
      </c>
      <c r="JUR196" s="2">
        <v>136.30000000000001</v>
      </c>
      <c r="JUS196" s="2">
        <v>136.30000000000001</v>
      </c>
      <c r="JUT196" s="2">
        <v>136.30000000000001</v>
      </c>
      <c r="JUU196" s="2">
        <v>136.30000000000001</v>
      </c>
      <c r="JUV196" s="2">
        <v>136.30000000000001</v>
      </c>
      <c r="JUW196" s="2">
        <v>136.30000000000001</v>
      </c>
      <c r="JUX196" s="2">
        <v>136.30000000000001</v>
      </c>
      <c r="JUY196" s="2">
        <v>136.30000000000001</v>
      </c>
      <c r="JUZ196" s="2">
        <v>136.30000000000001</v>
      </c>
      <c r="JVA196" s="2">
        <v>136.30000000000001</v>
      </c>
      <c r="JVB196" s="2">
        <v>136.30000000000001</v>
      </c>
      <c r="JVC196" s="2">
        <v>136.30000000000001</v>
      </c>
      <c r="JVD196" s="2">
        <v>136.30000000000001</v>
      </c>
      <c r="JVE196" s="2">
        <v>136.30000000000001</v>
      </c>
      <c r="JVF196" s="2">
        <v>136.30000000000001</v>
      </c>
      <c r="JVG196" s="2">
        <v>136.30000000000001</v>
      </c>
      <c r="JVH196" s="2">
        <v>136.30000000000001</v>
      </c>
      <c r="JVI196" s="2">
        <v>136.30000000000001</v>
      </c>
      <c r="JVJ196" s="2">
        <v>136.30000000000001</v>
      </c>
      <c r="JVK196" s="2">
        <v>136.30000000000001</v>
      </c>
      <c r="JVL196" s="2">
        <v>136.30000000000001</v>
      </c>
      <c r="JVM196" s="2">
        <v>136.30000000000001</v>
      </c>
      <c r="JVN196" s="2">
        <v>136.30000000000001</v>
      </c>
      <c r="JVO196" s="2">
        <v>136.30000000000001</v>
      </c>
      <c r="JVP196" s="2">
        <v>136.30000000000001</v>
      </c>
      <c r="JVQ196" s="2">
        <v>136.30000000000001</v>
      </c>
      <c r="JVR196" s="2">
        <v>136.30000000000001</v>
      </c>
      <c r="JVS196" s="2">
        <v>136.30000000000001</v>
      </c>
      <c r="JVT196" s="2">
        <v>136.30000000000001</v>
      </c>
      <c r="JVU196" s="2">
        <v>136.30000000000001</v>
      </c>
      <c r="JVV196" s="2">
        <v>136.30000000000001</v>
      </c>
      <c r="JVW196" s="2">
        <v>136.30000000000001</v>
      </c>
      <c r="JVX196" s="2">
        <v>136.30000000000001</v>
      </c>
      <c r="JVY196" s="2">
        <v>136.30000000000001</v>
      </c>
      <c r="JVZ196" s="2">
        <v>136.30000000000001</v>
      </c>
      <c r="JWA196" s="2">
        <v>136.30000000000001</v>
      </c>
      <c r="JWB196" s="2">
        <v>136.30000000000001</v>
      </c>
      <c r="JWC196" s="2">
        <v>136.30000000000001</v>
      </c>
      <c r="JWD196" s="2">
        <v>136.30000000000001</v>
      </c>
      <c r="JWE196" s="2">
        <v>136.30000000000001</v>
      </c>
      <c r="JWF196" s="2">
        <v>136.30000000000001</v>
      </c>
      <c r="JWG196" s="2">
        <v>136.30000000000001</v>
      </c>
      <c r="JWH196" s="2">
        <v>136.30000000000001</v>
      </c>
      <c r="JWI196" s="2">
        <v>136.30000000000001</v>
      </c>
      <c r="JWJ196" s="2">
        <v>136.30000000000001</v>
      </c>
      <c r="JWK196" s="2">
        <v>136.30000000000001</v>
      </c>
      <c r="JWL196" s="2">
        <v>136.30000000000001</v>
      </c>
      <c r="JWM196" s="2">
        <v>136.30000000000001</v>
      </c>
      <c r="JWN196" s="2">
        <v>136.30000000000001</v>
      </c>
      <c r="JWO196" s="2">
        <v>136.30000000000001</v>
      </c>
      <c r="JWP196" s="2">
        <v>136.30000000000001</v>
      </c>
      <c r="JWQ196" s="2">
        <v>136.30000000000001</v>
      </c>
      <c r="JWR196" s="2">
        <v>136.30000000000001</v>
      </c>
      <c r="JWS196" s="2">
        <v>136.30000000000001</v>
      </c>
      <c r="JWT196" s="2">
        <v>136.30000000000001</v>
      </c>
      <c r="JWU196" s="2">
        <v>136.30000000000001</v>
      </c>
      <c r="JWV196" s="2">
        <v>136.30000000000001</v>
      </c>
      <c r="JWW196" s="2">
        <v>136.30000000000001</v>
      </c>
      <c r="JWX196" s="2">
        <v>136.30000000000001</v>
      </c>
      <c r="JWY196" s="2">
        <v>136.30000000000001</v>
      </c>
      <c r="JWZ196" s="2">
        <v>136.30000000000001</v>
      </c>
      <c r="JXA196" s="2">
        <v>136.30000000000001</v>
      </c>
      <c r="JXB196" s="2">
        <v>136.30000000000001</v>
      </c>
      <c r="JXC196" s="2">
        <v>136.30000000000001</v>
      </c>
      <c r="JXD196" s="2">
        <v>136.30000000000001</v>
      </c>
      <c r="JXE196" s="2">
        <v>136.30000000000001</v>
      </c>
      <c r="JXF196" s="2">
        <v>136.30000000000001</v>
      </c>
      <c r="JXG196" s="2">
        <v>136.30000000000001</v>
      </c>
      <c r="JXH196" s="2">
        <v>136.30000000000001</v>
      </c>
      <c r="JXI196" s="2">
        <v>136.30000000000001</v>
      </c>
      <c r="JXJ196" s="2">
        <v>136.30000000000001</v>
      </c>
      <c r="JXK196" s="2">
        <v>136.30000000000001</v>
      </c>
      <c r="JXL196" s="2">
        <v>136.30000000000001</v>
      </c>
      <c r="JXM196" s="2">
        <v>136.30000000000001</v>
      </c>
      <c r="JXN196" s="2">
        <v>136.30000000000001</v>
      </c>
      <c r="JXO196" s="2">
        <v>136.30000000000001</v>
      </c>
      <c r="JXP196" s="2">
        <v>136.30000000000001</v>
      </c>
      <c r="JXQ196" s="2">
        <v>136.30000000000001</v>
      </c>
      <c r="JXR196" s="2">
        <v>136.30000000000001</v>
      </c>
      <c r="JXS196" s="2">
        <v>136.30000000000001</v>
      </c>
      <c r="JXT196" s="2">
        <v>136.30000000000001</v>
      </c>
      <c r="JXU196" s="2">
        <v>136.30000000000001</v>
      </c>
      <c r="JXV196" s="2">
        <v>136.30000000000001</v>
      </c>
      <c r="JXW196" s="2">
        <v>136.30000000000001</v>
      </c>
      <c r="JXX196" s="2">
        <v>136.30000000000001</v>
      </c>
      <c r="JXY196" s="2">
        <v>136.30000000000001</v>
      </c>
      <c r="JXZ196" s="2">
        <v>136.30000000000001</v>
      </c>
      <c r="JYA196" s="2">
        <v>136.30000000000001</v>
      </c>
      <c r="JYB196" s="2">
        <v>136.30000000000001</v>
      </c>
      <c r="JYC196" s="2">
        <v>136.30000000000001</v>
      </c>
      <c r="JYD196" s="2">
        <v>136.30000000000001</v>
      </c>
      <c r="JYE196" s="2">
        <v>136.30000000000001</v>
      </c>
      <c r="JYF196" s="2">
        <v>136.30000000000001</v>
      </c>
      <c r="JYG196" s="2">
        <v>136.30000000000001</v>
      </c>
      <c r="JYH196" s="2">
        <v>136.30000000000001</v>
      </c>
      <c r="JYI196" s="2">
        <v>136.30000000000001</v>
      </c>
      <c r="JYJ196" s="2">
        <v>136.30000000000001</v>
      </c>
      <c r="JYK196" s="2">
        <v>136.30000000000001</v>
      </c>
      <c r="JYL196" s="2">
        <v>136.30000000000001</v>
      </c>
      <c r="JYM196" s="2">
        <v>136.30000000000001</v>
      </c>
      <c r="JYN196" s="2">
        <v>136.30000000000001</v>
      </c>
      <c r="JYO196" s="2">
        <v>136.30000000000001</v>
      </c>
      <c r="JYP196" s="2">
        <v>136.30000000000001</v>
      </c>
      <c r="JYQ196" s="2">
        <v>136.30000000000001</v>
      </c>
      <c r="JYR196" s="2">
        <v>136.30000000000001</v>
      </c>
      <c r="JYS196" s="2">
        <v>136.30000000000001</v>
      </c>
      <c r="JYT196" s="2">
        <v>136.30000000000001</v>
      </c>
      <c r="JYU196" s="2">
        <v>136.30000000000001</v>
      </c>
      <c r="JYV196" s="2">
        <v>136.30000000000001</v>
      </c>
      <c r="JYW196" s="2">
        <v>136.30000000000001</v>
      </c>
      <c r="JYX196" s="2">
        <v>136.30000000000001</v>
      </c>
      <c r="JYY196" s="2">
        <v>136.30000000000001</v>
      </c>
      <c r="JYZ196" s="2">
        <v>136.30000000000001</v>
      </c>
      <c r="JZA196" s="2">
        <v>136.30000000000001</v>
      </c>
      <c r="JZB196" s="2">
        <v>136.30000000000001</v>
      </c>
      <c r="JZC196" s="2">
        <v>136.30000000000001</v>
      </c>
      <c r="JZD196" s="2">
        <v>136.30000000000001</v>
      </c>
      <c r="JZE196" s="2">
        <v>136.30000000000001</v>
      </c>
      <c r="JZF196" s="2">
        <v>136.30000000000001</v>
      </c>
      <c r="JZG196" s="2">
        <v>136.30000000000001</v>
      </c>
      <c r="JZH196" s="2">
        <v>136.30000000000001</v>
      </c>
      <c r="JZI196" s="2">
        <v>136.30000000000001</v>
      </c>
      <c r="JZJ196" s="2">
        <v>136.30000000000001</v>
      </c>
      <c r="JZK196" s="2">
        <v>136.30000000000001</v>
      </c>
      <c r="JZL196" s="2">
        <v>136.30000000000001</v>
      </c>
      <c r="JZM196" s="2">
        <v>136.30000000000001</v>
      </c>
      <c r="JZN196" s="2">
        <v>136.30000000000001</v>
      </c>
      <c r="JZO196" s="2">
        <v>136.30000000000001</v>
      </c>
      <c r="JZP196" s="2">
        <v>136.30000000000001</v>
      </c>
      <c r="JZQ196" s="2">
        <v>136.30000000000001</v>
      </c>
      <c r="JZR196" s="2">
        <v>136.30000000000001</v>
      </c>
      <c r="JZS196" s="2">
        <v>136.30000000000001</v>
      </c>
      <c r="JZT196" s="2">
        <v>136.30000000000001</v>
      </c>
      <c r="JZU196" s="2">
        <v>136.30000000000001</v>
      </c>
      <c r="JZV196" s="2">
        <v>136.30000000000001</v>
      </c>
      <c r="JZW196" s="2">
        <v>136.30000000000001</v>
      </c>
      <c r="JZX196" s="2">
        <v>136.30000000000001</v>
      </c>
      <c r="JZY196" s="2">
        <v>136.30000000000001</v>
      </c>
      <c r="JZZ196" s="2">
        <v>136.30000000000001</v>
      </c>
      <c r="KAA196" s="2">
        <v>136.30000000000001</v>
      </c>
      <c r="KAB196" s="2">
        <v>136.30000000000001</v>
      </c>
      <c r="KAC196" s="2">
        <v>136.30000000000001</v>
      </c>
      <c r="KAD196" s="2">
        <v>136.30000000000001</v>
      </c>
      <c r="KAE196" s="2">
        <v>136.30000000000001</v>
      </c>
      <c r="KAF196" s="2">
        <v>136.30000000000001</v>
      </c>
      <c r="KAG196" s="2">
        <v>136.30000000000001</v>
      </c>
      <c r="KAH196" s="2">
        <v>136.30000000000001</v>
      </c>
      <c r="KAI196" s="2">
        <v>136.30000000000001</v>
      </c>
      <c r="KAJ196" s="2">
        <v>136.30000000000001</v>
      </c>
      <c r="KAK196" s="2">
        <v>136.30000000000001</v>
      </c>
      <c r="KAL196" s="2">
        <v>136.30000000000001</v>
      </c>
      <c r="KAM196" s="2">
        <v>136.30000000000001</v>
      </c>
      <c r="KAN196" s="2">
        <v>136.30000000000001</v>
      </c>
      <c r="KAO196" s="2">
        <v>136.30000000000001</v>
      </c>
      <c r="KAP196" s="2">
        <v>136.30000000000001</v>
      </c>
      <c r="KAQ196" s="2">
        <v>136.30000000000001</v>
      </c>
      <c r="KAR196" s="2">
        <v>136.30000000000001</v>
      </c>
      <c r="KAS196" s="2">
        <v>136.30000000000001</v>
      </c>
      <c r="KAT196" s="2">
        <v>136.30000000000001</v>
      </c>
      <c r="KAU196" s="2">
        <v>136.30000000000001</v>
      </c>
      <c r="KAV196" s="2">
        <v>136.30000000000001</v>
      </c>
      <c r="KAW196" s="2">
        <v>136.30000000000001</v>
      </c>
      <c r="KAX196" s="2">
        <v>136.30000000000001</v>
      </c>
      <c r="KAY196" s="2">
        <v>136.30000000000001</v>
      </c>
      <c r="KAZ196" s="2">
        <v>136.30000000000001</v>
      </c>
      <c r="KBA196" s="2">
        <v>136.30000000000001</v>
      </c>
      <c r="KBB196" s="2">
        <v>136.30000000000001</v>
      </c>
      <c r="KBC196" s="2">
        <v>136.30000000000001</v>
      </c>
      <c r="KBD196" s="2">
        <v>136.30000000000001</v>
      </c>
      <c r="KBE196" s="2">
        <v>136.30000000000001</v>
      </c>
      <c r="KBF196" s="2">
        <v>136.30000000000001</v>
      </c>
      <c r="KBG196" s="2">
        <v>136.30000000000001</v>
      </c>
      <c r="KBH196" s="2">
        <v>136.30000000000001</v>
      </c>
      <c r="KBI196" s="2">
        <v>136.30000000000001</v>
      </c>
      <c r="KBJ196" s="2">
        <v>136.30000000000001</v>
      </c>
      <c r="KBK196" s="2">
        <v>136.30000000000001</v>
      </c>
      <c r="KBL196" s="2">
        <v>136.30000000000001</v>
      </c>
      <c r="KBM196" s="2">
        <v>136.30000000000001</v>
      </c>
      <c r="KBN196" s="2">
        <v>136.30000000000001</v>
      </c>
      <c r="KBO196" s="2">
        <v>136.30000000000001</v>
      </c>
      <c r="KBP196" s="2">
        <v>136.30000000000001</v>
      </c>
      <c r="KBQ196" s="2">
        <v>136.30000000000001</v>
      </c>
      <c r="KBR196" s="2">
        <v>136.30000000000001</v>
      </c>
      <c r="KBS196" s="2">
        <v>136.30000000000001</v>
      </c>
      <c r="KBT196" s="2">
        <v>136.30000000000001</v>
      </c>
      <c r="KBU196" s="2">
        <v>136.30000000000001</v>
      </c>
      <c r="KBV196" s="2">
        <v>136.30000000000001</v>
      </c>
      <c r="KBW196" s="2">
        <v>136.30000000000001</v>
      </c>
      <c r="KBX196" s="2">
        <v>136.30000000000001</v>
      </c>
      <c r="KBY196" s="2">
        <v>136.30000000000001</v>
      </c>
      <c r="KBZ196" s="2">
        <v>136.30000000000001</v>
      </c>
      <c r="KCA196" s="2">
        <v>136.30000000000001</v>
      </c>
      <c r="KCB196" s="2">
        <v>136.30000000000001</v>
      </c>
      <c r="KCC196" s="2">
        <v>136.30000000000001</v>
      </c>
      <c r="KCD196" s="2">
        <v>136.30000000000001</v>
      </c>
      <c r="KCE196" s="2">
        <v>136.30000000000001</v>
      </c>
      <c r="KCF196" s="2">
        <v>136.30000000000001</v>
      </c>
      <c r="KCG196" s="2">
        <v>136.30000000000001</v>
      </c>
      <c r="KCH196" s="2">
        <v>136.30000000000001</v>
      </c>
      <c r="KCI196" s="2">
        <v>136.30000000000001</v>
      </c>
      <c r="KCJ196" s="2">
        <v>136.30000000000001</v>
      </c>
      <c r="KCK196" s="2">
        <v>136.30000000000001</v>
      </c>
      <c r="KCL196" s="2">
        <v>136.30000000000001</v>
      </c>
      <c r="KCM196" s="2">
        <v>136.30000000000001</v>
      </c>
      <c r="KCN196" s="2">
        <v>136.30000000000001</v>
      </c>
      <c r="KCO196" s="2">
        <v>136.30000000000001</v>
      </c>
      <c r="KCP196" s="2">
        <v>136.30000000000001</v>
      </c>
      <c r="KCQ196" s="2">
        <v>136.30000000000001</v>
      </c>
      <c r="KCR196" s="2">
        <v>136.30000000000001</v>
      </c>
      <c r="KCS196" s="2">
        <v>136.30000000000001</v>
      </c>
      <c r="KCT196" s="2">
        <v>136.30000000000001</v>
      </c>
      <c r="KCU196" s="2">
        <v>136.30000000000001</v>
      </c>
      <c r="KCV196" s="2">
        <v>136.30000000000001</v>
      </c>
      <c r="KCW196" s="2">
        <v>136.30000000000001</v>
      </c>
      <c r="KCX196" s="2">
        <v>136.30000000000001</v>
      </c>
      <c r="KCY196" s="2">
        <v>136.30000000000001</v>
      </c>
      <c r="KCZ196" s="2">
        <v>136.30000000000001</v>
      </c>
      <c r="KDA196" s="2">
        <v>136.30000000000001</v>
      </c>
      <c r="KDB196" s="2">
        <v>136.30000000000001</v>
      </c>
      <c r="KDC196" s="2">
        <v>136.30000000000001</v>
      </c>
      <c r="KDD196" s="2">
        <v>136.30000000000001</v>
      </c>
      <c r="KDE196" s="2">
        <v>136.30000000000001</v>
      </c>
      <c r="KDF196" s="2">
        <v>136.30000000000001</v>
      </c>
      <c r="KDG196" s="2">
        <v>136.30000000000001</v>
      </c>
      <c r="KDH196" s="2">
        <v>136.30000000000001</v>
      </c>
      <c r="KDI196" s="2">
        <v>136.30000000000001</v>
      </c>
      <c r="KDJ196" s="2">
        <v>136.30000000000001</v>
      </c>
      <c r="KDK196" s="2">
        <v>136.30000000000001</v>
      </c>
      <c r="KDL196" s="2">
        <v>136.30000000000001</v>
      </c>
      <c r="KDM196" s="2">
        <v>136.30000000000001</v>
      </c>
      <c r="KDN196" s="2">
        <v>136.30000000000001</v>
      </c>
      <c r="KDO196" s="2">
        <v>136.30000000000001</v>
      </c>
      <c r="KDP196" s="2">
        <v>136.30000000000001</v>
      </c>
      <c r="KDQ196" s="2">
        <v>136.30000000000001</v>
      </c>
      <c r="KDR196" s="2">
        <v>136.30000000000001</v>
      </c>
      <c r="KDS196" s="2">
        <v>136.30000000000001</v>
      </c>
      <c r="KDT196" s="2">
        <v>136.30000000000001</v>
      </c>
      <c r="KDU196" s="2">
        <v>136.30000000000001</v>
      </c>
      <c r="KDV196" s="2">
        <v>136.30000000000001</v>
      </c>
      <c r="KDW196" s="2">
        <v>136.30000000000001</v>
      </c>
      <c r="KDX196" s="2">
        <v>136.30000000000001</v>
      </c>
      <c r="KDY196" s="2">
        <v>136.30000000000001</v>
      </c>
      <c r="KDZ196" s="2">
        <v>136.30000000000001</v>
      </c>
      <c r="KEA196" s="2">
        <v>136.30000000000001</v>
      </c>
      <c r="KEB196" s="2">
        <v>136.30000000000001</v>
      </c>
      <c r="KEC196" s="2">
        <v>136.30000000000001</v>
      </c>
      <c r="KED196" s="2">
        <v>136.30000000000001</v>
      </c>
      <c r="KEE196" s="2">
        <v>136.30000000000001</v>
      </c>
      <c r="KEF196" s="2">
        <v>136.30000000000001</v>
      </c>
      <c r="KEG196" s="2">
        <v>136.30000000000001</v>
      </c>
      <c r="KEH196" s="2">
        <v>136.30000000000001</v>
      </c>
      <c r="KEI196" s="2">
        <v>136.30000000000001</v>
      </c>
      <c r="KEJ196" s="2">
        <v>136.30000000000001</v>
      </c>
      <c r="KEK196" s="2">
        <v>136.30000000000001</v>
      </c>
      <c r="KEL196" s="2">
        <v>136.30000000000001</v>
      </c>
      <c r="KEM196" s="2">
        <v>136.30000000000001</v>
      </c>
      <c r="KEN196" s="2">
        <v>136.30000000000001</v>
      </c>
      <c r="KEO196" s="2">
        <v>136.30000000000001</v>
      </c>
      <c r="KEP196" s="2">
        <v>136.30000000000001</v>
      </c>
      <c r="KEQ196" s="2">
        <v>136.30000000000001</v>
      </c>
      <c r="KER196" s="2">
        <v>136.30000000000001</v>
      </c>
      <c r="KES196" s="2">
        <v>136.30000000000001</v>
      </c>
      <c r="KET196" s="2">
        <v>136.30000000000001</v>
      </c>
      <c r="KEU196" s="2">
        <v>136.30000000000001</v>
      </c>
      <c r="KEV196" s="2">
        <v>136.30000000000001</v>
      </c>
      <c r="KEW196" s="2">
        <v>136.30000000000001</v>
      </c>
      <c r="KEX196" s="2">
        <v>136.30000000000001</v>
      </c>
      <c r="KEY196" s="2">
        <v>136.30000000000001</v>
      </c>
      <c r="KEZ196" s="2">
        <v>136.30000000000001</v>
      </c>
      <c r="KFA196" s="2">
        <v>136.30000000000001</v>
      </c>
      <c r="KFB196" s="2">
        <v>136.30000000000001</v>
      </c>
      <c r="KFC196" s="2">
        <v>136.30000000000001</v>
      </c>
      <c r="KFD196" s="2">
        <v>136.30000000000001</v>
      </c>
      <c r="KFE196" s="2">
        <v>136.30000000000001</v>
      </c>
      <c r="KFF196" s="2">
        <v>136.30000000000001</v>
      </c>
      <c r="KFG196" s="2">
        <v>136.30000000000001</v>
      </c>
      <c r="KFH196" s="2">
        <v>136.30000000000001</v>
      </c>
      <c r="KFI196" s="2">
        <v>136.30000000000001</v>
      </c>
      <c r="KFJ196" s="2">
        <v>136.30000000000001</v>
      </c>
      <c r="KFK196" s="2">
        <v>136.30000000000001</v>
      </c>
      <c r="KFL196" s="2">
        <v>136.30000000000001</v>
      </c>
      <c r="KFM196" s="2">
        <v>136.30000000000001</v>
      </c>
      <c r="KFN196" s="2">
        <v>136.30000000000001</v>
      </c>
      <c r="KFO196" s="2">
        <v>136.30000000000001</v>
      </c>
      <c r="KFP196" s="2">
        <v>136.30000000000001</v>
      </c>
      <c r="KFQ196" s="2">
        <v>136.30000000000001</v>
      </c>
      <c r="KFR196" s="2">
        <v>136.30000000000001</v>
      </c>
      <c r="KFS196" s="2">
        <v>136.30000000000001</v>
      </c>
      <c r="KFT196" s="2">
        <v>136.30000000000001</v>
      </c>
      <c r="KFU196" s="2">
        <v>136.30000000000001</v>
      </c>
      <c r="KFV196" s="2">
        <v>136.30000000000001</v>
      </c>
      <c r="KFW196" s="2">
        <v>136.30000000000001</v>
      </c>
      <c r="KFX196" s="2">
        <v>136.30000000000001</v>
      </c>
      <c r="KFY196" s="2">
        <v>136.30000000000001</v>
      </c>
      <c r="KFZ196" s="2">
        <v>136.30000000000001</v>
      </c>
      <c r="KGA196" s="2">
        <v>136.30000000000001</v>
      </c>
      <c r="KGB196" s="2">
        <v>136.30000000000001</v>
      </c>
      <c r="KGC196" s="2">
        <v>136.30000000000001</v>
      </c>
      <c r="KGD196" s="2">
        <v>136.30000000000001</v>
      </c>
      <c r="KGE196" s="2">
        <v>136.30000000000001</v>
      </c>
      <c r="KGF196" s="2">
        <v>136.30000000000001</v>
      </c>
      <c r="KGG196" s="2">
        <v>136.30000000000001</v>
      </c>
      <c r="KGH196" s="2">
        <v>136.30000000000001</v>
      </c>
      <c r="KGI196" s="2">
        <v>136.30000000000001</v>
      </c>
      <c r="KGJ196" s="2">
        <v>136.30000000000001</v>
      </c>
      <c r="KGK196" s="2">
        <v>136.30000000000001</v>
      </c>
      <c r="KGL196" s="2">
        <v>136.30000000000001</v>
      </c>
      <c r="KGM196" s="2">
        <v>136.30000000000001</v>
      </c>
      <c r="KGN196" s="2">
        <v>136.30000000000001</v>
      </c>
      <c r="KGO196" s="2">
        <v>136.30000000000001</v>
      </c>
      <c r="KGP196" s="2">
        <v>136.30000000000001</v>
      </c>
      <c r="KGQ196" s="2">
        <v>136.30000000000001</v>
      </c>
      <c r="KGR196" s="2">
        <v>136.30000000000001</v>
      </c>
      <c r="KGS196" s="2">
        <v>136.30000000000001</v>
      </c>
      <c r="KGT196" s="2">
        <v>136.30000000000001</v>
      </c>
      <c r="KGU196" s="2">
        <v>136.30000000000001</v>
      </c>
      <c r="KGV196" s="2">
        <v>136.30000000000001</v>
      </c>
      <c r="KGW196" s="2">
        <v>136.30000000000001</v>
      </c>
      <c r="KGX196" s="2">
        <v>136.30000000000001</v>
      </c>
      <c r="KGY196" s="2">
        <v>136.30000000000001</v>
      </c>
      <c r="KGZ196" s="2">
        <v>136.30000000000001</v>
      </c>
      <c r="KHA196" s="2">
        <v>136.30000000000001</v>
      </c>
      <c r="KHB196" s="2">
        <v>136.30000000000001</v>
      </c>
      <c r="KHC196" s="2">
        <v>136.30000000000001</v>
      </c>
      <c r="KHD196" s="2">
        <v>136.30000000000001</v>
      </c>
      <c r="KHE196" s="2">
        <v>136.30000000000001</v>
      </c>
      <c r="KHF196" s="2">
        <v>136.30000000000001</v>
      </c>
      <c r="KHG196" s="2">
        <v>136.30000000000001</v>
      </c>
      <c r="KHH196" s="2">
        <v>136.30000000000001</v>
      </c>
      <c r="KHI196" s="2">
        <v>136.30000000000001</v>
      </c>
      <c r="KHJ196" s="2">
        <v>136.30000000000001</v>
      </c>
      <c r="KHK196" s="2">
        <v>136.30000000000001</v>
      </c>
      <c r="KHL196" s="2">
        <v>136.30000000000001</v>
      </c>
      <c r="KHM196" s="2">
        <v>136.30000000000001</v>
      </c>
      <c r="KHN196" s="2">
        <v>136.30000000000001</v>
      </c>
      <c r="KHO196" s="2">
        <v>136.30000000000001</v>
      </c>
      <c r="KHP196" s="2">
        <v>136.30000000000001</v>
      </c>
      <c r="KHQ196" s="2">
        <v>136.30000000000001</v>
      </c>
      <c r="KHR196" s="2">
        <v>136.30000000000001</v>
      </c>
      <c r="KHS196" s="2">
        <v>136.30000000000001</v>
      </c>
      <c r="KHT196" s="2">
        <v>136.30000000000001</v>
      </c>
      <c r="KHU196" s="2">
        <v>136.30000000000001</v>
      </c>
      <c r="KHV196" s="2">
        <v>136.30000000000001</v>
      </c>
      <c r="KHW196" s="2">
        <v>136.30000000000001</v>
      </c>
      <c r="KHX196" s="2">
        <v>136.30000000000001</v>
      </c>
      <c r="KHY196" s="2">
        <v>136.30000000000001</v>
      </c>
      <c r="KHZ196" s="2">
        <v>136.30000000000001</v>
      </c>
      <c r="KIA196" s="2">
        <v>136.30000000000001</v>
      </c>
      <c r="KIB196" s="2">
        <v>136.30000000000001</v>
      </c>
      <c r="KIC196" s="2">
        <v>136.30000000000001</v>
      </c>
      <c r="KID196" s="2">
        <v>136.30000000000001</v>
      </c>
      <c r="KIE196" s="2">
        <v>136.30000000000001</v>
      </c>
      <c r="KIF196" s="2">
        <v>136.30000000000001</v>
      </c>
      <c r="KIG196" s="2">
        <v>136.30000000000001</v>
      </c>
      <c r="KIH196" s="2">
        <v>136.30000000000001</v>
      </c>
      <c r="KII196" s="2">
        <v>136.30000000000001</v>
      </c>
      <c r="KIJ196" s="2">
        <v>136.30000000000001</v>
      </c>
      <c r="KIK196" s="2">
        <v>136.30000000000001</v>
      </c>
      <c r="KIL196" s="2">
        <v>136.30000000000001</v>
      </c>
      <c r="KIM196" s="2">
        <v>136.30000000000001</v>
      </c>
      <c r="KIN196" s="2">
        <v>136.30000000000001</v>
      </c>
      <c r="KIO196" s="2">
        <v>136.30000000000001</v>
      </c>
      <c r="KIP196" s="2">
        <v>136.30000000000001</v>
      </c>
      <c r="KIQ196" s="2">
        <v>136.30000000000001</v>
      </c>
      <c r="KIR196" s="2">
        <v>136.30000000000001</v>
      </c>
      <c r="KIS196" s="2">
        <v>136.30000000000001</v>
      </c>
      <c r="KIT196" s="2">
        <v>136.30000000000001</v>
      </c>
      <c r="KIU196" s="2">
        <v>136.30000000000001</v>
      </c>
      <c r="KIV196" s="2">
        <v>136.30000000000001</v>
      </c>
      <c r="KIW196" s="2">
        <v>136.30000000000001</v>
      </c>
      <c r="KIX196" s="2">
        <v>136.30000000000001</v>
      </c>
      <c r="KIY196" s="2">
        <v>136.30000000000001</v>
      </c>
      <c r="KIZ196" s="2">
        <v>136.30000000000001</v>
      </c>
      <c r="KJA196" s="2">
        <v>136.30000000000001</v>
      </c>
      <c r="KJB196" s="2">
        <v>136.30000000000001</v>
      </c>
      <c r="KJC196" s="2">
        <v>136.30000000000001</v>
      </c>
      <c r="KJD196" s="2">
        <v>136.30000000000001</v>
      </c>
      <c r="KJE196" s="2">
        <v>136.30000000000001</v>
      </c>
      <c r="KJF196" s="2">
        <v>136.30000000000001</v>
      </c>
      <c r="KJG196" s="2">
        <v>136.30000000000001</v>
      </c>
      <c r="KJH196" s="2">
        <v>136.30000000000001</v>
      </c>
      <c r="KJI196" s="2">
        <v>136.30000000000001</v>
      </c>
      <c r="KJJ196" s="2">
        <v>136.30000000000001</v>
      </c>
      <c r="KJK196" s="2">
        <v>136.30000000000001</v>
      </c>
      <c r="KJL196" s="2">
        <v>136.30000000000001</v>
      </c>
      <c r="KJM196" s="2">
        <v>136.30000000000001</v>
      </c>
      <c r="KJN196" s="2">
        <v>136.30000000000001</v>
      </c>
      <c r="KJO196" s="2">
        <v>136.30000000000001</v>
      </c>
      <c r="KJP196" s="2">
        <v>136.30000000000001</v>
      </c>
      <c r="KJQ196" s="2">
        <v>136.30000000000001</v>
      </c>
      <c r="KJR196" s="2">
        <v>136.30000000000001</v>
      </c>
      <c r="KJS196" s="2">
        <v>136.30000000000001</v>
      </c>
      <c r="KJT196" s="2">
        <v>136.30000000000001</v>
      </c>
      <c r="KJU196" s="2">
        <v>136.30000000000001</v>
      </c>
      <c r="KJV196" s="2">
        <v>136.30000000000001</v>
      </c>
      <c r="KJW196" s="2">
        <v>136.30000000000001</v>
      </c>
      <c r="KJX196" s="2">
        <v>136.30000000000001</v>
      </c>
      <c r="KJY196" s="2">
        <v>136.30000000000001</v>
      </c>
      <c r="KJZ196" s="2">
        <v>136.30000000000001</v>
      </c>
      <c r="KKA196" s="2">
        <v>136.30000000000001</v>
      </c>
      <c r="KKB196" s="2">
        <v>136.30000000000001</v>
      </c>
      <c r="KKC196" s="2">
        <v>136.30000000000001</v>
      </c>
      <c r="KKD196" s="2">
        <v>136.30000000000001</v>
      </c>
      <c r="KKE196" s="2">
        <v>136.30000000000001</v>
      </c>
      <c r="KKF196" s="2">
        <v>136.30000000000001</v>
      </c>
      <c r="KKG196" s="2">
        <v>136.30000000000001</v>
      </c>
      <c r="KKH196" s="2">
        <v>136.30000000000001</v>
      </c>
      <c r="KKI196" s="2">
        <v>136.30000000000001</v>
      </c>
      <c r="KKJ196" s="2">
        <v>136.30000000000001</v>
      </c>
      <c r="KKK196" s="2">
        <v>136.30000000000001</v>
      </c>
      <c r="KKL196" s="2">
        <v>136.30000000000001</v>
      </c>
      <c r="KKM196" s="2">
        <v>136.30000000000001</v>
      </c>
      <c r="KKN196" s="2">
        <v>136.30000000000001</v>
      </c>
      <c r="KKO196" s="2">
        <v>136.30000000000001</v>
      </c>
      <c r="KKP196" s="2">
        <v>136.30000000000001</v>
      </c>
      <c r="KKQ196" s="2">
        <v>136.30000000000001</v>
      </c>
      <c r="KKR196" s="2">
        <v>136.30000000000001</v>
      </c>
      <c r="KKS196" s="2">
        <v>136.30000000000001</v>
      </c>
      <c r="KKT196" s="2">
        <v>136.30000000000001</v>
      </c>
      <c r="KKU196" s="2">
        <v>136.30000000000001</v>
      </c>
      <c r="KKV196" s="2">
        <v>136.30000000000001</v>
      </c>
      <c r="KKW196" s="2">
        <v>136.30000000000001</v>
      </c>
      <c r="KKX196" s="2">
        <v>136.30000000000001</v>
      </c>
      <c r="KKY196" s="2">
        <v>136.30000000000001</v>
      </c>
      <c r="KKZ196" s="2">
        <v>136.30000000000001</v>
      </c>
      <c r="KLA196" s="2">
        <v>136.30000000000001</v>
      </c>
      <c r="KLB196" s="2">
        <v>136.30000000000001</v>
      </c>
      <c r="KLC196" s="2">
        <v>136.30000000000001</v>
      </c>
      <c r="KLD196" s="2">
        <v>136.30000000000001</v>
      </c>
      <c r="KLE196" s="2">
        <v>136.30000000000001</v>
      </c>
      <c r="KLF196" s="2">
        <v>136.30000000000001</v>
      </c>
      <c r="KLG196" s="2">
        <v>136.30000000000001</v>
      </c>
      <c r="KLH196" s="2">
        <v>136.30000000000001</v>
      </c>
      <c r="KLI196" s="2">
        <v>136.30000000000001</v>
      </c>
      <c r="KLJ196" s="2">
        <v>136.30000000000001</v>
      </c>
      <c r="KLK196" s="2">
        <v>136.30000000000001</v>
      </c>
      <c r="KLL196" s="2">
        <v>136.30000000000001</v>
      </c>
      <c r="KLM196" s="2">
        <v>136.30000000000001</v>
      </c>
      <c r="KLN196" s="2">
        <v>136.30000000000001</v>
      </c>
      <c r="KLO196" s="2">
        <v>136.30000000000001</v>
      </c>
      <c r="KLP196" s="2">
        <v>136.30000000000001</v>
      </c>
      <c r="KLQ196" s="2">
        <v>136.30000000000001</v>
      </c>
      <c r="KLR196" s="2">
        <v>136.30000000000001</v>
      </c>
      <c r="KLS196" s="2">
        <v>136.30000000000001</v>
      </c>
      <c r="KLT196" s="2">
        <v>136.30000000000001</v>
      </c>
      <c r="KLU196" s="2">
        <v>136.30000000000001</v>
      </c>
      <c r="KLV196" s="2">
        <v>136.30000000000001</v>
      </c>
      <c r="KLW196" s="2">
        <v>136.30000000000001</v>
      </c>
      <c r="KLX196" s="2">
        <v>136.30000000000001</v>
      </c>
      <c r="KLY196" s="2">
        <v>136.30000000000001</v>
      </c>
      <c r="KLZ196" s="2">
        <v>136.30000000000001</v>
      </c>
      <c r="KMA196" s="2">
        <v>136.30000000000001</v>
      </c>
      <c r="KMB196" s="2">
        <v>136.30000000000001</v>
      </c>
      <c r="KMC196" s="2">
        <v>136.30000000000001</v>
      </c>
      <c r="KMD196" s="2">
        <v>136.30000000000001</v>
      </c>
      <c r="KME196" s="2">
        <v>136.30000000000001</v>
      </c>
      <c r="KMF196" s="2">
        <v>136.30000000000001</v>
      </c>
      <c r="KMG196" s="2">
        <v>136.30000000000001</v>
      </c>
      <c r="KMH196" s="2">
        <v>136.30000000000001</v>
      </c>
      <c r="KMI196" s="2">
        <v>136.30000000000001</v>
      </c>
      <c r="KMJ196" s="2">
        <v>136.30000000000001</v>
      </c>
      <c r="KMK196" s="2">
        <v>136.30000000000001</v>
      </c>
      <c r="KML196" s="2">
        <v>136.30000000000001</v>
      </c>
      <c r="KMM196" s="2">
        <v>136.30000000000001</v>
      </c>
      <c r="KMN196" s="2">
        <v>136.30000000000001</v>
      </c>
      <c r="KMO196" s="2">
        <v>136.30000000000001</v>
      </c>
      <c r="KMP196" s="2">
        <v>136.30000000000001</v>
      </c>
      <c r="KMQ196" s="2">
        <v>136.30000000000001</v>
      </c>
      <c r="KMR196" s="2">
        <v>136.30000000000001</v>
      </c>
      <c r="KMS196" s="2">
        <v>136.30000000000001</v>
      </c>
      <c r="KMT196" s="2">
        <v>136.30000000000001</v>
      </c>
      <c r="KMU196" s="2">
        <v>136.30000000000001</v>
      </c>
      <c r="KMV196" s="2">
        <v>136.30000000000001</v>
      </c>
      <c r="KMW196" s="2">
        <v>136.30000000000001</v>
      </c>
      <c r="KMX196" s="2">
        <v>136.30000000000001</v>
      </c>
      <c r="KMY196" s="2">
        <v>136.30000000000001</v>
      </c>
      <c r="KMZ196" s="2">
        <v>136.30000000000001</v>
      </c>
      <c r="KNA196" s="2">
        <v>136.30000000000001</v>
      </c>
      <c r="KNB196" s="2">
        <v>136.30000000000001</v>
      </c>
      <c r="KNC196" s="2">
        <v>136.30000000000001</v>
      </c>
      <c r="KND196" s="2">
        <v>136.30000000000001</v>
      </c>
      <c r="KNE196" s="2">
        <v>136.30000000000001</v>
      </c>
      <c r="KNF196" s="2">
        <v>136.30000000000001</v>
      </c>
      <c r="KNG196" s="2">
        <v>136.30000000000001</v>
      </c>
      <c r="KNH196" s="2">
        <v>136.30000000000001</v>
      </c>
      <c r="KNI196" s="2">
        <v>136.30000000000001</v>
      </c>
      <c r="KNJ196" s="2">
        <v>136.30000000000001</v>
      </c>
      <c r="KNK196" s="2">
        <v>136.30000000000001</v>
      </c>
      <c r="KNL196" s="2">
        <v>136.30000000000001</v>
      </c>
      <c r="KNM196" s="2">
        <v>136.30000000000001</v>
      </c>
      <c r="KNN196" s="2">
        <v>136.30000000000001</v>
      </c>
      <c r="KNO196" s="2">
        <v>136.30000000000001</v>
      </c>
      <c r="KNP196" s="2">
        <v>136.30000000000001</v>
      </c>
      <c r="KNQ196" s="2">
        <v>136.30000000000001</v>
      </c>
      <c r="KNR196" s="2">
        <v>136.30000000000001</v>
      </c>
      <c r="KNS196" s="2">
        <v>136.30000000000001</v>
      </c>
      <c r="KNT196" s="2">
        <v>136.30000000000001</v>
      </c>
      <c r="KNU196" s="2">
        <v>136.30000000000001</v>
      </c>
      <c r="KNV196" s="2">
        <v>136.30000000000001</v>
      </c>
      <c r="KNW196" s="2">
        <v>136.30000000000001</v>
      </c>
      <c r="KNX196" s="2">
        <v>136.30000000000001</v>
      </c>
      <c r="KNY196" s="2">
        <v>136.30000000000001</v>
      </c>
      <c r="KNZ196" s="2">
        <v>136.30000000000001</v>
      </c>
      <c r="KOA196" s="2">
        <v>136.30000000000001</v>
      </c>
      <c r="KOB196" s="2">
        <v>136.30000000000001</v>
      </c>
      <c r="KOC196" s="2">
        <v>136.30000000000001</v>
      </c>
      <c r="KOD196" s="2">
        <v>136.30000000000001</v>
      </c>
      <c r="KOE196" s="2">
        <v>136.30000000000001</v>
      </c>
      <c r="KOF196" s="2">
        <v>136.30000000000001</v>
      </c>
      <c r="KOG196" s="2">
        <v>136.30000000000001</v>
      </c>
      <c r="KOH196" s="2">
        <v>136.30000000000001</v>
      </c>
      <c r="KOI196" s="2">
        <v>136.30000000000001</v>
      </c>
      <c r="KOJ196" s="2">
        <v>136.30000000000001</v>
      </c>
      <c r="KOK196" s="2">
        <v>136.30000000000001</v>
      </c>
      <c r="KOL196" s="2">
        <v>136.30000000000001</v>
      </c>
      <c r="KOM196" s="2">
        <v>136.30000000000001</v>
      </c>
      <c r="KON196" s="2">
        <v>136.30000000000001</v>
      </c>
      <c r="KOO196" s="2">
        <v>136.30000000000001</v>
      </c>
      <c r="KOP196" s="2">
        <v>136.30000000000001</v>
      </c>
      <c r="KOQ196" s="2">
        <v>136.30000000000001</v>
      </c>
      <c r="KOR196" s="2">
        <v>136.30000000000001</v>
      </c>
      <c r="KOS196" s="2">
        <v>136.30000000000001</v>
      </c>
      <c r="KOT196" s="2">
        <v>136.30000000000001</v>
      </c>
      <c r="KOU196" s="2">
        <v>136.30000000000001</v>
      </c>
      <c r="KOV196" s="2">
        <v>136.30000000000001</v>
      </c>
      <c r="KOW196" s="2">
        <v>136.30000000000001</v>
      </c>
      <c r="KOX196" s="2">
        <v>136.30000000000001</v>
      </c>
      <c r="KOY196" s="2">
        <v>136.30000000000001</v>
      </c>
      <c r="KOZ196" s="2">
        <v>136.30000000000001</v>
      </c>
      <c r="KPA196" s="2">
        <v>136.30000000000001</v>
      </c>
      <c r="KPB196" s="2">
        <v>136.30000000000001</v>
      </c>
      <c r="KPC196" s="2">
        <v>136.30000000000001</v>
      </c>
      <c r="KPD196" s="2">
        <v>136.30000000000001</v>
      </c>
      <c r="KPE196" s="2">
        <v>136.30000000000001</v>
      </c>
      <c r="KPF196" s="2">
        <v>136.30000000000001</v>
      </c>
      <c r="KPG196" s="2">
        <v>136.30000000000001</v>
      </c>
      <c r="KPH196" s="2">
        <v>136.30000000000001</v>
      </c>
      <c r="KPI196" s="2">
        <v>136.30000000000001</v>
      </c>
      <c r="KPJ196" s="2">
        <v>136.30000000000001</v>
      </c>
      <c r="KPK196" s="2">
        <v>136.30000000000001</v>
      </c>
      <c r="KPL196" s="2">
        <v>136.30000000000001</v>
      </c>
      <c r="KPM196" s="2">
        <v>136.30000000000001</v>
      </c>
      <c r="KPN196" s="2">
        <v>136.30000000000001</v>
      </c>
      <c r="KPO196" s="2">
        <v>136.30000000000001</v>
      </c>
      <c r="KPP196" s="2">
        <v>136.30000000000001</v>
      </c>
      <c r="KPQ196" s="2">
        <v>136.30000000000001</v>
      </c>
      <c r="KPR196" s="2">
        <v>136.30000000000001</v>
      </c>
      <c r="KPS196" s="2">
        <v>136.30000000000001</v>
      </c>
      <c r="KPT196" s="2">
        <v>136.30000000000001</v>
      </c>
      <c r="KPU196" s="2">
        <v>136.30000000000001</v>
      </c>
      <c r="KPV196" s="2">
        <v>136.30000000000001</v>
      </c>
      <c r="KPW196" s="2">
        <v>136.30000000000001</v>
      </c>
      <c r="KPX196" s="2">
        <v>136.30000000000001</v>
      </c>
      <c r="KPY196" s="2">
        <v>136.30000000000001</v>
      </c>
      <c r="KPZ196" s="2">
        <v>136.30000000000001</v>
      </c>
      <c r="KQA196" s="2">
        <v>136.30000000000001</v>
      </c>
      <c r="KQB196" s="2">
        <v>136.30000000000001</v>
      </c>
      <c r="KQC196" s="2">
        <v>136.30000000000001</v>
      </c>
      <c r="KQD196" s="2">
        <v>136.30000000000001</v>
      </c>
      <c r="KQE196" s="2">
        <v>136.30000000000001</v>
      </c>
      <c r="KQF196" s="2">
        <v>136.30000000000001</v>
      </c>
      <c r="KQG196" s="2">
        <v>136.30000000000001</v>
      </c>
      <c r="KQH196" s="2">
        <v>136.30000000000001</v>
      </c>
      <c r="KQI196" s="2">
        <v>136.30000000000001</v>
      </c>
      <c r="KQJ196" s="2">
        <v>136.30000000000001</v>
      </c>
      <c r="KQK196" s="2">
        <v>136.30000000000001</v>
      </c>
      <c r="KQL196" s="2">
        <v>136.30000000000001</v>
      </c>
      <c r="KQM196" s="2">
        <v>136.30000000000001</v>
      </c>
      <c r="KQN196" s="2">
        <v>136.30000000000001</v>
      </c>
      <c r="KQO196" s="2">
        <v>136.30000000000001</v>
      </c>
      <c r="KQP196" s="2">
        <v>136.30000000000001</v>
      </c>
      <c r="KQQ196" s="2">
        <v>136.30000000000001</v>
      </c>
      <c r="KQR196" s="2">
        <v>136.30000000000001</v>
      </c>
      <c r="KQS196" s="2">
        <v>136.30000000000001</v>
      </c>
      <c r="KQT196" s="2">
        <v>136.30000000000001</v>
      </c>
      <c r="KQU196" s="2">
        <v>136.30000000000001</v>
      </c>
      <c r="KQV196" s="2">
        <v>136.30000000000001</v>
      </c>
      <c r="KQW196" s="2">
        <v>136.30000000000001</v>
      </c>
      <c r="KQX196" s="2">
        <v>136.30000000000001</v>
      </c>
      <c r="KQY196" s="2">
        <v>136.30000000000001</v>
      </c>
      <c r="KQZ196" s="2">
        <v>136.30000000000001</v>
      </c>
      <c r="KRA196" s="2">
        <v>136.30000000000001</v>
      </c>
      <c r="KRB196" s="2">
        <v>136.30000000000001</v>
      </c>
      <c r="KRC196" s="2">
        <v>136.30000000000001</v>
      </c>
      <c r="KRD196" s="2">
        <v>136.30000000000001</v>
      </c>
      <c r="KRE196" s="2">
        <v>136.30000000000001</v>
      </c>
      <c r="KRF196" s="2">
        <v>136.30000000000001</v>
      </c>
      <c r="KRG196" s="2">
        <v>136.30000000000001</v>
      </c>
      <c r="KRH196" s="2">
        <v>136.30000000000001</v>
      </c>
      <c r="KRI196" s="2">
        <v>136.30000000000001</v>
      </c>
      <c r="KRJ196" s="2">
        <v>136.30000000000001</v>
      </c>
      <c r="KRK196" s="2">
        <v>136.30000000000001</v>
      </c>
      <c r="KRL196" s="2">
        <v>136.30000000000001</v>
      </c>
      <c r="KRM196" s="2">
        <v>136.30000000000001</v>
      </c>
      <c r="KRN196" s="2">
        <v>136.30000000000001</v>
      </c>
      <c r="KRO196" s="2">
        <v>136.30000000000001</v>
      </c>
      <c r="KRP196" s="2">
        <v>136.30000000000001</v>
      </c>
      <c r="KRQ196" s="2">
        <v>136.30000000000001</v>
      </c>
      <c r="KRR196" s="2">
        <v>136.30000000000001</v>
      </c>
      <c r="KRS196" s="2">
        <v>136.30000000000001</v>
      </c>
      <c r="KRT196" s="2">
        <v>136.30000000000001</v>
      </c>
      <c r="KRU196" s="2">
        <v>136.30000000000001</v>
      </c>
      <c r="KRV196" s="2">
        <v>136.30000000000001</v>
      </c>
      <c r="KRW196" s="2">
        <v>136.30000000000001</v>
      </c>
      <c r="KRX196" s="2">
        <v>136.30000000000001</v>
      </c>
      <c r="KRY196" s="2">
        <v>136.30000000000001</v>
      </c>
      <c r="KRZ196" s="2">
        <v>136.30000000000001</v>
      </c>
      <c r="KSA196" s="2">
        <v>136.30000000000001</v>
      </c>
      <c r="KSB196" s="2">
        <v>136.30000000000001</v>
      </c>
      <c r="KSC196" s="2">
        <v>136.30000000000001</v>
      </c>
      <c r="KSD196" s="2">
        <v>136.30000000000001</v>
      </c>
      <c r="KSE196" s="2">
        <v>136.30000000000001</v>
      </c>
      <c r="KSF196" s="2">
        <v>136.30000000000001</v>
      </c>
      <c r="KSG196" s="2">
        <v>136.30000000000001</v>
      </c>
      <c r="KSH196" s="2">
        <v>136.30000000000001</v>
      </c>
      <c r="KSI196" s="2">
        <v>136.30000000000001</v>
      </c>
      <c r="KSJ196" s="2">
        <v>136.30000000000001</v>
      </c>
      <c r="KSK196" s="2">
        <v>136.30000000000001</v>
      </c>
      <c r="KSL196" s="2">
        <v>136.30000000000001</v>
      </c>
      <c r="KSM196" s="2">
        <v>136.30000000000001</v>
      </c>
      <c r="KSN196" s="2">
        <v>136.30000000000001</v>
      </c>
      <c r="KSO196" s="2">
        <v>136.30000000000001</v>
      </c>
      <c r="KSP196" s="2">
        <v>136.30000000000001</v>
      </c>
      <c r="KSQ196" s="2">
        <v>136.30000000000001</v>
      </c>
      <c r="KSR196" s="2">
        <v>136.30000000000001</v>
      </c>
      <c r="KSS196" s="2">
        <v>136.30000000000001</v>
      </c>
      <c r="KST196" s="2">
        <v>136.30000000000001</v>
      </c>
      <c r="KSU196" s="2">
        <v>136.30000000000001</v>
      </c>
      <c r="KSV196" s="2">
        <v>136.30000000000001</v>
      </c>
      <c r="KSW196" s="2">
        <v>136.30000000000001</v>
      </c>
      <c r="KSX196" s="2">
        <v>136.30000000000001</v>
      </c>
      <c r="KSY196" s="2">
        <v>136.30000000000001</v>
      </c>
      <c r="KSZ196" s="2">
        <v>136.30000000000001</v>
      </c>
      <c r="KTA196" s="2">
        <v>136.30000000000001</v>
      </c>
      <c r="KTB196" s="2">
        <v>136.30000000000001</v>
      </c>
      <c r="KTC196" s="2">
        <v>136.30000000000001</v>
      </c>
      <c r="KTD196" s="2">
        <v>136.30000000000001</v>
      </c>
      <c r="KTE196" s="2">
        <v>136.30000000000001</v>
      </c>
      <c r="KTF196" s="2">
        <v>136.30000000000001</v>
      </c>
      <c r="KTG196" s="2">
        <v>136.30000000000001</v>
      </c>
      <c r="KTH196" s="2">
        <v>136.30000000000001</v>
      </c>
      <c r="KTI196" s="2">
        <v>136.30000000000001</v>
      </c>
      <c r="KTJ196" s="2">
        <v>136.30000000000001</v>
      </c>
      <c r="KTK196" s="2">
        <v>136.30000000000001</v>
      </c>
      <c r="KTL196" s="2">
        <v>136.30000000000001</v>
      </c>
      <c r="KTM196" s="2">
        <v>136.30000000000001</v>
      </c>
      <c r="KTN196" s="2">
        <v>136.30000000000001</v>
      </c>
      <c r="KTO196" s="2">
        <v>136.30000000000001</v>
      </c>
      <c r="KTP196" s="2">
        <v>136.30000000000001</v>
      </c>
      <c r="KTQ196" s="2">
        <v>136.30000000000001</v>
      </c>
      <c r="KTR196" s="2">
        <v>136.30000000000001</v>
      </c>
      <c r="KTS196" s="2">
        <v>136.30000000000001</v>
      </c>
      <c r="KTT196" s="2">
        <v>136.30000000000001</v>
      </c>
      <c r="KTU196" s="2">
        <v>136.30000000000001</v>
      </c>
      <c r="KTV196" s="2">
        <v>136.30000000000001</v>
      </c>
      <c r="KTW196" s="2">
        <v>136.30000000000001</v>
      </c>
      <c r="KTX196" s="2">
        <v>136.30000000000001</v>
      </c>
      <c r="KTY196" s="2">
        <v>136.30000000000001</v>
      </c>
      <c r="KTZ196" s="2">
        <v>136.30000000000001</v>
      </c>
      <c r="KUA196" s="2">
        <v>136.30000000000001</v>
      </c>
      <c r="KUB196" s="2">
        <v>136.30000000000001</v>
      </c>
      <c r="KUC196" s="2">
        <v>136.30000000000001</v>
      </c>
      <c r="KUD196" s="2">
        <v>136.30000000000001</v>
      </c>
      <c r="KUE196" s="2">
        <v>136.30000000000001</v>
      </c>
      <c r="KUF196" s="2">
        <v>136.30000000000001</v>
      </c>
      <c r="KUG196" s="2">
        <v>136.30000000000001</v>
      </c>
      <c r="KUH196" s="2">
        <v>136.30000000000001</v>
      </c>
      <c r="KUI196" s="2">
        <v>136.30000000000001</v>
      </c>
      <c r="KUJ196" s="2">
        <v>136.30000000000001</v>
      </c>
      <c r="KUK196" s="2">
        <v>136.30000000000001</v>
      </c>
      <c r="KUL196" s="2">
        <v>136.30000000000001</v>
      </c>
      <c r="KUM196" s="2">
        <v>136.30000000000001</v>
      </c>
      <c r="KUN196" s="2">
        <v>136.30000000000001</v>
      </c>
      <c r="KUO196" s="2">
        <v>136.30000000000001</v>
      </c>
      <c r="KUP196" s="2">
        <v>136.30000000000001</v>
      </c>
      <c r="KUQ196" s="2">
        <v>136.30000000000001</v>
      </c>
      <c r="KUR196" s="2">
        <v>136.30000000000001</v>
      </c>
      <c r="KUS196" s="2">
        <v>136.30000000000001</v>
      </c>
      <c r="KUT196" s="2">
        <v>136.30000000000001</v>
      </c>
      <c r="KUU196" s="2">
        <v>136.30000000000001</v>
      </c>
      <c r="KUV196" s="2">
        <v>136.30000000000001</v>
      </c>
      <c r="KUW196" s="2">
        <v>136.30000000000001</v>
      </c>
      <c r="KUX196" s="2">
        <v>136.30000000000001</v>
      </c>
      <c r="KUY196" s="2">
        <v>136.30000000000001</v>
      </c>
      <c r="KUZ196" s="2">
        <v>136.30000000000001</v>
      </c>
      <c r="KVA196" s="2">
        <v>136.30000000000001</v>
      </c>
      <c r="KVB196" s="2">
        <v>136.30000000000001</v>
      </c>
      <c r="KVC196" s="2">
        <v>136.30000000000001</v>
      </c>
      <c r="KVD196" s="2">
        <v>136.30000000000001</v>
      </c>
      <c r="KVE196" s="2">
        <v>136.30000000000001</v>
      </c>
      <c r="KVF196" s="2">
        <v>136.30000000000001</v>
      </c>
      <c r="KVG196" s="2">
        <v>136.30000000000001</v>
      </c>
      <c r="KVH196" s="2">
        <v>136.30000000000001</v>
      </c>
      <c r="KVI196" s="2">
        <v>136.30000000000001</v>
      </c>
      <c r="KVJ196" s="2">
        <v>136.30000000000001</v>
      </c>
      <c r="KVK196" s="2">
        <v>136.30000000000001</v>
      </c>
      <c r="KVL196" s="2">
        <v>136.30000000000001</v>
      </c>
      <c r="KVM196" s="2">
        <v>136.30000000000001</v>
      </c>
      <c r="KVN196" s="2">
        <v>136.30000000000001</v>
      </c>
      <c r="KVO196" s="2">
        <v>136.30000000000001</v>
      </c>
      <c r="KVP196" s="2">
        <v>136.30000000000001</v>
      </c>
      <c r="KVQ196" s="2">
        <v>136.30000000000001</v>
      </c>
      <c r="KVR196" s="2">
        <v>136.30000000000001</v>
      </c>
      <c r="KVS196" s="2">
        <v>136.30000000000001</v>
      </c>
      <c r="KVT196" s="2">
        <v>136.30000000000001</v>
      </c>
      <c r="KVU196" s="2">
        <v>136.30000000000001</v>
      </c>
      <c r="KVV196" s="2">
        <v>136.30000000000001</v>
      </c>
      <c r="KVW196" s="2">
        <v>136.30000000000001</v>
      </c>
      <c r="KVX196" s="2">
        <v>136.30000000000001</v>
      </c>
      <c r="KVY196" s="2">
        <v>136.30000000000001</v>
      </c>
      <c r="KVZ196" s="2">
        <v>136.30000000000001</v>
      </c>
      <c r="KWA196" s="2">
        <v>136.30000000000001</v>
      </c>
      <c r="KWB196" s="2">
        <v>136.30000000000001</v>
      </c>
      <c r="KWC196" s="2">
        <v>136.30000000000001</v>
      </c>
      <c r="KWD196" s="2">
        <v>136.30000000000001</v>
      </c>
      <c r="KWE196" s="2">
        <v>136.30000000000001</v>
      </c>
      <c r="KWF196" s="2">
        <v>136.30000000000001</v>
      </c>
      <c r="KWG196" s="2">
        <v>136.30000000000001</v>
      </c>
      <c r="KWH196" s="2">
        <v>136.30000000000001</v>
      </c>
      <c r="KWI196" s="2">
        <v>136.30000000000001</v>
      </c>
      <c r="KWJ196" s="2">
        <v>136.30000000000001</v>
      </c>
      <c r="KWK196" s="2">
        <v>136.30000000000001</v>
      </c>
      <c r="KWL196" s="2">
        <v>136.30000000000001</v>
      </c>
      <c r="KWM196" s="2">
        <v>136.30000000000001</v>
      </c>
      <c r="KWN196" s="2">
        <v>136.30000000000001</v>
      </c>
      <c r="KWO196" s="2">
        <v>136.30000000000001</v>
      </c>
      <c r="KWP196" s="2">
        <v>136.30000000000001</v>
      </c>
      <c r="KWQ196" s="2">
        <v>136.30000000000001</v>
      </c>
      <c r="KWR196" s="2">
        <v>136.30000000000001</v>
      </c>
      <c r="KWS196" s="2">
        <v>136.30000000000001</v>
      </c>
      <c r="KWT196" s="2">
        <v>136.30000000000001</v>
      </c>
      <c r="KWU196" s="2">
        <v>136.30000000000001</v>
      </c>
      <c r="KWV196" s="2">
        <v>136.30000000000001</v>
      </c>
      <c r="KWW196" s="2">
        <v>136.30000000000001</v>
      </c>
      <c r="KWX196" s="2">
        <v>136.30000000000001</v>
      </c>
      <c r="KWY196" s="2">
        <v>136.30000000000001</v>
      </c>
      <c r="KWZ196" s="2">
        <v>136.30000000000001</v>
      </c>
      <c r="KXA196" s="2">
        <v>136.30000000000001</v>
      </c>
      <c r="KXB196" s="2">
        <v>136.30000000000001</v>
      </c>
      <c r="KXC196" s="2">
        <v>136.30000000000001</v>
      </c>
      <c r="KXD196" s="2">
        <v>136.30000000000001</v>
      </c>
      <c r="KXE196" s="2">
        <v>136.30000000000001</v>
      </c>
      <c r="KXF196" s="2">
        <v>136.30000000000001</v>
      </c>
      <c r="KXG196" s="2">
        <v>136.30000000000001</v>
      </c>
      <c r="KXH196" s="2">
        <v>136.30000000000001</v>
      </c>
      <c r="KXI196" s="2">
        <v>136.30000000000001</v>
      </c>
      <c r="KXJ196" s="2">
        <v>136.30000000000001</v>
      </c>
      <c r="KXK196" s="2">
        <v>136.30000000000001</v>
      </c>
      <c r="KXL196" s="2">
        <v>136.30000000000001</v>
      </c>
      <c r="KXM196" s="2">
        <v>136.30000000000001</v>
      </c>
      <c r="KXN196" s="2">
        <v>136.30000000000001</v>
      </c>
      <c r="KXO196" s="2">
        <v>136.30000000000001</v>
      </c>
      <c r="KXP196" s="2">
        <v>136.30000000000001</v>
      </c>
      <c r="KXQ196" s="2">
        <v>136.30000000000001</v>
      </c>
      <c r="KXR196" s="2">
        <v>136.30000000000001</v>
      </c>
      <c r="KXS196" s="2">
        <v>136.30000000000001</v>
      </c>
      <c r="KXT196" s="2">
        <v>136.30000000000001</v>
      </c>
      <c r="KXU196" s="2">
        <v>136.30000000000001</v>
      </c>
      <c r="KXV196" s="2">
        <v>136.30000000000001</v>
      </c>
      <c r="KXW196" s="2">
        <v>136.30000000000001</v>
      </c>
      <c r="KXX196" s="2">
        <v>136.30000000000001</v>
      </c>
      <c r="KXY196" s="2">
        <v>136.30000000000001</v>
      </c>
      <c r="KXZ196" s="2">
        <v>136.30000000000001</v>
      </c>
      <c r="KYA196" s="2">
        <v>136.30000000000001</v>
      </c>
      <c r="KYB196" s="2">
        <v>136.30000000000001</v>
      </c>
      <c r="KYC196" s="2">
        <v>136.30000000000001</v>
      </c>
      <c r="KYD196" s="2">
        <v>136.30000000000001</v>
      </c>
      <c r="KYE196" s="2">
        <v>136.30000000000001</v>
      </c>
      <c r="KYF196" s="2">
        <v>136.30000000000001</v>
      </c>
      <c r="KYG196" s="2">
        <v>136.30000000000001</v>
      </c>
      <c r="KYH196" s="2">
        <v>136.30000000000001</v>
      </c>
      <c r="KYI196" s="2">
        <v>136.30000000000001</v>
      </c>
      <c r="KYJ196" s="2">
        <v>136.30000000000001</v>
      </c>
      <c r="KYK196" s="2">
        <v>136.30000000000001</v>
      </c>
      <c r="KYL196" s="2">
        <v>136.30000000000001</v>
      </c>
      <c r="KYM196" s="2">
        <v>136.30000000000001</v>
      </c>
      <c r="KYN196" s="2">
        <v>136.30000000000001</v>
      </c>
      <c r="KYO196" s="2">
        <v>136.30000000000001</v>
      </c>
      <c r="KYP196" s="2">
        <v>136.30000000000001</v>
      </c>
      <c r="KYQ196" s="2">
        <v>136.30000000000001</v>
      </c>
      <c r="KYR196" s="2">
        <v>136.30000000000001</v>
      </c>
      <c r="KYS196" s="2">
        <v>136.30000000000001</v>
      </c>
      <c r="KYT196" s="2">
        <v>136.30000000000001</v>
      </c>
      <c r="KYU196" s="2">
        <v>136.30000000000001</v>
      </c>
      <c r="KYV196" s="2">
        <v>136.30000000000001</v>
      </c>
      <c r="KYW196" s="2">
        <v>136.30000000000001</v>
      </c>
      <c r="KYX196" s="2">
        <v>136.30000000000001</v>
      </c>
      <c r="KYY196" s="2">
        <v>136.30000000000001</v>
      </c>
      <c r="KYZ196" s="2">
        <v>136.30000000000001</v>
      </c>
      <c r="KZA196" s="2">
        <v>136.30000000000001</v>
      </c>
      <c r="KZB196" s="2">
        <v>136.30000000000001</v>
      </c>
      <c r="KZC196" s="2">
        <v>136.30000000000001</v>
      </c>
      <c r="KZD196" s="2">
        <v>136.30000000000001</v>
      </c>
      <c r="KZE196" s="2">
        <v>136.30000000000001</v>
      </c>
      <c r="KZF196" s="2">
        <v>136.30000000000001</v>
      </c>
      <c r="KZG196" s="2">
        <v>136.30000000000001</v>
      </c>
      <c r="KZH196" s="2">
        <v>136.30000000000001</v>
      </c>
      <c r="KZI196" s="2">
        <v>136.30000000000001</v>
      </c>
      <c r="KZJ196" s="2">
        <v>136.30000000000001</v>
      </c>
      <c r="KZK196" s="2">
        <v>136.30000000000001</v>
      </c>
      <c r="KZL196" s="2">
        <v>136.30000000000001</v>
      </c>
      <c r="KZM196" s="2">
        <v>136.30000000000001</v>
      </c>
      <c r="KZN196" s="2">
        <v>136.30000000000001</v>
      </c>
      <c r="KZO196" s="2">
        <v>136.30000000000001</v>
      </c>
      <c r="KZP196" s="2">
        <v>136.30000000000001</v>
      </c>
      <c r="KZQ196" s="2">
        <v>136.30000000000001</v>
      </c>
      <c r="KZR196" s="2">
        <v>136.30000000000001</v>
      </c>
      <c r="KZS196" s="2">
        <v>136.30000000000001</v>
      </c>
      <c r="KZT196" s="2">
        <v>136.30000000000001</v>
      </c>
      <c r="KZU196" s="2">
        <v>136.30000000000001</v>
      </c>
      <c r="KZV196" s="2">
        <v>136.30000000000001</v>
      </c>
      <c r="KZW196" s="2">
        <v>136.30000000000001</v>
      </c>
      <c r="KZX196" s="2">
        <v>136.30000000000001</v>
      </c>
      <c r="KZY196" s="2">
        <v>136.30000000000001</v>
      </c>
      <c r="KZZ196" s="2">
        <v>136.30000000000001</v>
      </c>
      <c r="LAA196" s="2">
        <v>136.30000000000001</v>
      </c>
      <c r="LAB196" s="2">
        <v>136.30000000000001</v>
      </c>
      <c r="LAC196" s="2">
        <v>136.30000000000001</v>
      </c>
      <c r="LAD196" s="2">
        <v>136.30000000000001</v>
      </c>
      <c r="LAE196" s="2">
        <v>136.30000000000001</v>
      </c>
      <c r="LAF196" s="2">
        <v>136.30000000000001</v>
      </c>
      <c r="LAG196" s="2">
        <v>136.30000000000001</v>
      </c>
      <c r="LAH196" s="2">
        <v>136.30000000000001</v>
      </c>
      <c r="LAI196" s="2">
        <v>136.30000000000001</v>
      </c>
      <c r="LAJ196" s="2">
        <v>136.30000000000001</v>
      </c>
      <c r="LAK196" s="2">
        <v>136.30000000000001</v>
      </c>
      <c r="LAL196" s="2">
        <v>136.30000000000001</v>
      </c>
      <c r="LAM196" s="2">
        <v>136.30000000000001</v>
      </c>
      <c r="LAN196" s="2">
        <v>136.30000000000001</v>
      </c>
      <c r="LAO196" s="2">
        <v>136.30000000000001</v>
      </c>
      <c r="LAP196" s="2">
        <v>136.30000000000001</v>
      </c>
      <c r="LAQ196" s="2">
        <v>136.30000000000001</v>
      </c>
      <c r="LAR196" s="2">
        <v>136.30000000000001</v>
      </c>
      <c r="LAS196" s="2">
        <v>136.30000000000001</v>
      </c>
      <c r="LAT196" s="2">
        <v>136.30000000000001</v>
      </c>
      <c r="LAU196" s="2">
        <v>136.30000000000001</v>
      </c>
      <c r="LAV196" s="2">
        <v>136.30000000000001</v>
      </c>
      <c r="LAW196" s="2">
        <v>136.30000000000001</v>
      </c>
      <c r="LAX196" s="2">
        <v>136.30000000000001</v>
      </c>
      <c r="LAY196" s="2">
        <v>136.30000000000001</v>
      </c>
      <c r="LAZ196" s="2">
        <v>136.30000000000001</v>
      </c>
      <c r="LBA196" s="2">
        <v>136.30000000000001</v>
      </c>
      <c r="LBB196" s="2">
        <v>136.30000000000001</v>
      </c>
      <c r="LBC196" s="2">
        <v>136.30000000000001</v>
      </c>
      <c r="LBD196" s="2">
        <v>136.30000000000001</v>
      </c>
      <c r="LBE196" s="2">
        <v>136.30000000000001</v>
      </c>
      <c r="LBF196" s="2">
        <v>136.30000000000001</v>
      </c>
      <c r="LBG196" s="2">
        <v>136.30000000000001</v>
      </c>
      <c r="LBH196" s="2">
        <v>136.30000000000001</v>
      </c>
      <c r="LBI196" s="2">
        <v>136.30000000000001</v>
      </c>
      <c r="LBJ196" s="2">
        <v>136.30000000000001</v>
      </c>
      <c r="LBK196" s="2">
        <v>136.30000000000001</v>
      </c>
      <c r="LBL196" s="2">
        <v>136.30000000000001</v>
      </c>
      <c r="LBM196" s="2">
        <v>136.30000000000001</v>
      </c>
      <c r="LBN196" s="2">
        <v>136.30000000000001</v>
      </c>
      <c r="LBO196" s="2">
        <v>136.30000000000001</v>
      </c>
      <c r="LBP196" s="2">
        <v>136.30000000000001</v>
      </c>
      <c r="LBQ196" s="2">
        <v>136.30000000000001</v>
      </c>
      <c r="LBR196" s="2">
        <v>136.30000000000001</v>
      </c>
      <c r="LBS196" s="2">
        <v>136.30000000000001</v>
      </c>
      <c r="LBT196" s="2">
        <v>136.30000000000001</v>
      </c>
      <c r="LBU196" s="2">
        <v>136.30000000000001</v>
      </c>
      <c r="LBV196" s="2">
        <v>136.30000000000001</v>
      </c>
      <c r="LBW196" s="2">
        <v>136.30000000000001</v>
      </c>
      <c r="LBX196" s="2">
        <v>136.30000000000001</v>
      </c>
      <c r="LBY196" s="2">
        <v>136.30000000000001</v>
      </c>
      <c r="LBZ196" s="2">
        <v>136.30000000000001</v>
      </c>
      <c r="LCA196" s="2">
        <v>136.30000000000001</v>
      </c>
      <c r="LCB196" s="2">
        <v>136.30000000000001</v>
      </c>
      <c r="LCC196" s="2">
        <v>136.30000000000001</v>
      </c>
      <c r="LCD196" s="2">
        <v>136.30000000000001</v>
      </c>
      <c r="LCE196" s="2">
        <v>136.30000000000001</v>
      </c>
      <c r="LCF196" s="2">
        <v>136.30000000000001</v>
      </c>
      <c r="LCG196" s="2">
        <v>136.30000000000001</v>
      </c>
      <c r="LCH196" s="2">
        <v>136.30000000000001</v>
      </c>
      <c r="LCI196" s="2">
        <v>136.30000000000001</v>
      </c>
      <c r="LCJ196" s="2">
        <v>136.30000000000001</v>
      </c>
      <c r="LCK196" s="2">
        <v>136.30000000000001</v>
      </c>
      <c r="LCL196" s="2">
        <v>136.30000000000001</v>
      </c>
      <c r="LCM196" s="2">
        <v>136.30000000000001</v>
      </c>
      <c r="LCN196" s="2">
        <v>136.30000000000001</v>
      </c>
      <c r="LCO196" s="2">
        <v>136.30000000000001</v>
      </c>
      <c r="LCP196" s="2">
        <v>136.30000000000001</v>
      </c>
      <c r="LCQ196" s="2">
        <v>136.30000000000001</v>
      </c>
      <c r="LCR196" s="2">
        <v>136.30000000000001</v>
      </c>
      <c r="LCS196" s="2">
        <v>136.30000000000001</v>
      </c>
      <c r="LCT196" s="2">
        <v>136.30000000000001</v>
      </c>
      <c r="LCU196" s="2">
        <v>136.30000000000001</v>
      </c>
      <c r="LCV196" s="2">
        <v>136.30000000000001</v>
      </c>
      <c r="LCW196" s="2">
        <v>136.30000000000001</v>
      </c>
      <c r="LCX196" s="2">
        <v>136.30000000000001</v>
      </c>
      <c r="LCY196" s="2">
        <v>136.30000000000001</v>
      </c>
      <c r="LCZ196" s="2">
        <v>136.30000000000001</v>
      </c>
      <c r="LDA196" s="2">
        <v>136.30000000000001</v>
      </c>
      <c r="LDB196" s="2">
        <v>136.30000000000001</v>
      </c>
      <c r="LDC196" s="2">
        <v>136.30000000000001</v>
      </c>
      <c r="LDD196" s="2">
        <v>136.30000000000001</v>
      </c>
      <c r="LDE196" s="2">
        <v>136.30000000000001</v>
      </c>
      <c r="LDF196" s="2">
        <v>136.30000000000001</v>
      </c>
      <c r="LDG196" s="2">
        <v>136.30000000000001</v>
      </c>
      <c r="LDH196" s="2">
        <v>136.30000000000001</v>
      </c>
      <c r="LDI196" s="2">
        <v>136.30000000000001</v>
      </c>
      <c r="LDJ196" s="2">
        <v>136.30000000000001</v>
      </c>
      <c r="LDK196" s="2">
        <v>136.30000000000001</v>
      </c>
      <c r="LDL196" s="2">
        <v>136.30000000000001</v>
      </c>
      <c r="LDM196" s="2">
        <v>136.30000000000001</v>
      </c>
      <c r="LDN196" s="2">
        <v>136.30000000000001</v>
      </c>
      <c r="LDO196" s="2">
        <v>136.30000000000001</v>
      </c>
      <c r="LDP196" s="2">
        <v>136.30000000000001</v>
      </c>
      <c r="LDQ196" s="2">
        <v>136.30000000000001</v>
      </c>
      <c r="LDR196" s="2">
        <v>136.30000000000001</v>
      </c>
      <c r="LDS196" s="2">
        <v>136.30000000000001</v>
      </c>
      <c r="LDT196" s="2">
        <v>136.30000000000001</v>
      </c>
      <c r="LDU196" s="2">
        <v>136.30000000000001</v>
      </c>
      <c r="LDV196" s="2">
        <v>136.30000000000001</v>
      </c>
      <c r="LDW196" s="2">
        <v>136.30000000000001</v>
      </c>
      <c r="LDX196" s="2">
        <v>136.30000000000001</v>
      </c>
      <c r="LDY196" s="2">
        <v>136.30000000000001</v>
      </c>
      <c r="LDZ196" s="2">
        <v>136.30000000000001</v>
      </c>
      <c r="LEA196" s="2">
        <v>136.30000000000001</v>
      </c>
      <c r="LEB196" s="2">
        <v>136.30000000000001</v>
      </c>
      <c r="LEC196" s="2">
        <v>136.30000000000001</v>
      </c>
      <c r="LED196" s="2">
        <v>136.30000000000001</v>
      </c>
      <c r="LEE196" s="2">
        <v>136.30000000000001</v>
      </c>
      <c r="LEF196" s="2">
        <v>136.30000000000001</v>
      </c>
      <c r="LEG196" s="2">
        <v>136.30000000000001</v>
      </c>
      <c r="LEH196" s="2">
        <v>136.30000000000001</v>
      </c>
      <c r="LEI196" s="2">
        <v>136.30000000000001</v>
      </c>
      <c r="LEJ196" s="2">
        <v>136.30000000000001</v>
      </c>
      <c r="LEK196" s="2">
        <v>136.30000000000001</v>
      </c>
      <c r="LEL196" s="2">
        <v>136.30000000000001</v>
      </c>
      <c r="LEM196" s="2">
        <v>136.30000000000001</v>
      </c>
      <c r="LEN196" s="2">
        <v>136.30000000000001</v>
      </c>
      <c r="LEO196" s="2">
        <v>136.30000000000001</v>
      </c>
      <c r="LEP196" s="2">
        <v>136.30000000000001</v>
      </c>
      <c r="LEQ196" s="2">
        <v>136.30000000000001</v>
      </c>
      <c r="LER196" s="2">
        <v>136.30000000000001</v>
      </c>
      <c r="LES196" s="2">
        <v>136.30000000000001</v>
      </c>
      <c r="LET196" s="2">
        <v>136.30000000000001</v>
      </c>
      <c r="LEU196" s="2">
        <v>136.30000000000001</v>
      </c>
      <c r="LEV196" s="2">
        <v>136.30000000000001</v>
      </c>
      <c r="LEW196" s="2">
        <v>136.30000000000001</v>
      </c>
      <c r="LEX196" s="2">
        <v>136.30000000000001</v>
      </c>
      <c r="LEY196" s="2">
        <v>136.30000000000001</v>
      </c>
      <c r="LEZ196" s="2">
        <v>136.30000000000001</v>
      </c>
      <c r="LFA196" s="2">
        <v>136.30000000000001</v>
      </c>
      <c r="LFB196" s="2">
        <v>136.30000000000001</v>
      </c>
      <c r="LFC196" s="2">
        <v>136.30000000000001</v>
      </c>
      <c r="LFD196" s="2">
        <v>136.30000000000001</v>
      </c>
      <c r="LFE196" s="2">
        <v>136.30000000000001</v>
      </c>
      <c r="LFF196" s="2">
        <v>136.30000000000001</v>
      </c>
      <c r="LFG196" s="2">
        <v>136.30000000000001</v>
      </c>
      <c r="LFH196" s="2">
        <v>136.30000000000001</v>
      </c>
      <c r="LFI196" s="2">
        <v>136.30000000000001</v>
      </c>
      <c r="LFJ196" s="2">
        <v>136.30000000000001</v>
      </c>
      <c r="LFK196" s="2">
        <v>136.30000000000001</v>
      </c>
      <c r="LFL196" s="2">
        <v>136.30000000000001</v>
      </c>
      <c r="LFM196" s="2">
        <v>136.30000000000001</v>
      </c>
      <c r="LFN196" s="2">
        <v>136.30000000000001</v>
      </c>
      <c r="LFO196" s="2">
        <v>136.30000000000001</v>
      </c>
      <c r="LFP196" s="2">
        <v>136.30000000000001</v>
      </c>
      <c r="LFQ196" s="2">
        <v>136.30000000000001</v>
      </c>
      <c r="LFR196" s="2">
        <v>136.30000000000001</v>
      </c>
      <c r="LFS196" s="2">
        <v>136.30000000000001</v>
      </c>
      <c r="LFT196" s="2">
        <v>136.30000000000001</v>
      </c>
      <c r="LFU196" s="2">
        <v>136.30000000000001</v>
      </c>
      <c r="LFV196" s="2">
        <v>136.30000000000001</v>
      </c>
      <c r="LFW196" s="2">
        <v>136.30000000000001</v>
      </c>
      <c r="LFX196" s="2">
        <v>136.30000000000001</v>
      </c>
      <c r="LFY196" s="2">
        <v>136.30000000000001</v>
      </c>
      <c r="LFZ196" s="2">
        <v>136.30000000000001</v>
      </c>
      <c r="LGA196" s="2">
        <v>136.30000000000001</v>
      </c>
      <c r="LGB196" s="2">
        <v>136.30000000000001</v>
      </c>
      <c r="LGC196" s="2">
        <v>136.30000000000001</v>
      </c>
      <c r="LGD196" s="2">
        <v>136.30000000000001</v>
      </c>
      <c r="LGE196" s="2">
        <v>136.30000000000001</v>
      </c>
      <c r="LGF196" s="2">
        <v>136.30000000000001</v>
      </c>
      <c r="LGG196" s="2">
        <v>136.30000000000001</v>
      </c>
      <c r="LGH196" s="2">
        <v>136.30000000000001</v>
      </c>
      <c r="LGI196" s="2">
        <v>136.30000000000001</v>
      </c>
      <c r="LGJ196" s="2">
        <v>136.30000000000001</v>
      </c>
      <c r="LGK196" s="2">
        <v>136.30000000000001</v>
      </c>
      <c r="LGL196" s="2">
        <v>136.30000000000001</v>
      </c>
      <c r="LGM196" s="2">
        <v>136.30000000000001</v>
      </c>
      <c r="LGN196" s="2">
        <v>136.30000000000001</v>
      </c>
      <c r="LGO196" s="2">
        <v>136.30000000000001</v>
      </c>
      <c r="LGP196" s="2">
        <v>136.30000000000001</v>
      </c>
      <c r="LGQ196" s="2">
        <v>136.30000000000001</v>
      </c>
      <c r="LGR196" s="2">
        <v>136.30000000000001</v>
      </c>
      <c r="LGS196" s="2">
        <v>136.30000000000001</v>
      </c>
      <c r="LGT196" s="2">
        <v>136.30000000000001</v>
      </c>
      <c r="LGU196" s="2">
        <v>136.30000000000001</v>
      </c>
      <c r="LGV196" s="2">
        <v>136.30000000000001</v>
      </c>
      <c r="LGW196" s="2">
        <v>136.30000000000001</v>
      </c>
      <c r="LGX196" s="2">
        <v>136.30000000000001</v>
      </c>
      <c r="LGY196" s="2">
        <v>136.30000000000001</v>
      </c>
      <c r="LGZ196" s="2">
        <v>136.30000000000001</v>
      </c>
      <c r="LHA196" s="2">
        <v>136.30000000000001</v>
      </c>
      <c r="LHB196" s="2">
        <v>136.30000000000001</v>
      </c>
      <c r="LHC196" s="2">
        <v>136.30000000000001</v>
      </c>
      <c r="LHD196" s="2">
        <v>136.30000000000001</v>
      </c>
      <c r="LHE196" s="2">
        <v>136.30000000000001</v>
      </c>
      <c r="LHF196" s="2">
        <v>136.30000000000001</v>
      </c>
      <c r="LHG196" s="2">
        <v>136.30000000000001</v>
      </c>
      <c r="LHH196" s="2">
        <v>136.30000000000001</v>
      </c>
      <c r="LHI196" s="2">
        <v>136.30000000000001</v>
      </c>
      <c r="LHJ196" s="2">
        <v>136.30000000000001</v>
      </c>
      <c r="LHK196" s="2">
        <v>136.30000000000001</v>
      </c>
      <c r="LHL196" s="2">
        <v>136.30000000000001</v>
      </c>
      <c r="LHM196" s="2">
        <v>136.30000000000001</v>
      </c>
      <c r="LHN196" s="2">
        <v>136.30000000000001</v>
      </c>
      <c r="LHO196" s="2">
        <v>136.30000000000001</v>
      </c>
      <c r="LHP196" s="2">
        <v>136.30000000000001</v>
      </c>
      <c r="LHQ196" s="2">
        <v>136.30000000000001</v>
      </c>
      <c r="LHR196" s="2">
        <v>136.30000000000001</v>
      </c>
      <c r="LHS196" s="2">
        <v>136.30000000000001</v>
      </c>
      <c r="LHT196" s="2">
        <v>136.30000000000001</v>
      </c>
      <c r="LHU196" s="2">
        <v>136.30000000000001</v>
      </c>
      <c r="LHV196" s="2">
        <v>136.30000000000001</v>
      </c>
      <c r="LHW196" s="2">
        <v>136.30000000000001</v>
      </c>
      <c r="LHX196" s="2">
        <v>136.30000000000001</v>
      </c>
      <c r="LHY196" s="2">
        <v>136.30000000000001</v>
      </c>
      <c r="LHZ196" s="2">
        <v>136.30000000000001</v>
      </c>
      <c r="LIA196" s="2">
        <v>136.30000000000001</v>
      </c>
      <c r="LIB196" s="2">
        <v>136.30000000000001</v>
      </c>
      <c r="LIC196" s="2">
        <v>136.30000000000001</v>
      </c>
      <c r="LID196" s="2">
        <v>136.30000000000001</v>
      </c>
      <c r="LIE196" s="2">
        <v>136.30000000000001</v>
      </c>
      <c r="LIF196" s="2">
        <v>136.30000000000001</v>
      </c>
      <c r="LIG196" s="2">
        <v>136.30000000000001</v>
      </c>
      <c r="LIH196" s="2">
        <v>136.30000000000001</v>
      </c>
      <c r="LII196" s="2">
        <v>136.30000000000001</v>
      </c>
      <c r="LIJ196" s="2">
        <v>136.30000000000001</v>
      </c>
      <c r="LIK196" s="2">
        <v>136.30000000000001</v>
      </c>
      <c r="LIL196" s="2">
        <v>136.30000000000001</v>
      </c>
      <c r="LIM196" s="2">
        <v>136.30000000000001</v>
      </c>
      <c r="LIN196" s="2">
        <v>136.30000000000001</v>
      </c>
      <c r="LIO196" s="2">
        <v>136.30000000000001</v>
      </c>
      <c r="LIP196" s="2">
        <v>136.30000000000001</v>
      </c>
      <c r="LIQ196" s="2">
        <v>136.30000000000001</v>
      </c>
      <c r="LIR196" s="2">
        <v>136.30000000000001</v>
      </c>
      <c r="LIS196" s="2">
        <v>136.30000000000001</v>
      </c>
      <c r="LIT196" s="2">
        <v>136.30000000000001</v>
      </c>
      <c r="LIU196" s="2">
        <v>136.30000000000001</v>
      </c>
      <c r="LIV196" s="2">
        <v>136.30000000000001</v>
      </c>
      <c r="LIW196" s="2">
        <v>136.30000000000001</v>
      </c>
      <c r="LIX196" s="2">
        <v>136.30000000000001</v>
      </c>
      <c r="LIY196" s="2">
        <v>136.30000000000001</v>
      </c>
      <c r="LIZ196" s="2">
        <v>136.30000000000001</v>
      </c>
      <c r="LJA196" s="2">
        <v>136.30000000000001</v>
      </c>
      <c r="LJB196" s="2">
        <v>136.30000000000001</v>
      </c>
      <c r="LJC196" s="2">
        <v>136.30000000000001</v>
      </c>
      <c r="LJD196" s="2">
        <v>136.30000000000001</v>
      </c>
      <c r="LJE196" s="2">
        <v>136.30000000000001</v>
      </c>
      <c r="LJF196" s="2">
        <v>136.30000000000001</v>
      </c>
      <c r="LJG196" s="2">
        <v>136.30000000000001</v>
      </c>
      <c r="LJH196" s="2">
        <v>136.30000000000001</v>
      </c>
      <c r="LJI196" s="2">
        <v>136.30000000000001</v>
      </c>
      <c r="LJJ196" s="2">
        <v>136.30000000000001</v>
      </c>
      <c r="LJK196" s="2">
        <v>136.30000000000001</v>
      </c>
      <c r="LJL196" s="2">
        <v>136.30000000000001</v>
      </c>
      <c r="LJM196" s="2">
        <v>136.30000000000001</v>
      </c>
      <c r="LJN196" s="2">
        <v>136.30000000000001</v>
      </c>
      <c r="LJO196" s="2">
        <v>136.30000000000001</v>
      </c>
      <c r="LJP196" s="2">
        <v>136.30000000000001</v>
      </c>
      <c r="LJQ196" s="2">
        <v>136.30000000000001</v>
      </c>
      <c r="LJR196" s="2">
        <v>136.30000000000001</v>
      </c>
      <c r="LJS196" s="2">
        <v>136.30000000000001</v>
      </c>
      <c r="LJT196" s="2">
        <v>136.30000000000001</v>
      </c>
      <c r="LJU196" s="2">
        <v>136.30000000000001</v>
      </c>
      <c r="LJV196" s="2">
        <v>136.30000000000001</v>
      </c>
      <c r="LJW196" s="2">
        <v>136.30000000000001</v>
      </c>
      <c r="LJX196" s="2">
        <v>136.30000000000001</v>
      </c>
      <c r="LJY196" s="2">
        <v>136.30000000000001</v>
      </c>
      <c r="LJZ196" s="2">
        <v>136.30000000000001</v>
      </c>
      <c r="LKA196" s="2">
        <v>136.30000000000001</v>
      </c>
      <c r="LKB196" s="2">
        <v>136.30000000000001</v>
      </c>
      <c r="LKC196" s="2">
        <v>136.30000000000001</v>
      </c>
      <c r="LKD196" s="2">
        <v>136.30000000000001</v>
      </c>
      <c r="LKE196" s="2">
        <v>136.30000000000001</v>
      </c>
      <c r="LKF196" s="2">
        <v>136.30000000000001</v>
      </c>
      <c r="LKG196" s="2">
        <v>136.30000000000001</v>
      </c>
      <c r="LKH196" s="2">
        <v>136.30000000000001</v>
      </c>
      <c r="LKI196" s="2">
        <v>136.30000000000001</v>
      </c>
      <c r="LKJ196" s="2">
        <v>136.30000000000001</v>
      </c>
      <c r="LKK196" s="2">
        <v>136.30000000000001</v>
      </c>
      <c r="LKL196" s="2">
        <v>136.30000000000001</v>
      </c>
      <c r="LKM196" s="2">
        <v>136.30000000000001</v>
      </c>
      <c r="LKN196" s="2">
        <v>136.30000000000001</v>
      </c>
      <c r="LKO196" s="2">
        <v>136.30000000000001</v>
      </c>
      <c r="LKP196" s="2">
        <v>136.30000000000001</v>
      </c>
      <c r="LKQ196" s="2">
        <v>136.30000000000001</v>
      </c>
      <c r="LKR196" s="2">
        <v>136.30000000000001</v>
      </c>
      <c r="LKS196" s="2">
        <v>136.30000000000001</v>
      </c>
      <c r="LKT196" s="2">
        <v>136.30000000000001</v>
      </c>
      <c r="LKU196" s="2">
        <v>136.30000000000001</v>
      </c>
      <c r="LKV196" s="2">
        <v>136.30000000000001</v>
      </c>
      <c r="LKW196" s="2">
        <v>136.30000000000001</v>
      </c>
      <c r="LKX196" s="2">
        <v>136.30000000000001</v>
      </c>
      <c r="LKY196" s="2">
        <v>136.30000000000001</v>
      </c>
      <c r="LKZ196" s="2">
        <v>136.30000000000001</v>
      </c>
      <c r="LLA196" s="2">
        <v>136.30000000000001</v>
      </c>
      <c r="LLB196" s="2">
        <v>136.30000000000001</v>
      </c>
      <c r="LLC196" s="2">
        <v>136.30000000000001</v>
      </c>
      <c r="LLD196" s="2">
        <v>136.30000000000001</v>
      </c>
      <c r="LLE196" s="2">
        <v>136.30000000000001</v>
      </c>
      <c r="LLF196" s="2">
        <v>136.30000000000001</v>
      </c>
      <c r="LLG196" s="2">
        <v>136.30000000000001</v>
      </c>
      <c r="LLH196" s="2">
        <v>136.30000000000001</v>
      </c>
      <c r="LLI196" s="2">
        <v>136.30000000000001</v>
      </c>
      <c r="LLJ196" s="2">
        <v>136.30000000000001</v>
      </c>
      <c r="LLK196" s="2">
        <v>136.30000000000001</v>
      </c>
      <c r="LLL196" s="2">
        <v>136.30000000000001</v>
      </c>
      <c r="LLM196" s="2">
        <v>136.30000000000001</v>
      </c>
      <c r="LLN196" s="2">
        <v>136.30000000000001</v>
      </c>
      <c r="LLO196" s="2">
        <v>136.30000000000001</v>
      </c>
      <c r="LLP196" s="2">
        <v>136.30000000000001</v>
      </c>
      <c r="LLQ196" s="2">
        <v>136.30000000000001</v>
      </c>
      <c r="LLR196" s="2">
        <v>136.30000000000001</v>
      </c>
      <c r="LLS196" s="2">
        <v>136.30000000000001</v>
      </c>
      <c r="LLT196" s="2">
        <v>136.30000000000001</v>
      </c>
      <c r="LLU196" s="2">
        <v>136.30000000000001</v>
      </c>
      <c r="LLV196" s="2">
        <v>136.30000000000001</v>
      </c>
      <c r="LLW196" s="2">
        <v>136.30000000000001</v>
      </c>
      <c r="LLX196" s="2">
        <v>136.30000000000001</v>
      </c>
      <c r="LLY196" s="2">
        <v>136.30000000000001</v>
      </c>
      <c r="LLZ196" s="2">
        <v>136.30000000000001</v>
      </c>
      <c r="LMA196" s="2">
        <v>136.30000000000001</v>
      </c>
      <c r="LMB196" s="2">
        <v>136.30000000000001</v>
      </c>
      <c r="LMC196" s="2">
        <v>136.30000000000001</v>
      </c>
      <c r="LMD196" s="2">
        <v>136.30000000000001</v>
      </c>
      <c r="LME196" s="2">
        <v>136.30000000000001</v>
      </c>
      <c r="LMF196" s="2">
        <v>136.30000000000001</v>
      </c>
      <c r="LMG196" s="2">
        <v>136.30000000000001</v>
      </c>
      <c r="LMH196" s="2">
        <v>136.30000000000001</v>
      </c>
      <c r="LMI196" s="2">
        <v>136.30000000000001</v>
      </c>
      <c r="LMJ196" s="2">
        <v>136.30000000000001</v>
      </c>
      <c r="LMK196" s="2">
        <v>136.30000000000001</v>
      </c>
      <c r="LML196" s="2">
        <v>136.30000000000001</v>
      </c>
      <c r="LMM196" s="2">
        <v>136.30000000000001</v>
      </c>
      <c r="LMN196" s="2">
        <v>136.30000000000001</v>
      </c>
      <c r="LMO196" s="2">
        <v>136.30000000000001</v>
      </c>
      <c r="LMP196" s="2">
        <v>136.30000000000001</v>
      </c>
      <c r="LMQ196" s="2">
        <v>136.30000000000001</v>
      </c>
      <c r="LMR196" s="2">
        <v>136.30000000000001</v>
      </c>
      <c r="LMS196" s="2">
        <v>136.30000000000001</v>
      </c>
      <c r="LMT196" s="2">
        <v>136.30000000000001</v>
      </c>
      <c r="LMU196" s="2">
        <v>136.30000000000001</v>
      </c>
      <c r="LMV196" s="2">
        <v>136.30000000000001</v>
      </c>
      <c r="LMW196" s="2">
        <v>136.30000000000001</v>
      </c>
      <c r="LMX196" s="2">
        <v>136.30000000000001</v>
      </c>
      <c r="LMY196" s="2">
        <v>136.30000000000001</v>
      </c>
      <c r="LMZ196" s="2">
        <v>136.30000000000001</v>
      </c>
      <c r="LNA196" s="2">
        <v>136.30000000000001</v>
      </c>
      <c r="LNB196" s="2">
        <v>136.30000000000001</v>
      </c>
      <c r="LNC196" s="2">
        <v>136.30000000000001</v>
      </c>
      <c r="LND196" s="2">
        <v>136.30000000000001</v>
      </c>
      <c r="LNE196" s="2">
        <v>136.30000000000001</v>
      </c>
      <c r="LNF196" s="2">
        <v>136.30000000000001</v>
      </c>
      <c r="LNG196" s="2">
        <v>136.30000000000001</v>
      </c>
      <c r="LNH196" s="2">
        <v>136.30000000000001</v>
      </c>
      <c r="LNI196" s="2">
        <v>136.30000000000001</v>
      </c>
      <c r="LNJ196" s="2">
        <v>136.30000000000001</v>
      </c>
      <c r="LNK196" s="2">
        <v>136.30000000000001</v>
      </c>
      <c r="LNL196" s="2">
        <v>136.30000000000001</v>
      </c>
      <c r="LNM196" s="2">
        <v>136.30000000000001</v>
      </c>
      <c r="LNN196" s="2">
        <v>136.30000000000001</v>
      </c>
      <c r="LNO196" s="2">
        <v>136.30000000000001</v>
      </c>
      <c r="LNP196" s="2">
        <v>136.30000000000001</v>
      </c>
      <c r="LNQ196" s="2">
        <v>136.30000000000001</v>
      </c>
      <c r="LNR196" s="2">
        <v>136.30000000000001</v>
      </c>
      <c r="LNS196" s="2">
        <v>136.30000000000001</v>
      </c>
      <c r="LNT196" s="2">
        <v>136.30000000000001</v>
      </c>
      <c r="LNU196" s="2">
        <v>136.30000000000001</v>
      </c>
      <c r="LNV196" s="2">
        <v>136.30000000000001</v>
      </c>
      <c r="LNW196" s="2">
        <v>136.30000000000001</v>
      </c>
      <c r="LNX196" s="2">
        <v>136.30000000000001</v>
      </c>
      <c r="LNY196" s="2">
        <v>136.30000000000001</v>
      </c>
      <c r="LNZ196" s="2">
        <v>136.30000000000001</v>
      </c>
      <c r="LOA196" s="2">
        <v>136.30000000000001</v>
      </c>
      <c r="LOB196" s="2">
        <v>136.30000000000001</v>
      </c>
      <c r="LOC196" s="2">
        <v>136.30000000000001</v>
      </c>
      <c r="LOD196" s="2">
        <v>136.30000000000001</v>
      </c>
      <c r="LOE196" s="2">
        <v>136.30000000000001</v>
      </c>
      <c r="LOF196" s="2">
        <v>136.30000000000001</v>
      </c>
      <c r="LOG196" s="2">
        <v>136.30000000000001</v>
      </c>
      <c r="LOH196" s="2">
        <v>136.30000000000001</v>
      </c>
      <c r="LOI196" s="2">
        <v>136.30000000000001</v>
      </c>
      <c r="LOJ196" s="2">
        <v>136.30000000000001</v>
      </c>
      <c r="LOK196" s="2">
        <v>136.30000000000001</v>
      </c>
      <c r="LOL196" s="2">
        <v>136.30000000000001</v>
      </c>
      <c r="LOM196" s="2">
        <v>136.30000000000001</v>
      </c>
      <c r="LON196" s="2">
        <v>136.30000000000001</v>
      </c>
      <c r="LOO196" s="2">
        <v>136.30000000000001</v>
      </c>
      <c r="LOP196" s="2">
        <v>136.30000000000001</v>
      </c>
      <c r="LOQ196" s="2">
        <v>136.30000000000001</v>
      </c>
      <c r="LOR196" s="2">
        <v>136.30000000000001</v>
      </c>
      <c r="LOS196" s="2">
        <v>136.30000000000001</v>
      </c>
      <c r="LOT196" s="2">
        <v>136.30000000000001</v>
      </c>
      <c r="LOU196" s="2">
        <v>136.30000000000001</v>
      </c>
      <c r="LOV196" s="2">
        <v>136.30000000000001</v>
      </c>
      <c r="LOW196" s="2">
        <v>136.30000000000001</v>
      </c>
      <c r="LOX196" s="2">
        <v>136.30000000000001</v>
      </c>
      <c r="LOY196" s="2">
        <v>136.30000000000001</v>
      </c>
      <c r="LOZ196" s="2">
        <v>136.30000000000001</v>
      </c>
      <c r="LPA196" s="2">
        <v>136.30000000000001</v>
      </c>
      <c r="LPB196" s="2">
        <v>136.30000000000001</v>
      </c>
      <c r="LPC196" s="2">
        <v>136.30000000000001</v>
      </c>
      <c r="LPD196" s="2">
        <v>136.30000000000001</v>
      </c>
      <c r="LPE196" s="2">
        <v>136.30000000000001</v>
      </c>
      <c r="LPF196" s="2">
        <v>136.30000000000001</v>
      </c>
      <c r="LPG196" s="2">
        <v>136.30000000000001</v>
      </c>
      <c r="LPH196" s="2">
        <v>136.30000000000001</v>
      </c>
      <c r="LPI196" s="2">
        <v>136.30000000000001</v>
      </c>
      <c r="LPJ196" s="2">
        <v>136.30000000000001</v>
      </c>
      <c r="LPK196" s="2">
        <v>136.30000000000001</v>
      </c>
      <c r="LPL196" s="2">
        <v>136.30000000000001</v>
      </c>
      <c r="LPM196" s="2">
        <v>136.30000000000001</v>
      </c>
      <c r="LPN196" s="2">
        <v>136.30000000000001</v>
      </c>
      <c r="LPO196" s="2">
        <v>136.30000000000001</v>
      </c>
      <c r="LPP196" s="2">
        <v>136.30000000000001</v>
      </c>
      <c r="LPQ196" s="2">
        <v>136.30000000000001</v>
      </c>
      <c r="LPR196" s="2">
        <v>136.30000000000001</v>
      </c>
      <c r="LPS196" s="2">
        <v>136.30000000000001</v>
      </c>
      <c r="LPT196" s="2">
        <v>136.30000000000001</v>
      </c>
      <c r="LPU196" s="2">
        <v>136.30000000000001</v>
      </c>
      <c r="LPV196" s="2">
        <v>136.30000000000001</v>
      </c>
      <c r="LPW196" s="2">
        <v>136.30000000000001</v>
      </c>
      <c r="LPX196" s="2">
        <v>136.30000000000001</v>
      </c>
      <c r="LPY196" s="2">
        <v>136.30000000000001</v>
      </c>
      <c r="LPZ196" s="2">
        <v>136.30000000000001</v>
      </c>
      <c r="LQA196" s="2">
        <v>136.30000000000001</v>
      </c>
      <c r="LQB196" s="2">
        <v>136.30000000000001</v>
      </c>
      <c r="LQC196" s="2">
        <v>136.30000000000001</v>
      </c>
      <c r="LQD196" s="2">
        <v>136.30000000000001</v>
      </c>
      <c r="LQE196" s="2">
        <v>136.30000000000001</v>
      </c>
      <c r="LQF196" s="2">
        <v>136.30000000000001</v>
      </c>
      <c r="LQG196" s="2">
        <v>136.30000000000001</v>
      </c>
      <c r="LQH196" s="2">
        <v>136.30000000000001</v>
      </c>
      <c r="LQI196" s="2">
        <v>136.30000000000001</v>
      </c>
      <c r="LQJ196" s="2">
        <v>136.30000000000001</v>
      </c>
      <c r="LQK196" s="2">
        <v>136.30000000000001</v>
      </c>
      <c r="LQL196" s="2">
        <v>136.30000000000001</v>
      </c>
      <c r="LQM196" s="2">
        <v>136.30000000000001</v>
      </c>
      <c r="LQN196" s="2">
        <v>136.30000000000001</v>
      </c>
      <c r="LQO196" s="2">
        <v>136.30000000000001</v>
      </c>
      <c r="LQP196" s="2">
        <v>136.30000000000001</v>
      </c>
      <c r="LQQ196" s="2">
        <v>136.30000000000001</v>
      </c>
      <c r="LQR196" s="2">
        <v>136.30000000000001</v>
      </c>
      <c r="LQS196" s="2">
        <v>136.30000000000001</v>
      </c>
      <c r="LQT196" s="2">
        <v>136.30000000000001</v>
      </c>
      <c r="LQU196" s="2">
        <v>136.30000000000001</v>
      </c>
      <c r="LQV196" s="2">
        <v>136.30000000000001</v>
      </c>
      <c r="LQW196" s="2">
        <v>136.30000000000001</v>
      </c>
      <c r="LQX196" s="2">
        <v>136.30000000000001</v>
      </c>
      <c r="LQY196" s="2">
        <v>136.30000000000001</v>
      </c>
      <c r="LQZ196" s="2">
        <v>136.30000000000001</v>
      </c>
      <c r="LRA196" s="2">
        <v>136.30000000000001</v>
      </c>
      <c r="LRB196" s="2">
        <v>136.30000000000001</v>
      </c>
      <c r="LRC196" s="2">
        <v>136.30000000000001</v>
      </c>
      <c r="LRD196" s="2">
        <v>136.30000000000001</v>
      </c>
      <c r="LRE196" s="2">
        <v>136.30000000000001</v>
      </c>
      <c r="LRF196" s="2">
        <v>136.30000000000001</v>
      </c>
      <c r="LRG196" s="2">
        <v>136.30000000000001</v>
      </c>
      <c r="LRH196" s="2">
        <v>136.30000000000001</v>
      </c>
      <c r="LRI196" s="2">
        <v>136.30000000000001</v>
      </c>
      <c r="LRJ196" s="2">
        <v>136.30000000000001</v>
      </c>
      <c r="LRK196" s="2">
        <v>136.30000000000001</v>
      </c>
      <c r="LRL196" s="2">
        <v>136.30000000000001</v>
      </c>
      <c r="LRM196" s="2">
        <v>136.30000000000001</v>
      </c>
      <c r="LRN196" s="2">
        <v>136.30000000000001</v>
      </c>
      <c r="LRO196" s="2">
        <v>136.30000000000001</v>
      </c>
      <c r="LRP196" s="2">
        <v>136.30000000000001</v>
      </c>
      <c r="LRQ196" s="2">
        <v>136.30000000000001</v>
      </c>
      <c r="LRR196" s="2">
        <v>136.30000000000001</v>
      </c>
      <c r="LRS196" s="2">
        <v>136.30000000000001</v>
      </c>
      <c r="LRT196" s="2">
        <v>136.30000000000001</v>
      </c>
      <c r="LRU196" s="2">
        <v>136.30000000000001</v>
      </c>
      <c r="LRV196" s="2">
        <v>136.30000000000001</v>
      </c>
      <c r="LRW196" s="2">
        <v>136.30000000000001</v>
      </c>
      <c r="LRX196" s="2">
        <v>136.30000000000001</v>
      </c>
      <c r="LRY196" s="2">
        <v>136.30000000000001</v>
      </c>
      <c r="LRZ196" s="2">
        <v>136.30000000000001</v>
      </c>
      <c r="LSA196" s="2">
        <v>136.30000000000001</v>
      </c>
      <c r="LSB196" s="2">
        <v>136.30000000000001</v>
      </c>
      <c r="LSC196" s="2">
        <v>136.30000000000001</v>
      </c>
      <c r="LSD196" s="2">
        <v>136.30000000000001</v>
      </c>
      <c r="LSE196" s="2">
        <v>136.30000000000001</v>
      </c>
      <c r="LSF196" s="2">
        <v>136.30000000000001</v>
      </c>
      <c r="LSG196" s="2">
        <v>136.30000000000001</v>
      </c>
      <c r="LSH196" s="2">
        <v>136.30000000000001</v>
      </c>
      <c r="LSI196" s="2">
        <v>136.30000000000001</v>
      </c>
      <c r="LSJ196" s="2">
        <v>136.30000000000001</v>
      </c>
      <c r="LSK196" s="2">
        <v>136.30000000000001</v>
      </c>
      <c r="LSL196" s="2">
        <v>136.30000000000001</v>
      </c>
      <c r="LSM196" s="2">
        <v>136.30000000000001</v>
      </c>
      <c r="LSN196" s="2">
        <v>136.30000000000001</v>
      </c>
      <c r="LSO196" s="2">
        <v>136.30000000000001</v>
      </c>
      <c r="LSP196" s="2">
        <v>136.30000000000001</v>
      </c>
      <c r="LSQ196" s="2">
        <v>136.30000000000001</v>
      </c>
      <c r="LSR196" s="2">
        <v>136.30000000000001</v>
      </c>
      <c r="LSS196" s="2">
        <v>136.30000000000001</v>
      </c>
      <c r="LST196" s="2">
        <v>136.30000000000001</v>
      </c>
      <c r="LSU196" s="2">
        <v>136.30000000000001</v>
      </c>
      <c r="LSV196" s="2">
        <v>136.30000000000001</v>
      </c>
      <c r="LSW196" s="2">
        <v>136.30000000000001</v>
      </c>
      <c r="LSX196" s="2">
        <v>136.30000000000001</v>
      </c>
      <c r="LSY196" s="2">
        <v>136.30000000000001</v>
      </c>
      <c r="LSZ196" s="2">
        <v>136.30000000000001</v>
      </c>
      <c r="LTA196" s="2">
        <v>136.30000000000001</v>
      </c>
      <c r="LTB196" s="2">
        <v>136.30000000000001</v>
      </c>
      <c r="LTC196" s="2">
        <v>136.30000000000001</v>
      </c>
      <c r="LTD196" s="2">
        <v>136.30000000000001</v>
      </c>
      <c r="LTE196" s="2">
        <v>136.30000000000001</v>
      </c>
      <c r="LTF196" s="2">
        <v>136.30000000000001</v>
      </c>
      <c r="LTG196" s="2">
        <v>136.30000000000001</v>
      </c>
      <c r="LTH196" s="2">
        <v>136.30000000000001</v>
      </c>
      <c r="LTI196" s="2">
        <v>136.30000000000001</v>
      </c>
      <c r="LTJ196" s="2">
        <v>136.30000000000001</v>
      </c>
      <c r="LTK196" s="2">
        <v>136.30000000000001</v>
      </c>
      <c r="LTL196" s="2">
        <v>136.30000000000001</v>
      </c>
      <c r="LTM196" s="2">
        <v>136.30000000000001</v>
      </c>
      <c r="LTN196" s="2">
        <v>136.30000000000001</v>
      </c>
      <c r="LTO196" s="2">
        <v>136.30000000000001</v>
      </c>
      <c r="LTP196" s="2">
        <v>136.30000000000001</v>
      </c>
      <c r="LTQ196" s="2">
        <v>136.30000000000001</v>
      </c>
      <c r="LTR196" s="2">
        <v>136.30000000000001</v>
      </c>
      <c r="LTS196" s="2">
        <v>136.30000000000001</v>
      </c>
      <c r="LTT196" s="2">
        <v>136.30000000000001</v>
      </c>
      <c r="LTU196" s="2">
        <v>136.30000000000001</v>
      </c>
      <c r="LTV196" s="2">
        <v>136.30000000000001</v>
      </c>
      <c r="LTW196" s="2">
        <v>136.30000000000001</v>
      </c>
      <c r="LTX196" s="2">
        <v>136.30000000000001</v>
      </c>
      <c r="LTY196" s="2">
        <v>136.30000000000001</v>
      </c>
      <c r="LTZ196" s="2">
        <v>136.30000000000001</v>
      </c>
      <c r="LUA196" s="2">
        <v>136.30000000000001</v>
      </c>
      <c r="LUB196" s="2">
        <v>136.30000000000001</v>
      </c>
      <c r="LUC196" s="2">
        <v>136.30000000000001</v>
      </c>
      <c r="LUD196" s="2">
        <v>136.30000000000001</v>
      </c>
      <c r="LUE196" s="2">
        <v>136.30000000000001</v>
      </c>
      <c r="LUF196" s="2">
        <v>136.30000000000001</v>
      </c>
      <c r="LUG196" s="2">
        <v>136.30000000000001</v>
      </c>
      <c r="LUH196" s="2">
        <v>136.30000000000001</v>
      </c>
      <c r="LUI196" s="2">
        <v>136.30000000000001</v>
      </c>
      <c r="LUJ196" s="2">
        <v>136.30000000000001</v>
      </c>
      <c r="LUK196" s="2">
        <v>136.30000000000001</v>
      </c>
      <c r="LUL196" s="2">
        <v>136.30000000000001</v>
      </c>
      <c r="LUM196" s="2">
        <v>136.30000000000001</v>
      </c>
      <c r="LUN196" s="2">
        <v>136.30000000000001</v>
      </c>
      <c r="LUO196" s="2">
        <v>136.30000000000001</v>
      </c>
      <c r="LUP196" s="2">
        <v>136.30000000000001</v>
      </c>
      <c r="LUQ196" s="2">
        <v>136.30000000000001</v>
      </c>
      <c r="LUR196" s="2">
        <v>136.30000000000001</v>
      </c>
      <c r="LUS196" s="2">
        <v>136.30000000000001</v>
      </c>
      <c r="LUT196" s="2">
        <v>136.30000000000001</v>
      </c>
      <c r="LUU196" s="2">
        <v>136.30000000000001</v>
      </c>
      <c r="LUV196" s="2">
        <v>136.30000000000001</v>
      </c>
      <c r="LUW196" s="2">
        <v>136.30000000000001</v>
      </c>
      <c r="LUX196" s="2">
        <v>136.30000000000001</v>
      </c>
      <c r="LUY196" s="2">
        <v>136.30000000000001</v>
      </c>
      <c r="LUZ196" s="2">
        <v>136.30000000000001</v>
      </c>
      <c r="LVA196" s="2">
        <v>136.30000000000001</v>
      </c>
      <c r="LVB196" s="2">
        <v>136.30000000000001</v>
      </c>
      <c r="LVC196" s="2">
        <v>136.30000000000001</v>
      </c>
      <c r="LVD196" s="2">
        <v>136.30000000000001</v>
      </c>
      <c r="LVE196" s="2">
        <v>136.30000000000001</v>
      </c>
      <c r="LVF196" s="2">
        <v>136.30000000000001</v>
      </c>
      <c r="LVG196" s="2">
        <v>136.30000000000001</v>
      </c>
      <c r="LVH196" s="2">
        <v>136.30000000000001</v>
      </c>
      <c r="LVI196" s="2">
        <v>136.30000000000001</v>
      </c>
      <c r="LVJ196" s="2">
        <v>136.30000000000001</v>
      </c>
      <c r="LVK196" s="2">
        <v>136.30000000000001</v>
      </c>
      <c r="LVL196" s="2">
        <v>136.30000000000001</v>
      </c>
      <c r="LVM196" s="2">
        <v>136.30000000000001</v>
      </c>
      <c r="LVN196" s="2">
        <v>136.30000000000001</v>
      </c>
      <c r="LVO196" s="2">
        <v>136.30000000000001</v>
      </c>
      <c r="LVP196" s="2">
        <v>136.30000000000001</v>
      </c>
      <c r="LVQ196" s="2">
        <v>136.30000000000001</v>
      </c>
      <c r="LVR196" s="2">
        <v>136.30000000000001</v>
      </c>
      <c r="LVS196" s="2">
        <v>136.30000000000001</v>
      </c>
      <c r="LVT196" s="2">
        <v>136.30000000000001</v>
      </c>
      <c r="LVU196" s="2">
        <v>136.30000000000001</v>
      </c>
      <c r="LVV196" s="2">
        <v>136.30000000000001</v>
      </c>
      <c r="LVW196" s="2">
        <v>136.30000000000001</v>
      </c>
      <c r="LVX196" s="2">
        <v>136.30000000000001</v>
      </c>
      <c r="LVY196" s="2">
        <v>136.30000000000001</v>
      </c>
      <c r="LVZ196" s="2">
        <v>136.30000000000001</v>
      </c>
      <c r="LWA196" s="2">
        <v>136.30000000000001</v>
      </c>
      <c r="LWB196" s="2">
        <v>136.30000000000001</v>
      </c>
      <c r="LWC196" s="2">
        <v>136.30000000000001</v>
      </c>
      <c r="LWD196" s="2">
        <v>136.30000000000001</v>
      </c>
      <c r="LWE196" s="2">
        <v>136.30000000000001</v>
      </c>
      <c r="LWF196" s="2">
        <v>136.30000000000001</v>
      </c>
      <c r="LWG196" s="2">
        <v>136.30000000000001</v>
      </c>
      <c r="LWH196" s="2">
        <v>136.30000000000001</v>
      </c>
      <c r="LWI196" s="2">
        <v>136.30000000000001</v>
      </c>
      <c r="LWJ196" s="2">
        <v>136.30000000000001</v>
      </c>
      <c r="LWK196" s="2">
        <v>136.30000000000001</v>
      </c>
      <c r="LWL196" s="2">
        <v>136.30000000000001</v>
      </c>
      <c r="LWM196" s="2">
        <v>136.30000000000001</v>
      </c>
      <c r="LWN196" s="2">
        <v>136.30000000000001</v>
      </c>
      <c r="LWO196" s="2">
        <v>136.30000000000001</v>
      </c>
      <c r="LWP196" s="2">
        <v>136.30000000000001</v>
      </c>
      <c r="LWQ196" s="2">
        <v>136.30000000000001</v>
      </c>
      <c r="LWR196" s="2">
        <v>136.30000000000001</v>
      </c>
      <c r="LWS196" s="2">
        <v>136.30000000000001</v>
      </c>
      <c r="LWT196" s="2">
        <v>136.30000000000001</v>
      </c>
      <c r="LWU196" s="2">
        <v>136.30000000000001</v>
      </c>
      <c r="LWV196" s="2">
        <v>136.30000000000001</v>
      </c>
      <c r="LWW196" s="2">
        <v>136.30000000000001</v>
      </c>
      <c r="LWX196" s="2">
        <v>136.30000000000001</v>
      </c>
      <c r="LWY196" s="2">
        <v>136.30000000000001</v>
      </c>
      <c r="LWZ196" s="2">
        <v>136.30000000000001</v>
      </c>
      <c r="LXA196" s="2">
        <v>136.30000000000001</v>
      </c>
      <c r="LXB196" s="2">
        <v>136.30000000000001</v>
      </c>
      <c r="LXC196" s="2">
        <v>136.30000000000001</v>
      </c>
      <c r="LXD196" s="2">
        <v>136.30000000000001</v>
      </c>
      <c r="LXE196" s="2">
        <v>136.30000000000001</v>
      </c>
      <c r="LXF196" s="2">
        <v>136.30000000000001</v>
      </c>
      <c r="LXG196" s="2">
        <v>136.30000000000001</v>
      </c>
      <c r="LXH196" s="2">
        <v>136.30000000000001</v>
      </c>
      <c r="LXI196" s="2">
        <v>136.30000000000001</v>
      </c>
      <c r="LXJ196" s="2">
        <v>136.30000000000001</v>
      </c>
      <c r="LXK196" s="2">
        <v>136.30000000000001</v>
      </c>
      <c r="LXL196" s="2">
        <v>136.30000000000001</v>
      </c>
      <c r="LXM196" s="2">
        <v>136.30000000000001</v>
      </c>
      <c r="LXN196" s="2">
        <v>136.30000000000001</v>
      </c>
      <c r="LXO196" s="2">
        <v>136.30000000000001</v>
      </c>
      <c r="LXP196" s="2">
        <v>136.30000000000001</v>
      </c>
      <c r="LXQ196" s="2">
        <v>136.30000000000001</v>
      </c>
      <c r="LXR196" s="2">
        <v>136.30000000000001</v>
      </c>
      <c r="LXS196" s="2">
        <v>136.30000000000001</v>
      </c>
      <c r="LXT196" s="2">
        <v>136.30000000000001</v>
      </c>
      <c r="LXU196" s="2">
        <v>136.30000000000001</v>
      </c>
      <c r="LXV196" s="2">
        <v>136.30000000000001</v>
      </c>
      <c r="LXW196" s="2">
        <v>136.30000000000001</v>
      </c>
      <c r="LXX196" s="2">
        <v>136.30000000000001</v>
      </c>
      <c r="LXY196" s="2">
        <v>136.30000000000001</v>
      </c>
      <c r="LXZ196" s="2">
        <v>136.30000000000001</v>
      </c>
      <c r="LYA196" s="2">
        <v>136.30000000000001</v>
      </c>
      <c r="LYB196" s="2">
        <v>136.30000000000001</v>
      </c>
      <c r="LYC196" s="2">
        <v>136.30000000000001</v>
      </c>
      <c r="LYD196" s="2">
        <v>136.30000000000001</v>
      </c>
      <c r="LYE196" s="2">
        <v>136.30000000000001</v>
      </c>
      <c r="LYF196" s="2">
        <v>136.30000000000001</v>
      </c>
      <c r="LYG196" s="2">
        <v>136.30000000000001</v>
      </c>
      <c r="LYH196" s="2">
        <v>136.30000000000001</v>
      </c>
      <c r="LYI196" s="2">
        <v>136.30000000000001</v>
      </c>
      <c r="LYJ196" s="2">
        <v>136.30000000000001</v>
      </c>
      <c r="LYK196" s="2">
        <v>136.30000000000001</v>
      </c>
      <c r="LYL196" s="2">
        <v>136.30000000000001</v>
      </c>
      <c r="LYM196" s="2">
        <v>136.30000000000001</v>
      </c>
      <c r="LYN196" s="2">
        <v>136.30000000000001</v>
      </c>
      <c r="LYO196" s="2">
        <v>136.30000000000001</v>
      </c>
      <c r="LYP196" s="2">
        <v>136.30000000000001</v>
      </c>
      <c r="LYQ196" s="2">
        <v>136.30000000000001</v>
      </c>
      <c r="LYR196" s="2">
        <v>136.30000000000001</v>
      </c>
      <c r="LYS196" s="2">
        <v>136.30000000000001</v>
      </c>
      <c r="LYT196" s="2">
        <v>136.30000000000001</v>
      </c>
      <c r="LYU196" s="2">
        <v>136.30000000000001</v>
      </c>
      <c r="LYV196" s="2">
        <v>136.30000000000001</v>
      </c>
      <c r="LYW196" s="2">
        <v>136.30000000000001</v>
      </c>
      <c r="LYX196" s="2">
        <v>136.30000000000001</v>
      </c>
      <c r="LYY196" s="2">
        <v>136.30000000000001</v>
      </c>
      <c r="LYZ196" s="2">
        <v>136.30000000000001</v>
      </c>
      <c r="LZA196" s="2">
        <v>136.30000000000001</v>
      </c>
      <c r="LZB196" s="2">
        <v>136.30000000000001</v>
      </c>
      <c r="LZC196" s="2">
        <v>136.30000000000001</v>
      </c>
      <c r="LZD196" s="2">
        <v>136.30000000000001</v>
      </c>
      <c r="LZE196" s="2">
        <v>136.30000000000001</v>
      </c>
      <c r="LZF196" s="2">
        <v>136.30000000000001</v>
      </c>
      <c r="LZG196" s="2">
        <v>136.30000000000001</v>
      </c>
      <c r="LZH196" s="2">
        <v>136.30000000000001</v>
      </c>
      <c r="LZI196" s="2">
        <v>136.30000000000001</v>
      </c>
      <c r="LZJ196" s="2">
        <v>136.30000000000001</v>
      </c>
      <c r="LZK196" s="2">
        <v>136.30000000000001</v>
      </c>
      <c r="LZL196" s="2">
        <v>136.30000000000001</v>
      </c>
      <c r="LZM196" s="2">
        <v>136.30000000000001</v>
      </c>
      <c r="LZN196" s="2">
        <v>136.30000000000001</v>
      </c>
      <c r="LZO196" s="2">
        <v>136.30000000000001</v>
      </c>
      <c r="LZP196" s="2">
        <v>136.30000000000001</v>
      </c>
      <c r="LZQ196" s="2">
        <v>136.30000000000001</v>
      </c>
      <c r="LZR196" s="2">
        <v>136.30000000000001</v>
      </c>
      <c r="LZS196" s="2">
        <v>136.30000000000001</v>
      </c>
      <c r="LZT196" s="2">
        <v>136.30000000000001</v>
      </c>
      <c r="LZU196" s="2">
        <v>136.30000000000001</v>
      </c>
      <c r="LZV196" s="2">
        <v>136.30000000000001</v>
      </c>
      <c r="LZW196" s="2">
        <v>136.30000000000001</v>
      </c>
      <c r="LZX196" s="2">
        <v>136.30000000000001</v>
      </c>
      <c r="LZY196" s="2">
        <v>136.30000000000001</v>
      </c>
      <c r="LZZ196" s="2">
        <v>136.30000000000001</v>
      </c>
      <c r="MAA196" s="2">
        <v>136.30000000000001</v>
      </c>
      <c r="MAB196" s="2">
        <v>136.30000000000001</v>
      </c>
      <c r="MAC196" s="2">
        <v>136.30000000000001</v>
      </c>
      <c r="MAD196" s="2">
        <v>136.30000000000001</v>
      </c>
      <c r="MAE196" s="2">
        <v>136.30000000000001</v>
      </c>
      <c r="MAF196" s="2">
        <v>136.30000000000001</v>
      </c>
      <c r="MAG196" s="2">
        <v>136.30000000000001</v>
      </c>
      <c r="MAH196" s="2">
        <v>136.30000000000001</v>
      </c>
      <c r="MAI196" s="2">
        <v>136.30000000000001</v>
      </c>
      <c r="MAJ196" s="2">
        <v>136.30000000000001</v>
      </c>
      <c r="MAK196" s="2">
        <v>136.30000000000001</v>
      </c>
      <c r="MAL196" s="2">
        <v>136.30000000000001</v>
      </c>
      <c r="MAM196" s="2">
        <v>136.30000000000001</v>
      </c>
      <c r="MAN196" s="2">
        <v>136.30000000000001</v>
      </c>
      <c r="MAO196" s="2">
        <v>136.30000000000001</v>
      </c>
      <c r="MAP196" s="2">
        <v>136.30000000000001</v>
      </c>
      <c r="MAQ196" s="2">
        <v>136.30000000000001</v>
      </c>
      <c r="MAR196" s="2">
        <v>136.30000000000001</v>
      </c>
      <c r="MAS196" s="2">
        <v>136.30000000000001</v>
      </c>
      <c r="MAT196" s="2">
        <v>136.30000000000001</v>
      </c>
      <c r="MAU196" s="2">
        <v>136.30000000000001</v>
      </c>
      <c r="MAV196" s="2">
        <v>136.30000000000001</v>
      </c>
      <c r="MAW196" s="2">
        <v>136.30000000000001</v>
      </c>
      <c r="MAX196" s="2">
        <v>136.30000000000001</v>
      </c>
      <c r="MAY196" s="2">
        <v>136.30000000000001</v>
      </c>
      <c r="MAZ196" s="2">
        <v>136.30000000000001</v>
      </c>
      <c r="MBA196" s="2">
        <v>136.30000000000001</v>
      </c>
      <c r="MBB196" s="2">
        <v>136.30000000000001</v>
      </c>
      <c r="MBC196" s="2">
        <v>136.30000000000001</v>
      </c>
      <c r="MBD196" s="2">
        <v>136.30000000000001</v>
      </c>
      <c r="MBE196" s="2">
        <v>136.30000000000001</v>
      </c>
      <c r="MBF196" s="2">
        <v>136.30000000000001</v>
      </c>
      <c r="MBG196" s="2">
        <v>136.30000000000001</v>
      </c>
      <c r="MBH196" s="2">
        <v>136.30000000000001</v>
      </c>
      <c r="MBI196" s="2">
        <v>136.30000000000001</v>
      </c>
      <c r="MBJ196" s="2">
        <v>136.30000000000001</v>
      </c>
      <c r="MBK196" s="2">
        <v>136.30000000000001</v>
      </c>
      <c r="MBL196" s="2">
        <v>136.30000000000001</v>
      </c>
      <c r="MBM196" s="2">
        <v>136.30000000000001</v>
      </c>
      <c r="MBN196" s="2">
        <v>136.30000000000001</v>
      </c>
      <c r="MBO196" s="2">
        <v>136.30000000000001</v>
      </c>
      <c r="MBP196" s="2">
        <v>136.30000000000001</v>
      </c>
      <c r="MBQ196" s="2">
        <v>136.30000000000001</v>
      </c>
      <c r="MBR196" s="2">
        <v>136.30000000000001</v>
      </c>
      <c r="MBS196" s="2">
        <v>136.30000000000001</v>
      </c>
      <c r="MBT196" s="2">
        <v>136.30000000000001</v>
      </c>
      <c r="MBU196" s="2">
        <v>136.30000000000001</v>
      </c>
      <c r="MBV196" s="2">
        <v>136.30000000000001</v>
      </c>
      <c r="MBW196" s="2">
        <v>136.30000000000001</v>
      </c>
      <c r="MBX196" s="2">
        <v>136.30000000000001</v>
      </c>
      <c r="MBY196" s="2">
        <v>136.30000000000001</v>
      </c>
      <c r="MBZ196" s="2">
        <v>136.30000000000001</v>
      </c>
      <c r="MCA196" s="2">
        <v>136.30000000000001</v>
      </c>
      <c r="MCB196" s="2">
        <v>136.30000000000001</v>
      </c>
      <c r="MCC196" s="2">
        <v>136.30000000000001</v>
      </c>
      <c r="MCD196" s="2">
        <v>136.30000000000001</v>
      </c>
      <c r="MCE196" s="2">
        <v>136.30000000000001</v>
      </c>
      <c r="MCF196" s="2">
        <v>136.30000000000001</v>
      </c>
      <c r="MCG196" s="2">
        <v>136.30000000000001</v>
      </c>
      <c r="MCH196" s="2">
        <v>136.30000000000001</v>
      </c>
      <c r="MCI196" s="2">
        <v>136.30000000000001</v>
      </c>
      <c r="MCJ196" s="2">
        <v>136.30000000000001</v>
      </c>
      <c r="MCK196" s="2">
        <v>136.30000000000001</v>
      </c>
      <c r="MCL196" s="2">
        <v>136.30000000000001</v>
      </c>
      <c r="MCM196" s="2">
        <v>136.30000000000001</v>
      </c>
      <c r="MCN196" s="2">
        <v>136.30000000000001</v>
      </c>
      <c r="MCO196" s="2">
        <v>136.30000000000001</v>
      </c>
      <c r="MCP196" s="2">
        <v>136.30000000000001</v>
      </c>
      <c r="MCQ196" s="2">
        <v>136.30000000000001</v>
      </c>
      <c r="MCR196" s="2">
        <v>136.30000000000001</v>
      </c>
      <c r="MCS196" s="2">
        <v>136.30000000000001</v>
      </c>
      <c r="MCT196" s="2">
        <v>136.30000000000001</v>
      </c>
      <c r="MCU196" s="2">
        <v>136.30000000000001</v>
      </c>
      <c r="MCV196" s="2">
        <v>136.30000000000001</v>
      </c>
      <c r="MCW196" s="2">
        <v>136.30000000000001</v>
      </c>
      <c r="MCX196" s="2">
        <v>136.30000000000001</v>
      </c>
      <c r="MCY196" s="2">
        <v>136.30000000000001</v>
      </c>
      <c r="MCZ196" s="2">
        <v>136.30000000000001</v>
      </c>
      <c r="MDA196" s="2">
        <v>136.30000000000001</v>
      </c>
      <c r="MDB196" s="2">
        <v>136.30000000000001</v>
      </c>
      <c r="MDC196" s="2">
        <v>136.30000000000001</v>
      </c>
      <c r="MDD196" s="2">
        <v>136.30000000000001</v>
      </c>
      <c r="MDE196" s="2">
        <v>136.30000000000001</v>
      </c>
      <c r="MDF196" s="2">
        <v>136.30000000000001</v>
      </c>
      <c r="MDG196" s="2">
        <v>136.30000000000001</v>
      </c>
      <c r="MDH196" s="2">
        <v>136.30000000000001</v>
      </c>
      <c r="MDI196" s="2">
        <v>136.30000000000001</v>
      </c>
      <c r="MDJ196" s="2">
        <v>136.30000000000001</v>
      </c>
      <c r="MDK196" s="2">
        <v>136.30000000000001</v>
      </c>
      <c r="MDL196" s="2">
        <v>136.30000000000001</v>
      </c>
      <c r="MDM196" s="2">
        <v>136.30000000000001</v>
      </c>
      <c r="MDN196" s="2">
        <v>136.30000000000001</v>
      </c>
      <c r="MDO196" s="2">
        <v>136.30000000000001</v>
      </c>
      <c r="MDP196" s="2">
        <v>136.30000000000001</v>
      </c>
      <c r="MDQ196" s="2">
        <v>136.30000000000001</v>
      </c>
      <c r="MDR196" s="2">
        <v>136.30000000000001</v>
      </c>
      <c r="MDS196" s="2">
        <v>136.30000000000001</v>
      </c>
      <c r="MDT196" s="2">
        <v>136.30000000000001</v>
      </c>
      <c r="MDU196" s="2">
        <v>136.30000000000001</v>
      </c>
      <c r="MDV196" s="2">
        <v>136.30000000000001</v>
      </c>
      <c r="MDW196" s="2">
        <v>136.30000000000001</v>
      </c>
      <c r="MDX196" s="2">
        <v>136.30000000000001</v>
      </c>
      <c r="MDY196" s="2">
        <v>136.30000000000001</v>
      </c>
      <c r="MDZ196" s="2">
        <v>136.30000000000001</v>
      </c>
      <c r="MEA196" s="2">
        <v>136.30000000000001</v>
      </c>
      <c r="MEB196" s="2">
        <v>136.30000000000001</v>
      </c>
      <c r="MEC196" s="2">
        <v>136.30000000000001</v>
      </c>
      <c r="MED196" s="2">
        <v>136.30000000000001</v>
      </c>
      <c r="MEE196" s="2">
        <v>136.30000000000001</v>
      </c>
      <c r="MEF196" s="2">
        <v>136.30000000000001</v>
      </c>
      <c r="MEG196" s="2">
        <v>136.30000000000001</v>
      </c>
      <c r="MEH196" s="2">
        <v>136.30000000000001</v>
      </c>
      <c r="MEI196" s="2">
        <v>136.30000000000001</v>
      </c>
      <c r="MEJ196" s="2">
        <v>136.30000000000001</v>
      </c>
      <c r="MEK196" s="2">
        <v>136.30000000000001</v>
      </c>
      <c r="MEL196" s="2">
        <v>136.30000000000001</v>
      </c>
      <c r="MEM196" s="2">
        <v>136.30000000000001</v>
      </c>
      <c r="MEN196" s="2">
        <v>136.30000000000001</v>
      </c>
      <c r="MEO196" s="2">
        <v>136.30000000000001</v>
      </c>
      <c r="MEP196" s="2">
        <v>136.30000000000001</v>
      </c>
      <c r="MEQ196" s="2">
        <v>136.30000000000001</v>
      </c>
      <c r="MER196" s="2">
        <v>136.30000000000001</v>
      </c>
      <c r="MES196" s="2">
        <v>136.30000000000001</v>
      </c>
      <c r="MET196" s="2">
        <v>136.30000000000001</v>
      </c>
      <c r="MEU196" s="2">
        <v>136.30000000000001</v>
      </c>
      <c r="MEV196" s="2">
        <v>136.30000000000001</v>
      </c>
      <c r="MEW196" s="2">
        <v>136.30000000000001</v>
      </c>
      <c r="MEX196" s="2">
        <v>136.30000000000001</v>
      </c>
      <c r="MEY196" s="2">
        <v>136.30000000000001</v>
      </c>
      <c r="MEZ196" s="2">
        <v>136.30000000000001</v>
      </c>
      <c r="MFA196" s="2">
        <v>136.30000000000001</v>
      </c>
      <c r="MFB196" s="2">
        <v>136.30000000000001</v>
      </c>
      <c r="MFC196" s="2">
        <v>136.30000000000001</v>
      </c>
      <c r="MFD196" s="2">
        <v>136.30000000000001</v>
      </c>
      <c r="MFE196" s="2">
        <v>136.30000000000001</v>
      </c>
      <c r="MFF196" s="2">
        <v>136.30000000000001</v>
      </c>
      <c r="MFG196" s="2">
        <v>136.30000000000001</v>
      </c>
      <c r="MFH196" s="2">
        <v>136.30000000000001</v>
      </c>
      <c r="MFI196" s="2">
        <v>136.30000000000001</v>
      </c>
      <c r="MFJ196" s="2">
        <v>136.30000000000001</v>
      </c>
      <c r="MFK196" s="2">
        <v>136.30000000000001</v>
      </c>
      <c r="MFL196" s="2">
        <v>136.30000000000001</v>
      </c>
      <c r="MFM196" s="2">
        <v>136.30000000000001</v>
      </c>
      <c r="MFN196" s="2">
        <v>136.30000000000001</v>
      </c>
      <c r="MFO196" s="2">
        <v>136.30000000000001</v>
      </c>
      <c r="MFP196" s="2">
        <v>136.30000000000001</v>
      </c>
      <c r="MFQ196" s="2">
        <v>136.30000000000001</v>
      </c>
      <c r="MFR196" s="2">
        <v>136.30000000000001</v>
      </c>
      <c r="MFS196" s="2">
        <v>136.30000000000001</v>
      </c>
      <c r="MFT196" s="2">
        <v>136.30000000000001</v>
      </c>
      <c r="MFU196" s="2">
        <v>136.30000000000001</v>
      </c>
      <c r="MFV196" s="2">
        <v>136.30000000000001</v>
      </c>
      <c r="MFW196" s="2">
        <v>136.30000000000001</v>
      </c>
      <c r="MFX196" s="2">
        <v>136.30000000000001</v>
      </c>
      <c r="MFY196" s="2">
        <v>136.30000000000001</v>
      </c>
      <c r="MFZ196" s="2">
        <v>136.30000000000001</v>
      </c>
      <c r="MGA196" s="2">
        <v>136.30000000000001</v>
      </c>
      <c r="MGB196" s="2">
        <v>136.30000000000001</v>
      </c>
      <c r="MGC196" s="2">
        <v>136.30000000000001</v>
      </c>
      <c r="MGD196" s="2">
        <v>136.30000000000001</v>
      </c>
      <c r="MGE196" s="2">
        <v>136.30000000000001</v>
      </c>
      <c r="MGF196" s="2">
        <v>136.30000000000001</v>
      </c>
      <c r="MGG196" s="2">
        <v>136.30000000000001</v>
      </c>
      <c r="MGH196" s="2">
        <v>136.30000000000001</v>
      </c>
      <c r="MGI196" s="2">
        <v>136.30000000000001</v>
      </c>
      <c r="MGJ196" s="2">
        <v>136.30000000000001</v>
      </c>
      <c r="MGK196" s="2">
        <v>136.30000000000001</v>
      </c>
      <c r="MGL196" s="2">
        <v>136.30000000000001</v>
      </c>
      <c r="MGM196" s="2">
        <v>136.30000000000001</v>
      </c>
      <c r="MGN196" s="2">
        <v>136.30000000000001</v>
      </c>
      <c r="MGO196" s="2">
        <v>136.30000000000001</v>
      </c>
      <c r="MGP196" s="2">
        <v>136.30000000000001</v>
      </c>
      <c r="MGQ196" s="2">
        <v>136.30000000000001</v>
      </c>
      <c r="MGR196" s="2">
        <v>136.30000000000001</v>
      </c>
      <c r="MGS196" s="2">
        <v>136.30000000000001</v>
      </c>
      <c r="MGT196" s="2">
        <v>136.30000000000001</v>
      </c>
      <c r="MGU196" s="2">
        <v>136.30000000000001</v>
      </c>
      <c r="MGV196" s="2">
        <v>136.30000000000001</v>
      </c>
      <c r="MGW196" s="2">
        <v>136.30000000000001</v>
      </c>
      <c r="MGX196" s="2">
        <v>136.30000000000001</v>
      </c>
      <c r="MGY196" s="2">
        <v>136.30000000000001</v>
      </c>
      <c r="MGZ196" s="2">
        <v>136.30000000000001</v>
      </c>
      <c r="MHA196" s="2">
        <v>136.30000000000001</v>
      </c>
      <c r="MHB196" s="2">
        <v>136.30000000000001</v>
      </c>
      <c r="MHC196" s="2">
        <v>136.30000000000001</v>
      </c>
      <c r="MHD196" s="2">
        <v>136.30000000000001</v>
      </c>
      <c r="MHE196" s="2">
        <v>136.30000000000001</v>
      </c>
      <c r="MHF196" s="2">
        <v>136.30000000000001</v>
      </c>
      <c r="MHG196" s="2">
        <v>136.30000000000001</v>
      </c>
      <c r="MHH196" s="2">
        <v>136.30000000000001</v>
      </c>
      <c r="MHI196" s="2">
        <v>136.30000000000001</v>
      </c>
      <c r="MHJ196" s="2">
        <v>136.30000000000001</v>
      </c>
      <c r="MHK196" s="2">
        <v>136.30000000000001</v>
      </c>
      <c r="MHL196" s="2">
        <v>136.30000000000001</v>
      </c>
      <c r="MHM196" s="2">
        <v>136.30000000000001</v>
      </c>
      <c r="MHN196" s="2">
        <v>136.30000000000001</v>
      </c>
      <c r="MHO196" s="2">
        <v>136.30000000000001</v>
      </c>
      <c r="MHP196" s="2">
        <v>136.30000000000001</v>
      </c>
      <c r="MHQ196" s="2">
        <v>136.30000000000001</v>
      </c>
      <c r="MHR196" s="2">
        <v>136.30000000000001</v>
      </c>
      <c r="MHS196" s="2">
        <v>136.30000000000001</v>
      </c>
      <c r="MHT196" s="2">
        <v>136.30000000000001</v>
      </c>
      <c r="MHU196" s="2">
        <v>136.30000000000001</v>
      </c>
      <c r="MHV196" s="2">
        <v>136.30000000000001</v>
      </c>
      <c r="MHW196" s="2">
        <v>136.30000000000001</v>
      </c>
      <c r="MHX196" s="2">
        <v>136.30000000000001</v>
      </c>
      <c r="MHY196" s="2">
        <v>136.30000000000001</v>
      </c>
      <c r="MHZ196" s="2">
        <v>136.30000000000001</v>
      </c>
      <c r="MIA196" s="2">
        <v>136.30000000000001</v>
      </c>
      <c r="MIB196" s="2">
        <v>136.30000000000001</v>
      </c>
      <c r="MIC196" s="2">
        <v>136.30000000000001</v>
      </c>
      <c r="MID196" s="2">
        <v>136.30000000000001</v>
      </c>
      <c r="MIE196" s="2">
        <v>136.30000000000001</v>
      </c>
      <c r="MIF196" s="2">
        <v>136.30000000000001</v>
      </c>
      <c r="MIG196" s="2">
        <v>136.30000000000001</v>
      </c>
      <c r="MIH196" s="2">
        <v>136.30000000000001</v>
      </c>
      <c r="MII196" s="2">
        <v>136.30000000000001</v>
      </c>
      <c r="MIJ196" s="2">
        <v>136.30000000000001</v>
      </c>
      <c r="MIK196" s="2">
        <v>136.30000000000001</v>
      </c>
      <c r="MIL196" s="2">
        <v>136.30000000000001</v>
      </c>
      <c r="MIM196" s="2">
        <v>136.30000000000001</v>
      </c>
      <c r="MIN196" s="2">
        <v>136.30000000000001</v>
      </c>
      <c r="MIO196" s="2">
        <v>136.30000000000001</v>
      </c>
      <c r="MIP196" s="2">
        <v>136.30000000000001</v>
      </c>
      <c r="MIQ196" s="2">
        <v>136.30000000000001</v>
      </c>
      <c r="MIR196" s="2">
        <v>136.30000000000001</v>
      </c>
      <c r="MIS196" s="2">
        <v>136.30000000000001</v>
      </c>
      <c r="MIT196" s="2">
        <v>136.30000000000001</v>
      </c>
      <c r="MIU196" s="2">
        <v>136.30000000000001</v>
      </c>
      <c r="MIV196" s="2">
        <v>136.30000000000001</v>
      </c>
      <c r="MIW196" s="2">
        <v>136.30000000000001</v>
      </c>
      <c r="MIX196" s="2">
        <v>136.30000000000001</v>
      </c>
      <c r="MIY196" s="2">
        <v>136.30000000000001</v>
      </c>
      <c r="MIZ196" s="2">
        <v>136.30000000000001</v>
      </c>
      <c r="MJA196" s="2">
        <v>136.30000000000001</v>
      </c>
      <c r="MJB196" s="2">
        <v>136.30000000000001</v>
      </c>
      <c r="MJC196" s="2">
        <v>136.30000000000001</v>
      </c>
      <c r="MJD196" s="2">
        <v>136.30000000000001</v>
      </c>
      <c r="MJE196" s="2">
        <v>136.30000000000001</v>
      </c>
      <c r="MJF196" s="2">
        <v>136.30000000000001</v>
      </c>
      <c r="MJG196" s="2">
        <v>136.30000000000001</v>
      </c>
      <c r="MJH196" s="2">
        <v>136.30000000000001</v>
      </c>
      <c r="MJI196" s="2">
        <v>136.30000000000001</v>
      </c>
      <c r="MJJ196" s="2">
        <v>136.30000000000001</v>
      </c>
      <c r="MJK196" s="2">
        <v>136.30000000000001</v>
      </c>
      <c r="MJL196" s="2">
        <v>136.30000000000001</v>
      </c>
      <c r="MJM196" s="2">
        <v>136.30000000000001</v>
      </c>
      <c r="MJN196" s="2">
        <v>136.30000000000001</v>
      </c>
      <c r="MJO196" s="2">
        <v>136.30000000000001</v>
      </c>
      <c r="MJP196" s="2">
        <v>136.30000000000001</v>
      </c>
      <c r="MJQ196" s="2">
        <v>136.30000000000001</v>
      </c>
      <c r="MJR196" s="2">
        <v>136.30000000000001</v>
      </c>
      <c r="MJS196" s="2">
        <v>136.30000000000001</v>
      </c>
      <c r="MJT196" s="2">
        <v>136.30000000000001</v>
      </c>
      <c r="MJU196" s="2">
        <v>136.30000000000001</v>
      </c>
      <c r="MJV196" s="2">
        <v>136.30000000000001</v>
      </c>
      <c r="MJW196" s="2">
        <v>136.30000000000001</v>
      </c>
      <c r="MJX196" s="2">
        <v>136.30000000000001</v>
      </c>
      <c r="MJY196" s="2">
        <v>136.30000000000001</v>
      </c>
      <c r="MJZ196" s="2">
        <v>136.30000000000001</v>
      </c>
      <c r="MKA196" s="2">
        <v>136.30000000000001</v>
      </c>
      <c r="MKB196" s="2">
        <v>136.30000000000001</v>
      </c>
      <c r="MKC196" s="2">
        <v>136.30000000000001</v>
      </c>
      <c r="MKD196" s="2">
        <v>136.30000000000001</v>
      </c>
      <c r="MKE196" s="2">
        <v>136.30000000000001</v>
      </c>
      <c r="MKF196" s="2">
        <v>136.30000000000001</v>
      </c>
      <c r="MKG196" s="2">
        <v>136.30000000000001</v>
      </c>
      <c r="MKH196" s="2">
        <v>136.30000000000001</v>
      </c>
      <c r="MKI196" s="2">
        <v>136.30000000000001</v>
      </c>
      <c r="MKJ196" s="2">
        <v>136.30000000000001</v>
      </c>
      <c r="MKK196" s="2">
        <v>136.30000000000001</v>
      </c>
      <c r="MKL196" s="2">
        <v>136.30000000000001</v>
      </c>
      <c r="MKM196" s="2">
        <v>136.30000000000001</v>
      </c>
      <c r="MKN196" s="2">
        <v>136.30000000000001</v>
      </c>
      <c r="MKO196" s="2">
        <v>136.30000000000001</v>
      </c>
      <c r="MKP196" s="2">
        <v>136.30000000000001</v>
      </c>
      <c r="MKQ196" s="2">
        <v>136.30000000000001</v>
      </c>
      <c r="MKR196" s="2">
        <v>136.30000000000001</v>
      </c>
      <c r="MKS196" s="2">
        <v>136.30000000000001</v>
      </c>
      <c r="MKT196" s="2">
        <v>136.30000000000001</v>
      </c>
      <c r="MKU196" s="2">
        <v>136.30000000000001</v>
      </c>
      <c r="MKV196" s="2">
        <v>136.30000000000001</v>
      </c>
      <c r="MKW196" s="2">
        <v>136.30000000000001</v>
      </c>
      <c r="MKX196" s="2">
        <v>136.30000000000001</v>
      </c>
      <c r="MKY196" s="2">
        <v>136.30000000000001</v>
      </c>
      <c r="MKZ196" s="2">
        <v>136.30000000000001</v>
      </c>
      <c r="MLA196" s="2">
        <v>136.30000000000001</v>
      </c>
      <c r="MLB196" s="2">
        <v>136.30000000000001</v>
      </c>
      <c r="MLC196" s="2">
        <v>136.30000000000001</v>
      </c>
      <c r="MLD196" s="2">
        <v>136.30000000000001</v>
      </c>
      <c r="MLE196" s="2">
        <v>136.30000000000001</v>
      </c>
      <c r="MLF196" s="2">
        <v>136.30000000000001</v>
      </c>
      <c r="MLG196" s="2">
        <v>136.30000000000001</v>
      </c>
      <c r="MLH196" s="2">
        <v>136.30000000000001</v>
      </c>
      <c r="MLI196" s="2">
        <v>136.30000000000001</v>
      </c>
      <c r="MLJ196" s="2">
        <v>136.30000000000001</v>
      </c>
      <c r="MLK196" s="2">
        <v>136.30000000000001</v>
      </c>
      <c r="MLL196" s="2">
        <v>136.30000000000001</v>
      </c>
      <c r="MLM196" s="2">
        <v>136.30000000000001</v>
      </c>
      <c r="MLN196" s="2">
        <v>136.30000000000001</v>
      </c>
      <c r="MLO196" s="2">
        <v>136.30000000000001</v>
      </c>
      <c r="MLP196" s="2">
        <v>136.30000000000001</v>
      </c>
      <c r="MLQ196" s="2">
        <v>136.30000000000001</v>
      </c>
      <c r="MLR196" s="2">
        <v>136.30000000000001</v>
      </c>
      <c r="MLS196" s="2">
        <v>136.30000000000001</v>
      </c>
      <c r="MLT196" s="2">
        <v>136.30000000000001</v>
      </c>
      <c r="MLU196" s="2">
        <v>136.30000000000001</v>
      </c>
      <c r="MLV196" s="2">
        <v>136.30000000000001</v>
      </c>
      <c r="MLW196" s="2">
        <v>136.30000000000001</v>
      </c>
      <c r="MLX196" s="2">
        <v>136.30000000000001</v>
      </c>
      <c r="MLY196" s="2">
        <v>136.30000000000001</v>
      </c>
      <c r="MLZ196" s="2">
        <v>136.30000000000001</v>
      </c>
      <c r="MMA196" s="2">
        <v>136.30000000000001</v>
      </c>
      <c r="MMB196" s="2">
        <v>136.30000000000001</v>
      </c>
      <c r="MMC196" s="2">
        <v>136.30000000000001</v>
      </c>
      <c r="MMD196" s="2">
        <v>136.30000000000001</v>
      </c>
      <c r="MME196" s="2">
        <v>136.30000000000001</v>
      </c>
      <c r="MMF196" s="2">
        <v>136.30000000000001</v>
      </c>
      <c r="MMG196" s="2">
        <v>136.30000000000001</v>
      </c>
      <c r="MMH196" s="2">
        <v>136.30000000000001</v>
      </c>
      <c r="MMI196" s="2">
        <v>136.30000000000001</v>
      </c>
      <c r="MMJ196" s="2">
        <v>136.30000000000001</v>
      </c>
      <c r="MMK196" s="2">
        <v>136.30000000000001</v>
      </c>
      <c r="MML196" s="2">
        <v>136.30000000000001</v>
      </c>
      <c r="MMM196" s="2">
        <v>136.30000000000001</v>
      </c>
      <c r="MMN196" s="2">
        <v>136.30000000000001</v>
      </c>
      <c r="MMO196" s="2">
        <v>136.30000000000001</v>
      </c>
      <c r="MMP196" s="2">
        <v>136.30000000000001</v>
      </c>
      <c r="MMQ196" s="2">
        <v>136.30000000000001</v>
      </c>
      <c r="MMR196" s="2">
        <v>136.30000000000001</v>
      </c>
      <c r="MMS196" s="2">
        <v>136.30000000000001</v>
      </c>
      <c r="MMT196" s="2">
        <v>136.30000000000001</v>
      </c>
      <c r="MMU196" s="2">
        <v>136.30000000000001</v>
      </c>
      <c r="MMV196" s="2">
        <v>136.30000000000001</v>
      </c>
      <c r="MMW196" s="2">
        <v>136.30000000000001</v>
      </c>
      <c r="MMX196" s="2">
        <v>136.30000000000001</v>
      </c>
      <c r="MMY196" s="2">
        <v>136.30000000000001</v>
      </c>
      <c r="MMZ196" s="2">
        <v>136.30000000000001</v>
      </c>
      <c r="MNA196" s="2">
        <v>136.30000000000001</v>
      </c>
      <c r="MNB196" s="2">
        <v>136.30000000000001</v>
      </c>
      <c r="MNC196" s="2">
        <v>136.30000000000001</v>
      </c>
      <c r="MND196" s="2">
        <v>136.30000000000001</v>
      </c>
      <c r="MNE196" s="2">
        <v>136.30000000000001</v>
      </c>
      <c r="MNF196" s="2">
        <v>136.30000000000001</v>
      </c>
      <c r="MNG196" s="2">
        <v>136.30000000000001</v>
      </c>
      <c r="MNH196" s="2">
        <v>136.30000000000001</v>
      </c>
      <c r="MNI196" s="2">
        <v>136.30000000000001</v>
      </c>
      <c r="MNJ196" s="2">
        <v>136.30000000000001</v>
      </c>
      <c r="MNK196" s="2">
        <v>136.30000000000001</v>
      </c>
      <c r="MNL196" s="2">
        <v>136.30000000000001</v>
      </c>
      <c r="MNM196" s="2">
        <v>136.30000000000001</v>
      </c>
      <c r="MNN196" s="2">
        <v>136.30000000000001</v>
      </c>
      <c r="MNO196" s="2">
        <v>136.30000000000001</v>
      </c>
      <c r="MNP196" s="2">
        <v>136.30000000000001</v>
      </c>
      <c r="MNQ196" s="2">
        <v>136.30000000000001</v>
      </c>
      <c r="MNR196" s="2">
        <v>136.30000000000001</v>
      </c>
      <c r="MNS196" s="2">
        <v>136.30000000000001</v>
      </c>
      <c r="MNT196" s="2">
        <v>136.30000000000001</v>
      </c>
      <c r="MNU196" s="2">
        <v>136.30000000000001</v>
      </c>
      <c r="MNV196" s="2">
        <v>136.30000000000001</v>
      </c>
      <c r="MNW196" s="2">
        <v>136.30000000000001</v>
      </c>
      <c r="MNX196" s="2">
        <v>136.30000000000001</v>
      </c>
      <c r="MNY196" s="2">
        <v>136.30000000000001</v>
      </c>
      <c r="MNZ196" s="2">
        <v>136.30000000000001</v>
      </c>
      <c r="MOA196" s="2">
        <v>136.30000000000001</v>
      </c>
      <c r="MOB196" s="2">
        <v>136.30000000000001</v>
      </c>
      <c r="MOC196" s="2">
        <v>136.30000000000001</v>
      </c>
      <c r="MOD196" s="2">
        <v>136.30000000000001</v>
      </c>
      <c r="MOE196" s="2">
        <v>136.30000000000001</v>
      </c>
      <c r="MOF196" s="2">
        <v>136.30000000000001</v>
      </c>
      <c r="MOG196" s="2">
        <v>136.30000000000001</v>
      </c>
      <c r="MOH196" s="2">
        <v>136.30000000000001</v>
      </c>
      <c r="MOI196" s="2">
        <v>136.30000000000001</v>
      </c>
      <c r="MOJ196" s="2">
        <v>136.30000000000001</v>
      </c>
      <c r="MOK196" s="2">
        <v>136.30000000000001</v>
      </c>
      <c r="MOL196" s="2">
        <v>136.30000000000001</v>
      </c>
      <c r="MOM196" s="2">
        <v>136.30000000000001</v>
      </c>
      <c r="MON196" s="2">
        <v>136.30000000000001</v>
      </c>
      <c r="MOO196" s="2">
        <v>136.30000000000001</v>
      </c>
      <c r="MOP196" s="2">
        <v>136.30000000000001</v>
      </c>
      <c r="MOQ196" s="2">
        <v>136.30000000000001</v>
      </c>
      <c r="MOR196" s="2">
        <v>136.30000000000001</v>
      </c>
      <c r="MOS196" s="2">
        <v>136.30000000000001</v>
      </c>
      <c r="MOT196" s="2">
        <v>136.30000000000001</v>
      </c>
      <c r="MOU196" s="2">
        <v>136.30000000000001</v>
      </c>
      <c r="MOV196" s="2">
        <v>136.30000000000001</v>
      </c>
      <c r="MOW196" s="2">
        <v>136.30000000000001</v>
      </c>
      <c r="MOX196" s="2">
        <v>136.30000000000001</v>
      </c>
      <c r="MOY196" s="2">
        <v>136.30000000000001</v>
      </c>
      <c r="MOZ196" s="2">
        <v>136.30000000000001</v>
      </c>
      <c r="MPA196" s="2">
        <v>136.30000000000001</v>
      </c>
      <c r="MPB196" s="2">
        <v>136.30000000000001</v>
      </c>
      <c r="MPC196" s="2">
        <v>136.30000000000001</v>
      </c>
      <c r="MPD196" s="2">
        <v>136.30000000000001</v>
      </c>
      <c r="MPE196" s="2">
        <v>136.30000000000001</v>
      </c>
      <c r="MPF196" s="2">
        <v>136.30000000000001</v>
      </c>
      <c r="MPG196" s="2">
        <v>136.30000000000001</v>
      </c>
      <c r="MPH196" s="2">
        <v>136.30000000000001</v>
      </c>
      <c r="MPI196" s="2">
        <v>136.30000000000001</v>
      </c>
      <c r="MPJ196" s="2">
        <v>136.30000000000001</v>
      </c>
      <c r="MPK196" s="2">
        <v>136.30000000000001</v>
      </c>
      <c r="MPL196" s="2">
        <v>136.30000000000001</v>
      </c>
      <c r="MPM196" s="2">
        <v>136.30000000000001</v>
      </c>
      <c r="MPN196" s="2">
        <v>136.30000000000001</v>
      </c>
      <c r="MPO196" s="2">
        <v>136.30000000000001</v>
      </c>
      <c r="MPP196" s="2">
        <v>136.30000000000001</v>
      </c>
      <c r="MPQ196" s="2">
        <v>136.30000000000001</v>
      </c>
      <c r="MPR196" s="2">
        <v>136.30000000000001</v>
      </c>
      <c r="MPS196" s="2">
        <v>136.30000000000001</v>
      </c>
      <c r="MPT196" s="2">
        <v>136.30000000000001</v>
      </c>
      <c r="MPU196" s="2">
        <v>136.30000000000001</v>
      </c>
      <c r="MPV196" s="2">
        <v>136.30000000000001</v>
      </c>
      <c r="MPW196" s="2">
        <v>136.30000000000001</v>
      </c>
      <c r="MPX196" s="2">
        <v>136.30000000000001</v>
      </c>
      <c r="MPY196" s="2">
        <v>136.30000000000001</v>
      </c>
      <c r="MPZ196" s="2">
        <v>136.30000000000001</v>
      </c>
      <c r="MQA196" s="2">
        <v>136.30000000000001</v>
      </c>
      <c r="MQB196" s="2">
        <v>136.30000000000001</v>
      </c>
      <c r="MQC196" s="2">
        <v>136.30000000000001</v>
      </c>
      <c r="MQD196" s="2">
        <v>136.30000000000001</v>
      </c>
      <c r="MQE196" s="2">
        <v>136.30000000000001</v>
      </c>
      <c r="MQF196" s="2">
        <v>136.30000000000001</v>
      </c>
      <c r="MQG196" s="2">
        <v>136.30000000000001</v>
      </c>
      <c r="MQH196" s="2">
        <v>136.30000000000001</v>
      </c>
      <c r="MQI196" s="2">
        <v>136.30000000000001</v>
      </c>
      <c r="MQJ196" s="2">
        <v>136.30000000000001</v>
      </c>
      <c r="MQK196" s="2">
        <v>136.30000000000001</v>
      </c>
      <c r="MQL196" s="2">
        <v>136.30000000000001</v>
      </c>
      <c r="MQM196" s="2">
        <v>136.30000000000001</v>
      </c>
      <c r="MQN196" s="2">
        <v>136.30000000000001</v>
      </c>
      <c r="MQO196" s="2">
        <v>136.30000000000001</v>
      </c>
      <c r="MQP196" s="2">
        <v>136.30000000000001</v>
      </c>
      <c r="MQQ196" s="2">
        <v>136.30000000000001</v>
      </c>
      <c r="MQR196" s="2">
        <v>136.30000000000001</v>
      </c>
      <c r="MQS196" s="2">
        <v>136.30000000000001</v>
      </c>
      <c r="MQT196" s="2">
        <v>136.30000000000001</v>
      </c>
      <c r="MQU196" s="2">
        <v>136.30000000000001</v>
      </c>
      <c r="MQV196" s="2">
        <v>136.30000000000001</v>
      </c>
      <c r="MQW196" s="2">
        <v>136.30000000000001</v>
      </c>
      <c r="MQX196" s="2">
        <v>136.30000000000001</v>
      </c>
      <c r="MQY196" s="2">
        <v>136.30000000000001</v>
      </c>
      <c r="MQZ196" s="2">
        <v>136.30000000000001</v>
      </c>
      <c r="MRA196" s="2">
        <v>136.30000000000001</v>
      </c>
      <c r="MRB196" s="2">
        <v>136.30000000000001</v>
      </c>
      <c r="MRC196" s="2">
        <v>136.30000000000001</v>
      </c>
      <c r="MRD196" s="2">
        <v>136.30000000000001</v>
      </c>
      <c r="MRE196" s="2">
        <v>136.30000000000001</v>
      </c>
      <c r="MRF196" s="2">
        <v>136.30000000000001</v>
      </c>
      <c r="MRG196" s="2">
        <v>136.30000000000001</v>
      </c>
      <c r="MRH196" s="2">
        <v>136.30000000000001</v>
      </c>
      <c r="MRI196" s="2">
        <v>136.30000000000001</v>
      </c>
      <c r="MRJ196" s="2">
        <v>136.30000000000001</v>
      </c>
      <c r="MRK196" s="2">
        <v>136.30000000000001</v>
      </c>
      <c r="MRL196" s="2">
        <v>136.30000000000001</v>
      </c>
      <c r="MRM196" s="2">
        <v>136.30000000000001</v>
      </c>
      <c r="MRN196" s="2">
        <v>136.30000000000001</v>
      </c>
      <c r="MRO196" s="2">
        <v>136.30000000000001</v>
      </c>
      <c r="MRP196" s="2">
        <v>136.30000000000001</v>
      </c>
      <c r="MRQ196" s="2">
        <v>136.30000000000001</v>
      </c>
      <c r="MRR196" s="2">
        <v>136.30000000000001</v>
      </c>
      <c r="MRS196" s="2">
        <v>136.30000000000001</v>
      </c>
      <c r="MRT196" s="2">
        <v>136.30000000000001</v>
      </c>
      <c r="MRU196" s="2">
        <v>136.30000000000001</v>
      </c>
      <c r="MRV196" s="2">
        <v>136.30000000000001</v>
      </c>
      <c r="MRW196" s="2">
        <v>136.30000000000001</v>
      </c>
      <c r="MRX196" s="2">
        <v>136.30000000000001</v>
      </c>
      <c r="MRY196" s="2">
        <v>136.30000000000001</v>
      </c>
      <c r="MRZ196" s="2">
        <v>136.30000000000001</v>
      </c>
      <c r="MSA196" s="2">
        <v>136.30000000000001</v>
      </c>
      <c r="MSB196" s="2">
        <v>136.30000000000001</v>
      </c>
      <c r="MSC196" s="2">
        <v>136.30000000000001</v>
      </c>
      <c r="MSD196" s="2">
        <v>136.30000000000001</v>
      </c>
      <c r="MSE196" s="2">
        <v>136.30000000000001</v>
      </c>
      <c r="MSF196" s="2">
        <v>136.30000000000001</v>
      </c>
      <c r="MSG196" s="2">
        <v>136.30000000000001</v>
      </c>
      <c r="MSH196" s="2">
        <v>136.30000000000001</v>
      </c>
      <c r="MSI196" s="2">
        <v>136.30000000000001</v>
      </c>
      <c r="MSJ196" s="2">
        <v>136.30000000000001</v>
      </c>
      <c r="MSK196" s="2">
        <v>136.30000000000001</v>
      </c>
      <c r="MSL196" s="2">
        <v>136.30000000000001</v>
      </c>
      <c r="MSM196" s="2">
        <v>136.30000000000001</v>
      </c>
      <c r="MSN196" s="2">
        <v>136.30000000000001</v>
      </c>
      <c r="MSO196" s="2">
        <v>136.30000000000001</v>
      </c>
      <c r="MSP196" s="2">
        <v>136.30000000000001</v>
      </c>
      <c r="MSQ196" s="2">
        <v>136.30000000000001</v>
      </c>
      <c r="MSR196" s="2">
        <v>136.30000000000001</v>
      </c>
      <c r="MSS196" s="2">
        <v>136.30000000000001</v>
      </c>
      <c r="MST196" s="2">
        <v>136.30000000000001</v>
      </c>
      <c r="MSU196" s="2">
        <v>136.30000000000001</v>
      </c>
      <c r="MSV196" s="2">
        <v>136.30000000000001</v>
      </c>
      <c r="MSW196" s="2">
        <v>136.30000000000001</v>
      </c>
      <c r="MSX196" s="2">
        <v>136.30000000000001</v>
      </c>
      <c r="MSY196" s="2">
        <v>136.30000000000001</v>
      </c>
      <c r="MSZ196" s="2">
        <v>136.30000000000001</v>
      </c>
      <c r="MTA196" s="2">
        <v>136.30000000000001</v>
      </c>
      <c r="MTB196" s="2">
        <v>136.30000000000001</v>
      </c>
      <c r="MTC196" s="2">
        <v>136.30000000000001</v>
      </c>
      <c r="MTD196" s="2">
        <v>136.30000000000001</v>
      </c>
      <c r="MTE196" s="2">
        <v>136.30000000000001</v>
      </c>
      <c r="MTF196" s="2">
        <v>136.30000000000001</v>
      </c>
      <c r="MTG196" s="2">
        <v>136.30000000000001</v>
      </c>
      <c r="MTH196" s="2">
        <v>136.30000000000001</v>
      </c>
      <c r="MTI196" s="2">
        <v>136.30000000000001</v>
      </c>
      <c r="MTJ196" s="2">
        <v>136.30000000000001</v>
      </c>
      <c r="MTK196" s="2">
        <v>136.30000000000001</v>
      </c>
      <c r="MTL196" s="2">
        <v>136.30000000000001</v>
      </c>
      <c r="MTM196" s="2">
        <v>136.30000000000001</v>
      </c>
      <c r="MTN196" s="2">
        <v>136.30000000000001</v>
      </c>
      <c r="MTO196" s="2">
        <v>136.30000000000001</v>
      </c>
      <c r="MTP196" s="2">
        <v>136.30000000000001</v>
      </c>
      <c r="MTQ196" s="2">
        <v>136.30000000000001</v>
      </c>
      <c r="MTR196" s="2">
        <v>136.30000000000001</v>
      </c>
      <c r="MTS196" s="2">
        <v>136.30000000000001</v>
      </c>
      <c r="MTT196" s="2">
        <v>136.30000000000001</v>
      </c>
      <c r="MTU196" s="2">
        <v>136.30000000000001</v>
      </c>
      <c r="MTV196" s="2">
        <v>136.30000000000001</v>
      </c>
      <c r="MTW196" s="2">
        <v>136.30000000000001</v>
      </c>
      <c r="MTX196" s="2">
        <v>136.30000000000001</v>
      </c>
      <c r="MTY196" s="2">
        <v>136.30000000000001</v>
      </c>
      <c r="MTZ196" s="2">
        <v>136.30000000000001</v>
      </c>
      <c r="MUA196" s="2">
        <v>136.30000000000001</v>
      </c>
      <c r="MUB196" s="2">
        <v>136.30000000000001</v>
      </c>
      <c r="MUC196" s="2">
        <v>136.30000000000001</v>
      </c>
      <c r="MUD196" s="2">
        <v>136.30000000000001</v>
      </c>
      <c r="MUE196" s="2">
        <v>136.30000000000001</v>
      </c>
      <c r="MUF196" s="2">
        <v>136.30000000000001</v>
      </c>
      <c r="MUG196" s="2">
        <v>136.30000000000001</v>
      </c>
      <c r="MUH196" s="2">
        <v>136.30000000000001</v>
      </c>
      <c r="MUI196" s="2">
        <v>136.30000000000001</v>
      </c>
      <c r="MUJ196" s="2">
        <v>136.30000000000001</v>
      </c>
      <c r="MUK196" s="2">
        <v>136.30000000000001</v>
      </c>
      <c r="MUL196" s="2">
        <v>136.30000000000001</v>
      </c>
      <c r="MUM196" s="2">
        <v>136.30000000000001</v>
      </c>
      <c r="MUN196" s="2">
        <v>136.30000000000001</v>
      </c>
      <c r="MUO196" s="2">
        <v>136.30000000000001</v>
      </c>
      <c r="MUP196" s="2">
        <v>136.30000000000001</v>
      </c>
      <c r="MUQ196" s="2">
        <v>136.30000000000001</v>
      </c>
      <c r="MUR196" s="2">
        <v>136.30000000000001</v>
      </c>
      <c r="MUS196" s="2">
        <v>136.30000000000001</v>
      </c>
      <c r="MUT196" s="2">
        <v>136.30000000000001</v>
      </c>
      <c r="MUU196" s="2">
        <v>136.30000000000001</v>
      </c>
      <c r="MUV196" s="2">
        <v>136.30000000000001</v>
      </c>
      <c r="MUW196" s="2">
        <v>136.30000000000001</v>
      </c>
      <c r="MUX196" s="2">
        <v>136.30000000000001</v>
      </c>
      <c r="MUY196" s="2">
        <v>136.30000000000001</v>
      </c>
      <c r="MUZ196" s="2">
        <v>136.30000000000001</v>
      </c>
      <c r="MVA196" s="2">
        <v>136.30000000000001</v>
      </c>
      <c r="MVB196" s="2">
        <v>136.30000000000001</v>
      </c>
      <c r="MVC196" s="2">
        <v>136.30000000000001</v>
      </c>
      <c r="MVD196" s="2">
        <v>136.30000000000001</v>
      </c>
      <c r="MVE196" s="2">
        <v>136.30000000000001</v>
      </c>
      <c r="MVF196" s="2">
        <v>136.30000000000001</v>
      </c>
      <c r="MVG196" s="2">
        <v>136.30000000000001</v>
      </c>
      <c r="MVH196" s="2">
        <v>136.30000000000001</v>
      </c>
      <c r="MVI196" s="2">
        <v>136.30000000000001</v>
      </c>
      <c r="MVJ196" s="2">
        <v>136.30000000000001</v>
      </c>
      <c r="MVK196" s="2">
        <v>136.30000000000001</v>
      </c>
      <c r="MVL196" s="2">
        <v>136.30000000000001</v>
      </c>
      <c r="MVM196" s="2">
        <v>136.30000000000001</v>
      </c>
      <c r="MVN196" s="2">
        <v>136.30000000000001</v>
      </c>
      <c r="MVO196" s="2">
        <v>136.30000000000001</v>
      </c>
      <c r="MVP196" s="2">
        <v>136.30000000000001</v>
      </c>
      <c r="MVQ196" s="2">
        <v>136.30000000000001</v>
      </c>
      <c r="MVR196" s="2">
        <v>136.30000000000001</v>
      </c>
      <c r="MVS196" s="2">
        <v>136.30000000000001</v>
      </c>
      <c r="MVT196" s="2">
        <v>136.30000000000001</v>
      </c>
      <c r="MVU196" s="2">
        <v>136.30000000000001</v>
      </c>
      <c r="MVV196" s="2">
        <v>136.30000000000001</v>
      </c>
      <c r="MVW196" s="2">
        <v>136.30000000000001</v>
      </c>
      <c r="MVX196" s="2">
        <v>136.30000000000001</v>
      </c>
      <c r="MVY196" s="2">
        <v>136.30000000000001</v>
      </c>
      <c r="MVZ196" s="2">
        <v>136.30000000000001</v>
      </c>
      <c r="MWA196" s="2">
        <v>136.30000000000001</v>
      </c>
      <c r="MWB196" s="2">
        <v>136.30000000000001</v>
      </c>
      <c r="MWC196" s="2">
        <v>136.30000000000001</v>
      </c>
      <c r="MWD196" s="2">
        <v>136.30000000000001</v>
      </c>
      <c r="MWE196" s="2">
        <v>136.30000000000001</v>
      </c>
      <c r="MWF196" s="2">
        <v>136.30000000000001</v>
      </c>
      <c r="MWG196" s="2">
        <v>136.30000000000001</v>
      </c>
      <c r="MWH196" s="2">
        <v>136.30000000000001</v>
      </c>
      <c r="MWI196" s="2">
        <v>136.30000000000001</v>
      </c>
      <c r="MWJ196" s="2">
        <v>136.30000000000001</v>
      </c>
      <c r="MWK196" s="2">
        <v>136.30000000000001</v>
      </c>
      <c r="MWL196" s="2">
        <v>136.30000000000001</v>
      </c>
      <c r="MWM196" s="2">
        <v>136.30000000000001</v>
      </c>
      <c r="MWN196" s="2">
        <v>136.30000000000001</v>
      </c>
      <c r="MWO196" s="2">
        <v>136.30000000000001</v>
      </c>
      <c r="MWP196" s="2">
        <v>136.30000000000001</v>
      </c>
      <c r="MWQ196" s="2">
        <v>136.30000000000001</v>
      </c>
      <c r="MWR196" s="2">
        <v>136.30000000000001</v>
      </c>
      <c r="MWS196" s="2">
        <v>136.30000000000001</v>
      </c>
      <c r="MWT196" s="2">
        <v>136.30000000000001</v>
      </c>
      <c r="MWU196" s="2">
        <v>136.30000000000001</v>
      </c>
      <c r="MWV196" s="2">
        <v>136.30000000000001</v>
      </c>
      <c r="MWW196" s="2">
        <v>136.30000000000001</v>
      </c>
      <c r="MWX196" s="2">
        <v>136.30000000000001</v>
      </c>
      <c r="MWY196" s="2">
        <v>136.30000000000001</v>
      </c>
      <c r="MWZ196" s="2">
        <v>136.30000000000001</v>
      </c>
      <c r="MXA196" s="2">
        <v>136.30000000000001</v>
      </c>
      <c r="MXB196" s="2">
        <v>136.30000000000001</v>
      </c>
      <c r="MXC196" s="2">
        <v>136.30000000000001</v>
      </c>
      <c r="MXD196" s="2">
        <v>136.30000000000001</v>
      </c>
      <c r="MXE196" s="2">
        <v>136.30000000000001</v>
      </c>
      <c r="MXF196" s="2">
        <v>136.30000000000001</v>
      </c>
      <c r="MXG196" s="2">
        <v>136.30000000000001</v>
      </c>
      <c r="MXH196" s="2">
        <v>136.30000000000001</v>
      </c>
      <c r="MXI196" s="2">
        <v>136.30000000000001</v>
      </c>
      <c r="MXJ196" s="2">
        <v>136.30000000000001</v>
      </c>
      <c r="MXK196" s="2">
        <v>136.30000000000001</v>
      </c>
      <c r="MXL196" s="2">
        <v>136.30000000000001</v>
      </c>
      <c r="MXM196" s="2">
        <v>136.30000000000001</v>
      </c>
      <c r="MXN196" s="2">
        <v>136.30000000000001</v>
      </c>
      <c r="MXO196" s="2">
        <v>136.30000000000001</v>
      </c>
      <c r="MXP196" s="2">
        <v>136.30000000000001</v>
      </c>
      <c r="MXQ196" s="2">
        <v>136.30000000000001</v>
      </c>
      <c r="MXR196" s="2">
        <v>136.30000000000001</v>
      </c>
      <c r="MXS196" s="2">
        <v>136.30000000000001</v>
      </c>
      <c r="MXT196" s="2">
        <v>136.30000000000001</v>
      </c>
      <c r="MXU196" s="2">
        <v>136.30000000000001</v>
      </c>
      <c r="MXV196" s="2">
        <v>136.30000000000001</v>
      </c>
      <c r="MXW196" s="2">
        <v>136.30000000000001</v>
      </c>
      <c r="MXX196" s="2">
        <v>136.30000000000001</v>
      </c>
      <c r="MXY196" s="2">
        <v>136.30000000000001</v>
      </c>
      <c r="MXZ196" s="2">
        <v>136.30000000000001</v>
      </c>
      <c r="MYA196" s="2">
        <v>136.30000000000001</v>
      </c>
      <c r="MYB196" s="2">
        <v>136.30000000000001</v>
      </c>
      <c r="MYC196" s="2">
        <v>136.30000000000001</v>
      </c>
      <c r="MYD196" s="2">
        <v>136.30000000000001</v>
      </c>
      <c r="MYE196" s="2">
        <v>136.30000000000001</v>
      </c>
      <c r="MYF196" s="2">
        <v>136.30000000000001</v>
      </c>
      <c r="MYG196" s="2">
        <v>136.30000000000001</v>
      </c>
      <c r="MYH196" s="2">
        <v>136.30000000000001</v>
      </c>
      <c r="MYI196" s="2">
        <v>136.30000000000001</v>
      </c>
      <c r="MYJ196" s="2">
        <v>136.30000000000001</v>
      </c>
      <c r="MYK196" s="2">
        <v>136.30000000000001</v>
      </c>
      <c r="MYL196" s="2">
        <v>136.30000000000001</v>
      </c>
      <c r="MYM196" s="2">
        <v>136.30000000000001</v>
      </c>
      <c r="MYN196" s="2">
        <v>136.30000000000001</v>
      </c>
      <c r="MYO196" s="2">
        <v>136.30000000000001</v>
      </c>
      <c r="MYP196" s="2">
        <v>136.30000000000001</v>
      </c>
      <c r="MYQ196" s="2">
        <v>136.30000000000001</v>
      </c>
      <c r="MYR196" s="2">
        <v>136.30000000000001</v>
      </c>
      <c r="MYS196" s="2">
        <v>136.30000000000001</v>
      </c>
      <c r="MYT196" s="2">
        <v>136.30000000000001</v>
      </c>
      <c r="MYU196" s="2">
        <v>136.30000000000001</v>
      </c>
      <c r="MYV196" s="2">
        <v>136.30000000000001</v>
      </c>
      <c r="MYW196" s="2">
        <v>136.30000000000001</v>
      </c>
      <c r="MYX196" s="2">
        <v>136.30000000000001</v>
      </c>
      <c r="MYY196" s="2">
        <v>136.30000000000001</v>
      </c>
      <c r="MYZ196" s="2">
        <v>136.30000000000001</v>
      </c>
      <c r="MZA196" s="2">
        <v>136.30000000000001</v>
      </c>
      <c r="MZB196" s="2">
        <v>136.30000000000001</v>
      </c>
      <c r="MZC196" s="2">
        <v>136.30000000000001</v>
      </c>
      <c r="MZD196" s="2">
        <v>136.30000000000001</v>
      </c>
      <c r="MZE196" s="2">
        <v>136.30000000000001</v>
      </c>
      <c r="MZF196" s="2">
        <v>136.30000000000001</v>
      </c>
      <c r="MZG196" s="2">
        <v>136.30000000000001</v>
      </c>
      <c r="MZH196" s="2">
        <v>136.30000000000001</v>
      </c>
      <c r="MZI196" s="2">
        <v>136.30000000000001</v>
      </c>
      <c r="MZJ196" s="2">
        <v>136.30000000000001</v>
      </c>
      <c r="MZK196" s="2">
        <v>136.30000000000001</v>
      </c>
      <c r="MZL196" s="2">
        <v>136.30000000000001</v>
      </c>
      <c r="MZM196" s="2">
        <v>136.30000000000001</v>
      </c>
      <c r="MZN196" s="2">
        <v>136.30000000000001</v>
      </c>
      <c r="MZO196" s="2">
        <v>136.30000000000001</v>
      </c>
      <c r="MZP196" s="2">
        <v>136.30000000000001</v>
      </c>
      <c r="MZQ196" s="2">
        <v>136.30000000000001</v>
      </c>
      <c r="MZR196" s="2">
        <v>136.30000000000001</v>
      </c>
      <c r="MZS196" s="2">
        <v>136.30000000000001</v>
      </c>
      <c r="MZT196" s="2">
        <v>136.30000000000001</v>
      </c>
      <c r="MZU196" s="2">
        <v>136.30000000000001</v>
      </c>
      <c r="MZV196" s="2">
        <v>136.30000000000001</v>
      </c>
      <c r="MZW196" s="2">
        <v>136.30000000000001</v>
      </c>
      <c r="MZX196" s="2">
        <v>136.30000000000001</v>
      </c>
      <c r="MZY196" s="2">
        <v>136.30000000000001</v>
      </c>
      <c r="MZZ196" s="2">
        <v>136.30000000000001</v>
      </c>
      <c r="NAA196" s="2">
        <v>136.30000000000001</v>
      </c>
      <c r="NAB196" s="2">
        <v>136.30000000000001</v>
      </c>
      <c r="NAC196" s="2">
        <v>136.30000000000001</v>
      </c>
      <c r="NAD196" s="2">
        <v>136.30000000000001</v>
      </c>
      <c r="NAE196" s="2">
        <v>136.30000000000001</v>
      </c>
      <c r="NAF196" s="2">
        <v>136.30000000000001</v>
      </c>
      <c r="NAG196" s="2">
        <v>136.30000000000001</v>
      </c>
      <c r="NAH196" s="2">
        <v>136.30000000000001</v>
      </c>
      <c r="NAI196" s="2">
        <v>136.30000000000001</v>
      </c>
      <c r="NAJ196" s="2">
        <v>136.30000000000001</v>
      </c>
      <c r="NAK196" s="2">
        <v>136.30000000000001</v>
      </c>
      <c r="NAL196" s="2">
        <v>136.30000000000001</v>
      </c>
      <c r="NAM196" s="2">
        <v>136.30000000000001</v>
      </c>
      <c r="NAN196" s="2">
        <v>136.30000000000001</v>
      </c>
      <c r="NAO196" s="2">
        <v>136.30000000000001</v>
      </c>
      <c r="NAP196" s="2">
        <v>136.30000000000001</v>
      </c>
      <c r="NAQ196" s="2">
        <v>136.30000000000001</v>
      </c>
      <c r="NAR196" s="2">
        <v>136.30000000000001</v>
      </c>
      <c r="NAS196" s="2">
        <v>136.30000000000001</v>
      </c>
      <c r="NAT196" s="2">
        <v>136.30000000000001</v>
      </c>
      <c r="NAU196" s="2">
        <v>136.30000000000001</v>
      </c>
      <c r="NAV196" s="2">
        <v>136.30000000000001</v>
      </c>
      <c r="NAW196" s="2">
        <v>136.30000000000001</v>
      </c>
      <c r="NAX196" s="2">
        <v>136.30000000000001</v>
      </c>
      <c r="NAY196" s="2">
        <v>136.30000000000001</v>
      </c>
      <c r="NAZ196" s="2">
        <v>136.30000000000001</v>
      </c>
      <c r="NBA196" s="2">
        <v>136.30000000000001</v>
      </c>
      <c r="NBB196" s="2">
        <v>136.30000000000001</v>
      </c>
      <c r="NBC196" s="2">
        <v>136.30000000000001</v>
      </c>
      <c r="NBD196" s="2">
        <v>136.30000000000001</v>
      </c>
      <c r="NBE196" s="2">
        <v>136.30000000000001</v>
      </c>
      <c r="NBF196" s="2">
        <v>136.30000000000001</v>
      </c>
      <c r="NBG196" s="2">
        <v>136.30000000000001</v>
      </c>
      <c r="NBH196" s="2">
        <v>136.30000000000001</v>
      </c>
      <c r="NBI196" s="2">
        <v>136.30000000000001</v>
      </c>
      <c r="NBJ196" s="2">
        <v>136.30000000000001</v>
      </c>
      <c r="NBK196" s="2">
        <v>136.30000000000001</v>
      </c>
      <c r="NBL196" s="2">
        <v>136.30000000000001</v>
      </c>
      <c r="NBM196" s="2">
        <v>136.30000000000001</v>
      </c>
      <c r="NBN196" s="2">
        <v>136.30000000000001</v>
      </c>
      <c r="NBO196" s="2">
        <v>136.30000000000001</v>
      </c>
      <c r="NBP196" s="2">
        <v>136.30000000000001</v>
      </c>
      <c r="NBQ196" s="2">
        <v>136.30000000000001</v>
      </c>
      <c r="NBR196" s="2">
        <v>136.30000000000001</v>
      </c>
      <c r="NBS196" s="2">
        <v>136.30000000000001</v>
      </c>
      <c r="NBT196" s="2">
        <v>136.30000000000001</v>
      </c>
      <c r="NBU196" s="2">
        <v>136.30000000000001</v>
      </c>
      <c r="NBV196" s="2">
        <v>136.30000000000001</v>
      </c>
      <c r="NBW196" s="2">
        <v>136.30000000000001</v>
      </c>
      <c r="NBX196" s="2">
        <v>136.30000000000001</v>
      </c>
      <c r="NBY196" s="2">
        <v>136.30000000000001</v>
      </c>
      <c r="NBZ196" s="2">
        <v>136.30000000000001</v>
      </c>
      <c r="NCA196" s="2">
        <v>136.30000000000001</v>
      </c>
      <c r="NCB196" s="2">
        <v>136.30000000000001</v>
      </c>
      <c r="NCC196" s="2">
        <v>136.30000000000001</v>
      </c>
      <c r="NCD196" s="2">
        <v>136.30000000000001</v>
      </c>
      <c r="NCE196" s="2">
        <v>136.30000000000001</v>
      </c>
      <c r="NCF196" s="2">
        <v>136.30000000000001</v>
      </c>
      <c r="NCG196" s="2">
        <v>136.30000000000001</v>
      </c>
      <c r="NCH196" s="2">
        <v>136.30000000000001</v>
      </c>
      <c r="NCI196" s="2">
        <v>136.30000000000001</v>
      </c>
      <c r="NCJ196" s="2">
        <v>136.30000000000001</v>
      </c>
      <c r="NCK196" s="2">
        <v>136.30000000000001</v>
      </c>
      <c r="NCL196" s="2">
        <v>136.30000000000001</v>
      </c>
      <c r="NCM196" s="2">
        <v>136.30000000000001</v>
      </c>
      <c r="NCN196" s="2">
        <v>136.30000000000001</v>
      </c>
      <c r="NCO196" s="2">
        <v>136.30000000000001</v>
      </c>
      <c r="NCP196" s="2">
        <v>136.30000000000001</v>
      </c>
      <c r="NCQ196" s="2">
        <v>136.30000000000001</v>
      </c>
      <c r="NCR196" s="2">
        <v>136.30000000000001</v>
      </c>
      <c r="NCS196" s="2">
        <v>136.30000000000001</v>
      </c>
      <c r="NCT196" s="2">
        <v>136.30000000000001</v>
      </c>
      <c r="NCU196" s="2">
        <v>136.30000000000001</v>
      </c>
      <c r="NCV196" s="2">
        <v>136.30000000000001</v>
      </c>
      <c r="NCW196" s="2">
        <v>136.30000000000001</v>
      </c>
      <c r="NCX196" s="2">
        <v>136.30000000000001</v>
      </c>
      <c r="NCY196" s="2">
        <v>136.30000000000001</v>
      </c>
      <c r="NCZ196" s="2">
        <v>136.30000000000001</v>
      </c>
      <c r="NDA196" s="2">
        <v>136.30000000000001</v>
      </c>
      <c r="NDB196" s="2">
        <v>136.30000000000001</v>
      </c>
      <c r="NDC196" s="2">
        <v>136.30000000000001</v>
      </c>
      <c r="NDD196" s="2">
        <v>136.30000000000001</v>
      </c>
      <c r="NDE196" s="2">
        <v>136.30000000000001</v>
      </c>
      <c r="NDF196" s="2">
        <v>136.30000000000001</v>
      </c>
      <c r="NDG196" s="2">
        <v>136.30000000000001</v>
      </c>
      <c r="NDH196" s="2">
        <v>136.30000000000001</v>
      </c>
      <c r="NDI196" s="2">
        <v>136.30000000000001</v>
      </c>
      <c r="NDJ196" s="2">
        <v>136.30000000000001</v>
      </c>
      <c r="NDK196" s="2">
        <v>136.30000000000001</v>
      </c>
      <c r="NDL196" s="2">
        <v>136.30000000000001</v>
      </c>
      <c r="NDM196" s="2">
        <v>136.30000000000001</v>
      </c>
      <c r="NDN196" s="2">
        <v>136.30000000000001</v>
      </c>
      <c r="NDO196" s="2">
        <v>136.30000000000001</v>
      </c>
      <c r="NDP196" s="2">
        <v>136.30000000000001</v>
      </c>
      <c r="NDQ196" s="2">
        <v>136.30000000000001</v>
      </c>
      <c r="NDR196" s="2">
        <v>136.30000000000001</v>
      </c>
      <c r="NDS196" s="2">
        <v>136.30000000000001</v>
      </c>
      <c r="NDT196" s="2">
        <v>136.30000000000001</v>
      </c>
      <c r="NDU196" s="2">
        <v>136.30000000000001</v>
      </c>
      <c r="NDV196" s="2">
        <v>136.30000000000001</v>
      </c>
      <c r="NDW196" s="2">
        <v>136.30000000000001</v>
      </c>
      <c r="NDX196" s="2">
        <v>136.30000000000001</v>
      </c>
      <c r="NDY196" s="2">
        <v>136.30000000000001</v>
      </c>
      <c r="NDZ196" s="2">
        <v>136.30000000000001</v>
      </c>
      <c r="NEA196" s="2">
        <v>136.30000000000001</v>
      </c>
      <c r="NEB196" s="2">
        <v>136.30000000000001</v>
      </c>
      <c r="NEC196" s="2">
        <v>136.30000000000001</v>
      </c>
      <c r="NED196" s="2">
        <v>136.30000000000001</v>
      </c>
      <c r="NEE196" s="2">
        <v>136.30000000000001</v>
      </c>
      <c r="NEF196" s="2">
        <v>136.30000000000001</v>
      </c>
      <c r="NEG196" s="2">
        <v>136.30000000000001</v>
      </c>
      <c r="NEH196" s="2">
        <v>136.30000000000001</v>
      </c>
      <c r="NEI196" s="2">
        <v>136.30000000000001</v>
      </c>
      <c r="NEJ196" s="2">
        <v>136.30000000000001</v>
      </c>
      <c r="NEK196" s="2">
        <v>136.30000000000001</v>
      </c>
      <c r="NEL196" s="2">
        <v>136.30000000000001</v>
      </c>
      <c r="NEM196" s="2">
        <v>136.30000000000001</v>
      </c>
      <c r="NEN196" s="2">
        <v>136.30000000000001</v>
      </c>
      <c r="NEO196" s="2">
        <v>136.30000000000001</v>
      </c>
      <c r="NEP196" s="2">
        <v>136.30000000000001</v>
      </c>
      <c r="NEQ196" s="2">
        <v>136.30000000000001</v>
      </c>
      <c r="NER196" s="2">
        <v>136.30000000000001</v>
      </c>
      <c r="NES196" s="2">
        <v>136.30000000000001</v>
      </c>
      <c r="NET196" s="2">
        <v>136.30000000000001</v>
      </c>
      <c r="NEU196" s="2">
        <v>136.30000000000001</v>
      </c>
      <c r="NEV196" s="2">
        <v>136.30000000000001</v>
      </c>
      <c r="NEW196" s="2">
        <v>136.30000000000001</v>
      </c>
      <c r="NEX196" s="2">
        <v>136.30000000000001</v>
      </c>
      <c r="NEY196" s="2">
        <v>136.30000000000001</v>
      </c>
      <c r="NEZ196" s="2">
        <v>136.30000000000001</v>
      </c>
      <c r="NFA196" s="2">
        <v>136.30000000000001</v>
      </c>
      <c r="NFB196" s="2">
        <v>136.30000000000001</v>
      </c>
      <c r="NFC196" s="2">
        <v>136.30000000000001</v>
      </c>
      <c r="NFD196" s="2">
        <v>136.30000000000001</v>
      </c>
      <c r="NFE196" s="2">
        <v>136.30000000000001</v>
      </c>
      <c r="NFF196" s="2">
        <v>136.30000000000001</v>
      </c>
      <c r="NFG196" s="2">
        <v>136.30000000000001</v>
      </c>
      <c r="NFH196" s="2">
        <v>136.30000000000001</v>
      </c>
      <c r="NFI196" s="2">
        <v>136.30000000000001</v>
      </c>
      <c r="NFJ196" s="2">
        <v>136.30000000000001</v>
      </c>
      <c r="NFK196" s="2">
        <v>136.30000000000001</v>
      </c>
      <c r="NFL196" s="2">
        <v>136.30000000000001</v>
      </c>
      <c r="NFM196" s="2">
        <v>136.30000000000001</v>
      </c>
      <c r="NFN196" s="2">
        <v>136.30000000000001</v>
      </c>
      <c r="NFO196" s="2">
        <v>136.30000000000001</v>
      </c>
      <c r="NFP196" s="2">
        <v>136.30000000000001</v>
      </c>
      <c r="NFQ196" s="2">
        <v>136.30000000000001</v>
      </c>
      <c r="NFR196" s="2">
        <v>136.30000000000001</v>
      </c>
      <c r="NFS196" s="2">
        <v>136.30000000000001</v>
      </c>
      <c r="NFT196" s="2">
        <v>136.30000000000001</v>
      </c>
      <c r="NFU196" s="2">
        <v>136.30000000000001</v>
      </c>
      <c r="NFV196" s="2">
        <v>136.30000000000001</v>
      </c>
      <c r="NFW196" s="2">
        <v>136.30000000000001</v>
      </c>
      <c r="NFX196" s="2">
        <v>136.30000000000001</v>
      </c>
      <c r="NFY196" s="2">
        <v>136.30000000000001</v>
      </c>
      <c r="NFZ196" s="2">
        <v>136.30000000000001</v>
      </c>
      <c r="NGA196" s="2">
        <v>136.30000000000001</v>
      </c>
      <c r="NGB196" s="2">
        <v>136.30000000000001</v>
      </c>
      <c r="NGC196" s="2">
        <v>136.30000000000001</v>
      </c>
      <c r="NGD196" s="2">
        <v>136.30000000000001</v>
      </c>
      <c r="NGE196" s="2">
        <v>136.30000000000001</v>
      </c>
      <c r="NGF196" s="2">
        <v>136.30000000000001</v>
      </c>
      <c r="NGG196" s="2">
        <v>136.30000000000001</v>
      </c>
      <c r="NGH196" s="2">
        <v>136.30000000000001</v>
      </c>
      <c r="NGI196" s="2">
        <v>136.30000000000001</v>
      </c>
      <c r="NGJ196" s="2">
        <v>136.30000000000001</v>
      </c>
      <c r="NGK196" s="2">
        <v>136.30000000000001</v>
      </c>
      <c r="NGL196" s="2">
        <v>136.30000000000001</v>
      </c>
      <c r="NGM196" s="2">
        <v>136.30000000000001</v>
      </c>
      <c r="NGN196" s="2">
        <v>136.30000000000001</v>
      </c>
      <c r="NGO196" s="2">
        <v>136.30000000000001</v>
      </c>
      <c r="NGP196" s="2">
        <v>136.30000000000001</v>
      </c>
      <c r="NGQ196" s="2">
        <v>136.30000000000001</v>
      </c>
      <c r="NGR196" s="2">
        <v>136.30000000000001</v>
      </c>
      <c r="NGS196" s="2">
        <v>136.30000000000001</v>
      </c>
      <c r="NGT196" s="2">
        <v>136.30000000000001</v>
      </c>
      <c r="NGU196" s="2">
        <v>136.30000000000001</v>
      </c>
      <c r="NGV196" s="2">
        <v>136.30000000000001</v>
      </c>
      <c r="NGW196" s="2">
        <v>136.30000000000001</v>
      </c>
      <c r="NGX196" s="2">
        <v>136.30000000000001</v>
      </c>
      <c r="NGY196" s="2">
        <v>136.30000000000001</v>
      </c>
      <c r="NGZ196" s="2">
        <v>136.30000000000001</v>
      </c>
      <c r="NHA196" s="2">
        <v>136.30000000000001</v>
      </c>
      <c r="NHB196" s="2">
        <v>136.30000000000001</v>
      </c>
      <c r="NHC196" s="2">
        <v>136.30000000000001</v>
      </c>
      <c r="NHD196" s="2">
        <v>136.30000000000001</v>
      </c>
      <c r="NHE196" s="2">
        <v>136.30000000000001</v>
      </c>
      <c r="NHF196" s="2">
        <v>136.30000000000001</v>
      </c>
      <c r="NHG196" s="2">
        <v>136.30000000000001</v>
      </c>
      <c r="NHH196" s="2">
        <v>136.30000000000001</v>
      </c>
      <c r="NHI196" s="2">
        <v>136.30000000000001</v>
      </c>
      <c r="NHJ196" s="2">
        <v>136.30000000000001</v>
      </c>
      <c r="NHK196" s="2">
        <v>136.30000000000001</v>
      </c>
      <c r="NHL196" s="2">
        <v>136.30000000000001</v>
      </c>
      <c r="NHM196" s="2">
        <v>136.30000000000001</v>
      </c>
      <c r="NHN196" s="2">
        <v>136.30000000000001</v>
      </c>
      <c r="NHO196" s="2">
        <v>136.30000000000001</v>
      </c>
      <c r="NHP196" s="2">
        <v>136.30000000000001</v>
      </c>
      <c r="NHQ196" s="2">
        <v>136.30000000000001</v>
      </c>
      <c r="NHR196" s="2">
        <v>136.30000000000001</v>
      </c>
      <c r="NHS196" s="2">
        <v>136.30000000000001</v>
      </c>
      <c r="NHT196" s="2">
        <v>136.30000000000001</v>
      </c>
      <c r="NHU196" s="2">
        <v>136.30000000000001</v>
      </c>
      <c r="NHV196" s="2">
        <v>136.30000000000001</v>
      </c>
      <c r="NHW196" s="2">
        <v>136.30000000000001</v>
      </c>
      <c r="NHX196" s="2">
        <v>136.30000000000001</v>
      </c>
      <c r="NHY196" s="2">
        <v>136.30000000000001</v>
      </c>
      <c r="NHZ196" s="2">
        <v>136.30000000000001</v>
      </c>
      <c r="NIA196" s="2">
        <v>136.30000000000001</v>
      </c>
      <c r="NIB196" s="2">
        <v>136.30000000000001</v>
      </c>
      <c r="NIC196" s="2">
        <v>136.30000000000001</v>
      </c>
      <c r="NID196" s="2">
        <v>136.30000000000001</v>
      </c>
      <c r="NIE196" s="2">
        <v>136.30000000000001</v>
      </c>
      <c r="NIF196" s="2">
        <v>136.30000000000001</v>
      </c>
      <c r="NIG196" s="2">
        <v>136.30000000000001</v>
      </c>
      <c r="NIH196" s="2">
        <v>136.30000000000001</v>
      </c>
      <c r="NII196" s="2">
        <v>136.30000000000001</v>
      </c>
      <c r="NIJ196" s="2">
        <v>136.30000000000001</v>
      </c>
      <c r="NIK196" s="2">
        <v>136.30000000000001</v>
      </c>
      <c r="NIL196" s="2">
        <v>136.30000000000001</v>
      </c>
      <c r="NIM196" s="2">
        <v>136.30000000000001</v>
      </c>
      <c r="NIN196" s="2">
        <v>136.30000000000001</v>
      </c>
      <c r="NIO196" s="2">
        <v>136.30000000000001</v>
      </c>
      <c r="NIP196" s="2">
        <v>136.30000000000001</v>
      </c>
      <c r="NIQ196" s="2">
        <v>136.30000000000001</v>
      </c>
      <c r="NIR196" s="2">
        <v>136.30000000000001</v>
      </c>
      <c r="NIS196" s="2">
        <v>136.30000000000001</v>
      </c>
      <c r="NIT196" s="2">
        <v>136.30000000000001</v>
      </c>
      <c r="NIU196" s="2">
        <v>136.30000000000001</v>
      </c>
      <c r="NIV196" s="2">
        <v>136.30000000000001</v>
      </c>
      <c r="NIW196" s="2">
        <v>136.30000000000001</v>
      </c>
      <c r="NIX196" s="2">
        <v>136.30000000000001</v>
      </c>
      <c r="NIY196" s="2">
        <v>136.30000000000001</v>
      </c>
      <c r="NIZ196" s="2">
        <v>136.30000000000001</v>
      </c>
      <c r="NJA196" s="2">
        <v>136.30000000000001</v>
      </c>
      <c r="NJB196" s="2">
        <v>136.30000000000001</v>
      </c>
      <c r="NJC196" s="2">
        <v>136.30000000000001</v>
      </c>
      <c r="NJD196" s="2">
        <v>136.30000000000001</v>
      </c>
      <c r="NJE196" s="2">
        <v>136.30000000000001</v>
      </c>
      <c r="NJF196" s="2">
        <v>136.30000000000001</v>
      </c>
      <c r="NJG196" s="2">
        <v>136.30000000000001</v>
      </c>
      <c r="NJH196" s="2">
        <v>136.30000000000001</v>
      </c>
      <c r="NJI196" s="2">
        <v>136.30000000000001</v>
      </c>
      <c r="NJJ196" s="2">
        <v>136.30000000000001</v>
      </c>
      <c r="NJK196" s="2">
        <v>136.30000000000001</v>
      </c>
      <c r="NJL196" s="2">
        <v>136.30000000000001</v>
      </c>
      <c r="NJM196" s="2">
        <v>136.30000000000001</v>
      </c>
      <c r="NJN196" s="2">
        <v>136.30000000000001</v>
      </c>
      <c r="NJO196" s="2">
        <v>136.30000000000001</v>
      </c>
      <c r="NJP196" s="2">
        <v>136.30000000000001</v>
      </c>
      <c r="NJQ196" s="2">
        <v>136.30000000000001</v>
      </c>
      <c r="NJR196" s="2">
        <v>136.30000000000001</v>
      </c>
      <c r="NJS196" s="2">
        <v>136.30000000000001</v>
      </c>
      <c r="NJT196" s="2">
        <v>136.30000000000001</v>
      </c>
      <c r="NJU196" s="2">
        <v>136.30000000000001</v>
      </c>
      <c r="NJV196" s="2">
        <v>136.30000000000001</v>
      </c>
      <c r="NJW196" s="2">
        <v>136.30000000000001</v>
      </c>
      <c r="NJX196" s="2">
        <v>136.30000000000001</v>
      </c>
      <c r="NJY196" s="2">
        <v>136.30000000000001</v>
      </c>
      <c r="NJZ196" s="2">
        <v>136.30000000000001</v>
      </c>
      <c r="NKA196" s="2">
        <v>136.30000000000001</v>
      </c>
      <c r="NKB196" s="2">
        <v>136.30000000000001</v>
      </c>
      <c r="NKC196" s="2">
        <v>136.30000000000001</v>
      </c>
      <c r="NKD196" s="2">
        <v>136.30000000000001</v>
      </c>
      <c r="NKE196" s="2">
        <v>136.30000000000001</v>
      </c>
      <c r="NKF196" s="2">
        <v>136.30000000000001</v>
      </c>
      <c r="NKG196" s="2">
        <v>136.30000000000001</v>
      </c>
      <c r="NKH196" s="2">
        <v>136.30000000000001</v>
      </c>
      <c r="NKI196" s="2">
        <v>136.30000000000001</v>
      </c>
      <c r="NKJ196" s="2">
        <v>136.30000000000001</v>
      </c>
      <c r="NKK196" s="2">
        <v>136.30000000000001</v>
      </c>
      <c r="NKL196" s="2">
        <v>136.30000000000001</v>
      </c>
      <c r="NKM196" s="2">
        <v>136.30000000000001</v>
      </c>
      <c r="NKN196" s="2">
        <v>136.30000000000001</v>
      </c>
      <c r="NKO196" s="2">
        <v>136.30000000000001</v>
      </c>
      <c r="NKP196" s="2">
        <v>136.30000000000001</v>
      </c>
      <c r="NKQ196" s="2">
        <v>136.30000000000001</v>
      </c>
      <c r="NKR196" s="2">
        <v>136.30000000000001</v>
      </c>
      <c r="NKS196" s="2">
        <v>136.30000000000001</v>
      </c>
      <c r="NKT196" s="2">
        <v>136.30000000000001</v>
      </c>
      <c r="NKU196" s="2">
        <v>136.30000000000001</v>
      </c>
      <c r="NKV196" s="2">
        <v>136.30000000000001</v>
      </c>
      <c r="NKW196" s="2">
        <v>136.30000000000001</v>
      </c>
      <c r="NKX196" s="2">
        <v>136.30000000000001</v>
      </c>
      <c r="NKY196" s="2">
        <v>136.30000000000001</v>
      </c>
      <c r="NKZ196" s="2">
        <v>136.30000000000001</v>
      </c>
      <c r="NLA196" s="2">
        <v>136.30000000000001</v>
      </c>
      <c r="NLB196" s="2">
        <v>136.30000000000001</v>
      </c>
      <c r="NLC196" s="2">
        <v>136.30000000000001</v>
      </c>
      <c r="NLD196" s="2">
        <v>136.30000000000001</v>
      </c>
      <c r="NLE196" s="2">
        <v>136.30000000000001</v>
      </c>
      <c r="NLF196" s="2">
        <v>136.30000000000001</v>
      </c>
      <c r="NLG196" s="2">
        <v>136.30000000000001</v>
      </c>
      <c r="NLH196" s="2">
        <v>136.30000000000001</v>
      </c>
      <c r="NLI196" s="2">
        <v>136.30000000000001</v>
      </c>
      <c r="NLJ196" s="2">
        <v>136.30000000000001</v>
      </c>
      <c r="NLK196" s="2">
        <v>136.30000000000001</v>
      </c>
      <c r="NLL196" s="2">
        <v>136.30000000000001</v>
      </c>
      <c r="NLM196" s="2">
        <v>136.30000000000001</v>
      </c>
      <c r="NLN196" s="2">
        <v>136.30000000000001</v>
      </c>
      <c r="NLO196" s="2">
        <v>136.30000000000001</v>
      </c>
      <c r="NLP196" s="2">
        <v>136.30000000000001</v>
      </c>
      <c r="NLQ196" s="2">
        <v>136.30000000000001</v>
      </c>
      <c r="NLR196" s="2">
        <v>136.30000000000001</v>
      </c>
      <c r="NLS196" s="2">
        <v>136.30000000000001</v>
      </c>
      <c r="NLT196" s="2">
        <v>136.30000000000001</v>
      </c>
      <c r="NLU196" s="2">
        <v>136.30000000000001</v>
      </c>
      <c r="NLV196" s="2">
        <v>136.30000000000001</v>
      </c>
      <c r="NLW196" s="2">
        <v>136.30000000000001</v>
      </c>
      <c r="NLX196" s="2">
        <v>136.30000000000001</v>
      </c>
      <c r="NLY196" s="2">
        <v>136.30000000000001</v>
      </c>
      <c r="NLZ196" s="2">
        <v>136.30000000000001</v>
      </c>
      <c r="NMA196" s="2">
        <v>136.30000000000001</v>
      </c>
      <c r="NMB196" s="2">
        <v>136.30000000000001</v>
      </c>
      <c r="NMC196" s="2">
        <v>136.30000000000001</v>
      </c>
      <c r="NMD196" s="2">
        <v>136.30000000000001</v>
      </c>
      <c r="NME196" s="2">
        <v>136.30000000000001</v>
      </c>
      <c r="NMF196" s="2">
        <v>136.30000000000001</v>
      </c>
      <c r="NMG196" s="2">
        <v>136.30000000000001</v>
      </c>
      <c r="NMH196" s="2">
        <v>136.30000000000001</v>
      </c>
      <c r="NMI196" s="2">
        <v>136.30000000000001</v>
      </c>
      <c r="NMJ196" s="2">
        <v>136.30000000000001</v>
      </c>
      <c r="NMK196" s="2">
        <v>136.30000000000001</v>
      </c>
      <c r="NML196" s="2">
        <v>136.30000000000001</v>
      </c>
      <c r="NMM196" s="2">
        <v>136.30000000000001</v>
      </c>
      <c r="NMN196" s="2">
        <v>136.30000000000001</v>
      </c>
      <c r="NMO196" s="2">
        <v>136.30000000000001</v>
      </c>
      <c r="NMP196" s="2">
        <v>136.30000000000001</v>
      </c>
      <c r="NMQ196" s="2">
        <v>136.30000000000001</v>
      </c>
      <c r="NMR196" s="2">
        <v>136.30000000000001</v>
      </c>
      <c r="NMS196" s="2">
        <v>136.30000000000001</v>
      </c>
      <c r="NMT196" s="2">
        <v>136.30000000000001</v>
      </c>
      <c r="NMU196" s="2">
        <v>136.30000000000001</v>
      </c>
      <c r="NMV196" s="2">
        <v>136.30000000000001</v>
      </c>
      <c r="NMW196" s="2">
        <v>136.30000000000001</v>
      </c>
      <c r="NMX196" s="2">
        <v>136.30000000000001</v>
      </c>
      <c r="NMY196" s="2">
        <v>136.30000000000001</v>
      </c>
      <c r="NMZ196" s="2">
        <v>136.30000000000001</v>
      </c>
      <c r="NNA196" s="2">
        <v>136.30000000000001</v>
      </c>
      <c r="NNB196" s="2">
        <v>136.30000000000001</v>
      </c>
      <c r="NNC196" s="2">
        <v>136.30000000000001</v>
      </c>
      <c r="NND196" s="2">
        <v>136.30000000000001</v>
      </c>
      <c r="NNE196" s="2">
        <v>136.30000000000001</v>
      </c>
      <c r="NNF196" s="2">
        <v>136.30000000000001</v>
      </c>
      <c r="NNG196" s="2">
        <v>136.30000000000001</v>
      </c>
      <c r="NNH196" s="2">
        <v>136.30000000000001</v>
      </c>
      <c r="NNI196" s="2">
        <v>136.30000000000001</v>
      </c>
      <c r="NNJ196" s="2">
        <v>136.30000000000001</v>
      </c>
      <c r="NNK196" s="2">
        <v>136.30000000000001</v>
      </c>
      <c r="NNL196" s="2">
        <v>136.30000000000001</v>
      </c>
      <c r="NNM196" s="2">
        <v>136.30000000000001</v>
      </c>
      <c r="NNN196" s="2">
        <v>136.30000000000001</v>
      </c>
      <c r="NNO196" s="2">
        <v>136.30000000000001</v>
      </c>
      <c r="NNP196" s="2">
        <v>136.30000000000001</v>
      </c>
      <c r="NNQ196" s="2">
        <v>136.30000000000001</v>
      </c>
      <c r="NNR196" s="2">
        <v>136.30000000000001</v>
      </c>
      <c r="NNS196" s="2">
        <v>136.30000000000001</v>
      </c>
      <c r="NNT196" s="2">
        <v>136.30000000000001</v>
      </c>
      <c r="NNU196" s="2">
        <v>136.30000000000001</v>
      </c>
      <c r="NNV196" s="2">
        <v>136.30000000000001</v>
      </c>
      <c r="NNW196" s="2">
        <v>136.30000000000001</v>
      </c>
      <c r="NNX196" s="2">
        <v>136.30000000000001</v>
      </c>
      <c r="NNY196" s="2">
        <v>136.30000000000001</v>
      </c>
      <c r="NNZ196" s="2">
        <v>136.30000000000001</v>
      </c>
      <c r="NOA196" s="2">
        <v>136.30000000000001</v>
      </c>
      <c r="NOB196" s="2">
        <v>136.30000000000001</v>
      </c>
      <c r="NOC196" s="2">
        <v>136.30000000000001</v>
      </c>
      <c r="NOD196" s="2">
        <v>136.30000000000001</v>
      </c>
      <c r="NOE196" s="2">
        <v>136.30000000000001</v>
      </c>
      <c r="NOF196" s="2">
        <v>136.30000000000001</v>
      </c>
      <c r="NOG196" s="2">
        <v>136.30000000000001</v>
      </c>
      <c r="NOH196" s="2">
        <v>136.30000000000001</v>
      </c>
      <c r="NOI196" s="2">
        <v>136.30000000000001</v>
      </c>
      <c r="NOJ196" s="2">
        <v>136.30000000000001</v>
      </c>
      <c r="NOK196" s="2">
        <v>136.30000000000001</v>
      </c>
      <c r="NOL196" s="2">
        <v>136.30000000000001</v>
      </c>
      <c r="NOM196" s="2">
        <v>136.30000000000001</v>
      </c>
      <c r="NON196" s="2">
        <v>136.30000000000001</v>
      </c>
      <c r="NOO196" s="2">
        <v>136.30000000000001</v>
      </c>
      <c r="NOP196" s="2">
        <v>136.30000000000001</v>
      </c>
      <c r="NOQ196" s="2">
        <v>136.30000000000001</v>
      </c>
      <c r="NOR196" s="2">
        <v>136.30000000000001</v>
      </c>
      <c r="NOS196" s="2">
        <v>136.30000000000001</v>
      </c>
      <c r="NOT196" s="2">
        <v>136.30000000000001</v>
      </c>
      <c r="NOU196" s="2">
        <v>136.30000000000001</v>
      </c>
      <c r="NOV196" s="2">
        <v>136.30000000000001</v>
      </c>
      <c r="NOW196" s="2">
        <v>136.30000000000001</v>
      </c>
      <c r="NOX196" s="2">
        <v>136.30000000000001</v>
      </c>
      <c r="NOY196" s="2">
        <v>136.30000000000001</v>
      </c>
      <c r="NOZ196" s="2">
        <v>136.30000000000001</v>
      </c>
      <c r="NPA196" s="2">
        <v>136.30000000000001</v>
      </c>
      <c r="NPB196" s="2">
        <v>136.30000000000001</v>
      </c>
      <c r="NPC196" s="2">
        <v>136.30000000000001</v>
      </c>
      <c r="NPD196" s="2">
        <v>136.30000000000001</v>
      </c>
      <c r="NPE196" s="2">
        <v>136.30000000000001</v>
      </c>
      <c r="NPF196" s="2">
        <v>136.30000000000001</v>
      </c>
      <c r="NPG196" s="2">
        <v>136.30000000000001</v>
      </c>
      <c r="NPH196" s="2">
        <v>136.30000000000001</v>
      </c>
      <c r="NPI196" s="2">
        <v>136.30000000000001</v>
      </c>
      <c r="NPJ196" s="2">
        <v>136.30000000000001</v>
      </c>
      <c r="NPK196" s="2">
        <v>136.30000000000001</v>
      </c>
      <c r="NPL196" s="2">
        <v>136.30000000000001</v>
      </c>
      <c r="NPM196" s="2">
        <v>136.30000000000001</v>
      </c>
      <c r="NPN196" s="2">
        <v>136.30000000000001</v>
      </c>
      <c r="NPO196" s="2">
        <v>136.30000000000001</v>
      </c>
      <c r="NPP196" s="2">
        <v>136.30000000000001</v>
      </c>
      <c r="NPQ196" s="2">
        <v>136.30000000000001</v>
      </c>
      <c r="NPR196" s="2">
        <v>136.30000000000001</v>
      </c>
      <c r="NPS196" s="2">
        <v>136.30000000000001</v>
      </c>
      <c r="NPT196" s="2">
        <v>136.30000000000001</v>
      </c>
      <c r="NPU196" s="2">
        <v>136.30000000000001</v>
      </c>
      <c r="NPV196" s="2">
        <v>136.30000000000001</v>
      </c>
      <c r="NPW196" s="2">
        <v>136.30000000000001</v>
      </c>
      <c r="NPX196" s="2">
        <v>136.30000000000001</v>
      </c>
      <c r="NPY196" s="2">
        <v>136.30000000000001</v>
      </c>
      <c r="NPZ196" s="2">
        <v>136.30000000000001</v>
      </c>
      <c r="NQA196" s="2">
        <v>136.30000000000001</v>
      </c>
      <c r="NQB196" s="2">
        <v>136.30000000000001</v>
      </c>
      <c r="NQC196" s="2">
        <v>136.30000000000001</v>
      </c>
      <c r="NQD196" s="2">
        <v>136.30000000000001</v>
      </c>
      <c r="NQE196" s="2">
        <v>136.30000000000001</v>
      </c>
      <c r="NQF196" s="2">
        <v>136.30000000000001</v>
      </c>
      <c r="NQG196" s="2">
        <v>136.30000000000001</v>
      </c>
      <c r="NQH196" s="2">
        <v>136.30000000000001</v>
      </c>
      <c r="NQI196" s="2">
        <v>136.30000000000001</v>
      </c>
      <c r="NQJ196" s="2">
        <v>136.30000000000001</v>
      </c>
      <c r="NQK196" s="2">
        <v>136.30000000000001</v>
      </c>
      <c r="NQL196" s="2">
        <v>136.30000000000001</v>
      </c>
      <c r="NQM196" s="2">
        <v>136.30000000000001</v>
      </c>
      <c r="NQN196" s="2">
        <v>136.30000000000001</v>
      </c>
      <c r="NQO196" s="2">
        <v>136.30000000000001</v>
      </c>
      <c r="NQP196" s="2">
        <v>136.30000000000001</v>
      </c>
      <c r="NQQ196" s="2">
        <v>136.30000000000001</v>
      </c>
      <c r="NQR196" s="2">
        <v>136.30000000000001</v>
      </c>
      <c r="NQS196" s="2">
        <v>136.30000000000001</v>
      </c>
      <c r="NQT196" s="2">
        <v>136.30000000000001</v>
      </c>
      <c r="NQU196" s="2">
        <v>136.30000000000001</v>
      </c>
      <c r="NQV196" s="2">
        <v>136.30000000000001</v>
      </c>
      <c r="NQW196" s="2">
        <v>136.30000000000001</v>
      </c>
      <c r="NQX196" s="2">
        <v>136.30000000000001</v>
      </c>
      <c r="NQY196" s="2">
        <v>136.30000000000001</v>
      </c>
      <c r="NQZ196" s="2">
        <v>136.30000000000001</v>
      </c>
      <c r="NRA196" s="2">
        <v>136.30000000000001</v>
      </c>
      <c r="NRB196" s="2">
        <v>136.30000000000001</v>
      </c>
      <c r="NRC196" s="2">
        <v>136.30000000000001</v>
      </c>
      <c r="NRD196" s="2">
        <v>136.30000000000001</v>
      </c>
      <c r="NRE196" s="2">
        <v>136.30000000000001</v>
      </c>
      <c r="NRF196" s="2">
        <v>136.30000000000001</v>
      </c>
      <c r="NRG196" s="2">
        <v>136.30000000000001</v>
      </c>
      <c r="NRH196" s="2">
        <v>136.30000000000001</v>
      </c>
      <c r="NRI196" s="2">
        <v>136.30000000000001</v>
      </c>
      <c r="NRJ196" s="2">
        <v>136.30000000000001</v>
      </c>
      <c r="NRK196" s="2">
        <v>136.30000000000001</v>
      </c>
      <c r="NRL196" s="2">
        <v>136.30000000000001</v>
      </c>
      <c r="NRM196" s="2">
        <v>136.30000000000001</v>
      </c>
      <c r="NRN196" s="2">
        <v>136.30000000000001</v>
      </c>
      <c r="NRO196" s="2">
        <v>136.30000000000001</v>
      </c>
      <c r="NRP196" s="2">
        <v>136.30000000000001</v>
      </c>
      <c r="NRQ196" s="2">
        <v>136.30000000000001</v>
      </c>
      <c r="NRR196" s="2">
        <v>136.30000000000001</v>
      </c>
      <c r="NRS196" s="2">
        <v>136.30000000000001</v>
      </c>
      <c r="NRT196" s="2">
        <v>136.30000000000001</v>
      </c>
      <c r="NRU196" s="2">
        <v>136.30000000000001</v>
      </c>
      <c r="NRV196" s="2">
        <v>136.30000000000001</v>
      </c>
      <c r="NRW196" s="2">
        <v>136.30000000000001</v>
      </c>
      <c r="NRX196" s="2">
        <v>136.30000000000001</v>
      </c>
      <c r="NRY196" s="2">
        <v>136.30000000000001</v>
      </c>
      <c r="NRZ196" s="2">
        <v>136.30000000000001</v>
      </c>
      <c r="NSA196" s="2">
        <v>136.30000000000001</v>
      </c>
      <c r="NSB196" s="2">
        <v>136.30000000000001</v>
      </c>
      <c r="NSC196" s="2">
        <v>136.30000000000001</v>
      </c>
      <c r="NSD196" s="2">
        <v>136.30000000000001</v>
      </c>
      <c r="NSE196" s="2">
        <v>136.30000000000001</v>
      </c>
      <c r="NSF196" s="2">
        <v>136.30000000000001</v>
      </c>
      <c r="NSG196" s="2">
        <v>136.30000000000001</v>
      </c>
      <c r="NSH196" s="2">
        <v>136.30000000000001</v>
      </c>
      <c r="NSI196" s="2">
        <v>136.30000000000001</v>
      </c>
      <c r="NSJ196" s="2">
        <v>136.30000000000001</v>
      </c>
      <c r="NSK196" s="2">
        <v>136.30000000000001</v>
      </c>
      <c r="NSL196" s="2">
        <v>136.30000000000001</v>
      </c>
      <c r="NSM196" s="2">
        <v>136.30000000000001</v>
      </c>
      <c r="NSN196" s="2">
        <v>136.30000000000001</v>
      </c>
      <c r="NSO196" s="2">
        <v>136.30000000000001</v>
      </c>
      <c r="NSP196" s="2">
        <v>136.30000000000001</v>
      </c>
      <c r="NSQ196" s="2">
        <v>136.30000000000001</v>
      </c>
      <c r="NSR196" s="2">
        <v>136.30000000000001</v>
      </c>
      <c r="NSS196" s="2">
        <v>136.30000000000001</v>
      </c>
      <c r="NST196" s="2">
        <v>136.30000000000001</v>
      </c>
      <c r="NSU196" s="2">
        <v>136.30000000000001</v>
      </c>
      <c r="NSV196" s="2">
        <v>136.30000000000001</v>
      </c>
      <c r="NSW196" s="2">
        <v>136.30000000000001</v>
      </c>
      <c r="NSX196" s="2">
        <v>136.30000000000001</v>
      </c>
      <c r="NSY196" s="2">
        <v>136.30000000000001</v>
      </c>
      <c r="NSZ196" s="2">
        <v>136.30000000000001</v>
      </c>
      <c r="NTA196" s="2">
        <v>136.30000000000001</v>
      </c>
      <c r="NTB196" s="2">
        <v>136.30000000000001</v>
      </c>
      <c r="NTC196" s="2">
        <v>136.30000000000001</v>
      </c>
      <c r="NTD196" s="2">
        <v>136.30000000000001</v>
      </c>
      <c r="NTE196" s="2">
        <v>136.30000000000001</v>
      </c>
      <c r="NTF196" s="2">
        <v>136.30000000000001</v>
      </c>
      <c r="NTG196" s="2">
        <v>136.30000000000001</v>
      </c>
      <c r="NTH196" s="2">
        <v>136.30000000000001</v>
      </c>
      <c r="NTI196" s="2">
        <v>136.30000000000001</v>
      </c>
      <c r="NTJ196" s="2">
        <v>136.30000000000001</v>
      </c>
      <c r="NTK196" s="2">
        <v>136.30000000000001</v>
      </c>
      <c r="NTL196" s="2">
        <v>136.30000000000001</v>
      </c>
      <c r="NTM196" s="2">
        <v>136.30000000000001</v>
      </c>
      <c r="NTN196" s="2">
        <v>136.30000000000001</v>
      </c>
      <c r="NTO196" s="2">
        <v>136.30000000000001</v>
      </c>
      <c r="NTP196" s="2">
        <v>136.30000000000001</v>
      </c>
      <c r="NTQ196" s="2">
        <v>136.30000000000001</v>
      </c>
      <c r="NTR196" s="2">
        <v>136.30000000000001</v>
      </c>
      <c r="NTS196" s="2">
        <v>136.30000000000001</v>
      </c>
      <c r="NTT196" s="2">
        <v>136.30000000000001</v>
      </c>
      <c r="NTU196" s="2">
        <v>136.30000000000001</v>
      </c>
      <c r="NTV196" s="2">
        <v>136.30000000000001</v>
      </c>
      <c r="NTW196" s="2">
        <v>136.30000000000001</v>
      </c>
      <c r="NTX196" s="2">
        <v>136.30000000000001</v>
      </c>
      <c r="NTY196" s="2">
        <v>136.30000000000001</v>
      </c>
      <c r="NTZ196" s="2">
        <v>136.30000000000001</v>
      </c>
      <c r="NUA196" s="2">
        <v>136.30000000000001</v>
      </c>
      <c r="NUB196" s="2">
        <v>136.30000000000001</v>
      </c>
      <c r="NUC196" s="2">
        <v>136.30000000000001</v>
      </c>
      <c r="NUD196" s="2">
        <v>136.30000000000001</v>
      </c>
      <c r="NUE196" s="2">
        <v>136.30000000000001</v>
      </c>
      <c r="NUF196" s="2">
        <v>136.30000000000001</v>
      </c>
      <c r="NUG196" s="2">
        <v>136.30000000000001</v>
      </c>
      <c r="NUH196" s="2">
        <v>136.30000000000001</v>
      </c>
      <c r="NUI196" s="2">
        <v>136.30000000000001</v>
      </c>
      <c r="NUJ196" s="2">
        <v>136.30000000000001</v>
      </c>
      <c r="NUK196" s="2">
        <v>136.30000000000001</v>
      </c>
      <c r="NUL196" s="2">
        <v>136.30000000000001</v>
      </c>
      <c r="NUM196" s="2">
        <v>136.30000000000001</v>
      </c>
      <c r="NUN196" s="2">
        <v>136.30000000000001</v>
      </c>
      <c r="NUO196" s="2">
        <v>136.30000000000001</v>
      </c>
      <c r="NUP196" s="2">
        <v>136.30000000000001</v>
      </c>
      <c r="NUQ196" s="2">
        <v>136.30000000000001</v>
      </c>
      <c r="NUR196" s="2">
        <v>136.30000000000001</v>
      </c>
      <c r="NUS196" s="2">
        <v>136.30000000000001</v>
      </c>
      <c r="NUT196" s="2">
        <v>136.30000000000001</v>
      </c>
      <c r="NUU196" s="2">
        <v>136.30000000000001</v>
      </c>
      <c r="NUV196" s="2">
        <v>136.30000000000001</v>
      </c>
      <c r="NUW196" s="2">
        <v>136.30000000000001</v>
      </c>
      <c r="NUX196" s="2">
        <v>136.30000000000001</v>
      </c>
      <c r="NUY196" s="2">
        <v>136.30000000000001</v>
      </c>
      <c r="NUZ196" s="2">
        <v>136.30000000000001</v>
      </c>
      <c r="NVA196" s="2">
        <v>136.30000000000001</v>
      </c>
      <c r="NVB196" s="2">
        <v>136.30000000000001</v>
      </c>
      <c r="NVC196" s="2">
        <v>136.30000000000001</v>
      </c>
      <c r="NVD196" s="2">
        <v>136.30000000000001</v>
      </c>
      <c r="NVE196" s="2">
        <v>136.30000000000001</v>
      </c>
      <c r="NVF196" s="2">
        <v>136.30000000000001</v>
      </c>
      <c r="NVG196" s="2">
        <v>136.30000000000001</v>
      </c>
      <c r="NVH196" s="2">
        <v>136.30000000000001</v>
      </c>
      <c r="NVI196" s="2">
        <v>136.30000000000001</v>
      </c>
      <c r="NVJ196" s="2">
        <v>136.30000000000001</v>
      </c>
      <c r="NVK196" s="2">
        <v>136.30000000000001</v>
      </c>
      <c r="NVL196" s="2">
        <v>136.30000000000001</v>
      </c>
      <c r="NVM196" s="2">
        <v>136.30000000000001</v>
      </c>
      <c r="NVN196" s="2">
        <v>136.30000000000001</v>
      </c>
      <c r="NVO196" s="2">
        <v>136.30000000000001</v>
      </c>
      <c r="NVP196" s="2">
        <v>136.30000000000001</v>
      </c>
      <c r="NVQ196" s="2">
        <v>136.30000000000001</v>
      </c>
      <c r="NVR196" s="2">
        <v>136.30000000000001</v>
      </c>
      <c r="NVS196" s="2">
        <v>136.30000000000001</v>
      </c>
      <c r="NVT196" s="2">
        <v>136.30000000000001</v>
      </c>
      <c r="NVU196" s="2">
        <v>136.30000000000001</v>
      </c>
      <c r="NVV196" s="2">
        <v>136.30000000000001</v>
      </c>
      <c r="NVW196" s="2">
        <v>136.30000000000001</v>
      </c>
      <c r="NVX196" s="2">
        <v>136.30000000000001</v>
      </c>
      <c r="NVY196" s="2">
        <v>136.30000000000001</v>
      </c>
      <c r="NVZ196" s="2">
        <v>136.30000000000001</v>
      </c>
      <c r="NWA196" s="2">
        <v>136.30000000000001</v>
      </c>
      <c r="NWB196" s="2">
        <v>136.30000000000001</v>
      </c>
      <c r="NWC196" s="2">
        <v>136.30000000000001</v>
      </c>
      <c r="NWD196" s="2">
        <v>136.30000000000001</v>
      </c>
      <c r="NWE196" s="2">
        <v>136.30000000000001</v>
      </c>
      <c r="NWF196" s="2">
        <v>136.30000000000001</v>
      </c>
      <c r="NWG196" s="2">
        <v>136.30000000000001</v>
      </c>
      <c r="NWH196" s="2">
        <v>136.30000000000001</v>
      </c>
      <c r="NWI196" s="2">
        <v>136.30000000000001</v>
      </c>
      <c r="NWJ196" s="2">
        <v>136.30000000000001</v>
      </c>
      <c r="NWK196" s="2">
        <v>136.30000000000001</v>
      </c>
      <c r="NWL196" s="2">
        <v>136.30000000000001</v>
      </c>
      <c r="NWM196" s="2">
        <v>136.30000000000001</v>
      </c>
      <c r="NWN196" s="2">
        <v>136.30000000000001</v>
      </c>
      <c r="NWO196" s="2">
        <v>136.30000000000001</v>
      </c>
      <c r="NWP196" s="2">
        <v>136.30000000000001</v>
      </c>
      <c r="NWQ196" s="2">
        <v>136.30000000000001</v>
      </c>
      <c r="NWR196" s="2">
        <v>136.30000000000001</v>
      </c>
      <c r="NWS196" s="2">
        <v>136.30000000000001</v>
      </c>
      <c r="NWT196" s="2">
        <v>136.30000000000001</v>
      </c>
      <c r="NWU196" s="2">
        <v>136.30000000000001</v>
      </c>
      <c r="NWV196" s="2">
        <v>136.30000000000001</v>
      </c>
      <c r="NWW196" s="2">
        <v>136.30000000000001</v>
      </c>
      <c r="NWX196" s="2">
        <v>136.30000000000001</v>
      </c>
      <c r="NWY196" s="2">
        <v>136.30000000000001</v>
      </c>
      <c r="NWZ196" s="2">
        <v>136.30000000000001</v>
      </c>
      <c r="NXA196" s="2">
        <v>136.30000000000001</v>
      </c>
      <c r="NXB196" s="2">
        <v>136.30000000000001</v>
      </c>
      <c r="NXC196" s="2">
        <v>136.30000000000001</v>
      </c>
      <c r="NXD196" s="2">
        <v>136.30000000000001</v>
      </c>
      <c r="NXE196" s="2">
        <v>136.30000000000001</v>
      </c>
      <c r="NXF196" s="2">
        <v>136.30000000000001</v>
      </c>
      <c r="NXG196" s="2">
        <v>136.30000000000001</v>
      </c>
      <c r="NXH196" s="2">
        <v>136.30000000000001</v>
      </c>
      <c r="NXI196" s="2">
        <v>136.30000000000001</v>
      </c>
      <c r="NXJ196" s="2">
        <v>136.30000000000001</v>
      </c>
      <c r="NXK196" s="2">
        <v>136.30000000000001</v>
      </c>
      <c r="NXL196" s="2">
        <v>136.30000000000001</v>
      </c>
      <c r="NXM196" s="2">
        <v>136.30000000000001</v>
      </c>
      <c r="NXN196" s="2">
        <v>136.30000000000001</v>
      </c>
      <c r="NXO196" s="2">
        <v>136.30000000000001</v>
      </c>
      <c r="NXP196" s="2">
        <v>136.30000000000001</v>
      </c>
      <c r="NXQ196" s="2">
        <v>136.30000000000001</v>
      </c>
      <c r="NXR196" s="2">
        <v>136.30000000000001</v>
      </c>
      <c r="NXS196" s="2">
        <v>136.30000000000001</v>
      </c>
      <c r="NXT196" s="2">
        <v>136.30000000000001</v>
      </c>
      <c r="NXU196" s="2">
        <v>136.30000000000001</v>
      </c>
      <c r="NXV196" s="2">
        <v>136.30000000000001</v>
      </c>
      <c r="NXW196" s="2">
        <v>136.30000000000001</v>
      </c>
      <c r="NXX196" s="2">
        <v>136.30000000000001</v>
      </c>
      <c r="NXY196" s="2">
        <v>136.30000000000001</v>
      </c>
      <c r="NXZ196" s="2">
        <v>136.30000000000001</v>
      </c>
      <c r="NYA196" s="2">
        <v>136.30000000000001</v>
      </c>
      <c r="NYB196" s="2">
        <v>136.30000000000001</v>
      </c>
      <c r="NYC196" s="2">
        <v>136.30000000000001</v>
      </c>
      <c r="NYD196" s="2">
        <v>136.30000000000001</v>
      </c>
      <c r="NYE196" s="2">
        <v>136.30000000000001</v>
      </c>
      <c r="NYF196" s="2">
        <v>136.30000000000001</v>
      </c>
      <c r="NYG196" s="2">
        <v>136.30000000000001</v>
      </c>
      <c r="NYH196" s="2">
        <v>136.30000000000001</v>
      </c>
      <c r="NYI196" s="2">
        <v>136.30000000000001</v>
      </c>
      <c r="NYJ196" s="2">
        <v>136.30000000000001</v>
      </c>
      <c r="NYK196" s="2">
        <v>136.30000000000001</v>
      </c>
      <c r="NYL196" s="2">
        <v>136.30000000000001</v>
      </c>
      <c r="NYM196" s="2">
        <v>136.30000000000001</v>
      </c>
      <c r="NYN196" s="2">
        <v>136.30000000000001</v>
      </c>
      <c r="NYO196" s="2">
        <v>136.30000000000001</v>
      </c>
      <c r="NYP196" s="2">
        <v>136.30000000000001</v>
      </c>
      <c r="NYQ196" s="2">
        <v>136.30000000000001</v>
      </c>
      <c r="NYR196" s="2">
        <v>136.30000000000001</v>
      </c>
      <c r="NYS196" s="2">
        <v>136.30000000000001</v>
      </c>
      <c r="NYT196" s="2">
        <v>136.30000000000001</v>
      </c>
      <c r="NYU196" s="2">
        <v>136.30000000000001</v>
      </c>
      <c r="NYV196" s="2">
        <v>136.30000000000001</v>
      </c>
      <c r="NYW196" s="2">
        <v>136.30000000000001</v>
      </c>
      <c r="NYX196" s="2">
        <v>136.30000000000001</v>
      </c>
      <c r="NYY196" s="2">
        <v>136.30000000000001</v>
      </c>
      <c r="NYZ196" s="2">
        <v>136.30000000000001</v>
      </c>
      <c r="NZA196" s="2">
        <v>136.30000000000001</v>
      </c>
      <c r="NZB196" s="2">
        <v>136.30000000000001</v>
      </c>
      <c r="NZC196" s="2">
        <v>136.30000000000001</v>
      </c>
      <c r="NZD196" s="2">
        <v>136.30000000000001</v>
      </c>
      <c r="NZE196" s="2">
        <v>136.30000000000001</v>
      </c>
      <c r="NZF196" s="2">
        <v>136.30000000000001</v>
      </c>
      <c r="NZG196" s="2">
        <v>136.30000000000001</v>
      </c>
      <c r="NZH196" s="2">
        <v>136.30000000000001</v>
      </c>
      <c r="NZI196" s="2">
        <v>136.30000000000001</v>
      </c>
      <c r="NZJ196" s="2">
        <v>136.30000000000001</v>
      </c>
      <c r="NZK196" s="2">
        <v>136.30000000000001</v>
      </c>
      <c r="NZL196" s="2">
        <v>136.30000000000001</v>
      </c>
      <c r="NZM196" s="2">
        <v>136.30000000000001</v>
      </c>
      <c r="NZN196" s="2">
        <v>136.30000000000001</v>
      </c>
      <c r="NZO196" s="2">
        <v>136.30000000000001</v>
      </c>
      <c r="NZP196" s="2">
        <v>136.30000000000001</v>
      </c>
      <c r="NZQ196" s="2">
        <v>136.30000000000001</v>
      </c>
      <c r="NZR196" s="2">
        <v>136.30000000000001</v>
      </c>
      <c r="NZS196" s="2">
        <v>136.30000000000001</v>
      </c>
      <c r="NZT196" s="2">
        <v>136.30000000000001</v>
      </c>
      <c r="NZU196" s="2">
        <v>136.30000000000001</v>
      </c>
      <c r="NZV196" s="2">
        <v>136.30000000000001</v>
      </c>
      <c r="NZW196" s="2">
        <v>136.30000000000001</v>
      </c>
      <c r="NZX196" s="2">
        <v>136.30000000000001</v>
      </c>
      <c r="NZY196" s="2">
        <v>136.30000000000001</v>
      </c>
      <c r="NZZ196" s="2">
        <v>136.30000000000001</v>
      </c>
      <c r="OAA196" s="2">
        <v>136.30000000000001</v>
      </c>
      <c r="OAB196" s="2">
        <v>136.30000000000001</v>
      </c>
      <c r="OAC196" s="2">
        <v>136.30000000000001</v>
      </c>
      <c r="OAD196" s="2">
        <v>136.30000000000001</v>
      </c>
      <c r="OAE196" s="2">
        <v>136.30000000000001</v>
      </c>
      <c r="OAF196" s="2">
        <v>136.30000000000001</v>
      </c>
      <c r="OAG196" s="2">
        <v>136.30000000000001</v>
      </c>
      <c r="OAH196" s="2">
        <v>136.30000000000001</v>
      </c>
      <c r="OAI196" s="2">
        <v>136.30000000000001</v>
      </c>
      <c r="OAJ196" s="2">
        <v>136.30000000000001</v>
      </c>
      <c r="OAK196" s="2">
        <v>136.30000000000001</v>
      </c>
      <c r="OAL196" s="2">
        <v>136.30000000000001</v>
      </c>
      <c r="OAM196" s="2">
        <v>136.30000000000001</v>
      </c>
      <c r="OAN196" s="2">
        <v>136.30000000000001</v>
      </c>
      <c r="OAO196" s="2">
        <v>136.30000000000001</v>
      </c>
      <c r="OAP196" s="2">
        <v>136.30000000000001</v>
      </c>
      <c r="OAQ196" s="2">
        <v>136.30000000000001</v>
      </c>
      <c r="OAR196" s="2">
        <v>136.30000000000001</v>
      </c>
      <c r="OAS196" s="2">
        <v>136.30000000000001</v>
      </c>
      <c r="OAT196" s="2">
        <v>136.30000000000001</v>
      </c>
      <c r="OAU196" s="2">
        <v>136.30000000000001</v>
      </c>
      <c r="OAV196" s="2">
        <v>136.30000000000001</v>
      </c>
      <c r="OAW196" s="2">
        <v>136.30000000000001</v>
      </c>
      <c r="OAX196" s="2">
        <v>136.30000000000001</v>
      </c>
      <c r="OAY196" s="2">
        <v>136.30000000000001</v>
      </c>
      <c r="OAZ196" s="2">
        <v>136.30000000000001</v>
      </c>
      <c r="OBA196" s="2">
        <v>136.30000000000001</v>
      </c>
      <c r="OBB196" s="2">
        <v>136.30000000000001</v>
      </c>
      <c r="OBC196" s="2">
        <v>136.30000000000001</v>
      </c>
      <c r="OBD196" s="2">
        <v>136.30000000000001</v>
      </c>
      <c r="OBE196" s="2">
        <v>136.30000000000001</v>
      </c>
      <c r="OBF196" s="2">
        <v>136.30000000000001</v>
      </c>
      <c r="OBG196" s="2">
        <v>136.30000000000001</v>
      </c>
      <c r="OBH196" s="2">
        <v>136.30000000000001</v>
      </c>
      <c r="OBI196" s="2">
        <v>136.30000000000001</v>
      </c>
      <c r="OBJ196" s="2">
        <v>136.30000000000001</v>
      </c>
      <c r="OBK196" s="2">
        <v>136.30000000000001</v>
      </c>
      <c r="OBL196" s="2">
        <v>136.30000000000001</v>
      </c>
      <c r="OBM196" s="2">
        <v>136.30000000000001</v>
      </c>
      <c r="OBN196" s="2">
        <v>136.30000000000001</v>
      </c>
      <c r="OBO196" s="2">
        <v>136.30000000000001</v>
      </c>
      <c r="OBP196" s="2">
        <v>136.30000000000001</v>
      </c>
      <c r="OBQ196" s="2">
        <v>136.30000000000001</v>
      </c>
      <c r="OBR196" s="2">
        <v>136.30000000000001</v>
      </c>
      <c r="OBS196" s="2">
        <v>136.30000000000001</v>
      </c>
      <c r="OBT196" s="2">
        <v>136.30000000000001</v>
      </c>
      <c r="OBU196" s="2">
        <v>136.30000000000001</v>
      </c>
      <c r="OBV196" s="2">
        <v>136.30000000000001</v>
      </c>
      <c r="OBW196" s="2">
        <v>136.30000000000001</v>
      </c>
      <c r="OBX196" s="2">
        <v>136.30000000000001</v>
      </c>
      <c r="OBY196" s="2">
        <v>136.30000000000001</v>
      </c>
      <c r="OBZ196" s="2">
        <v>136.30000000000001</v>
      </c>
      <c r="OCA196" s="2">
        <v>136.30000000000001</v>
      </c>
      <c r="OCB196" s="2">
        <v>136.30000000000001</v>
      </c>
      <c r="OCC196" s="2">
        <v>136.30000000000001</v>
      </c>
      <c r="OCD196" s="2">
        <v>136.30000000000001</v>
      </c>
      <c r="OCE196" s="2">
        <v>136.30000000000001</v>
      </c>
      <c r="OCF196" s="2">
        <v>136.30000000000001</v>
      </c>
      <c r="OCG196" s="2">
        <v>136.30000000000001</v>
      </c>
      <c r="OCH196" s="2">
        <v>136.30000000000001</v>
      </c>
      <c r="OCI196" s="2">
        <v>136.30000000000001</v>
      </c>
      <c r="OCJ196" s="2">
        <v>136.30000000000001</v>
      </c>
      <c r="OCK196" s="2">
        <v>136.30000000000001</v>
      </c>
      <c r="OCL196" s="2">
        <v>136.30000000000001</v>
      </c>
      <c r="OCM196" s="2">
        <v>136.30000000000001</v>
      </c>
      <c r="OCN196" s="2">
        <v>136.30000000000001</v>
      </c>
      <c r="OCO196" s="2">
        <v>136.30000000000001</v>
      </c>
      <c r="OCP196" s="2">
        <v>136.30000000000001</v>
      </c>
      <c r="OCQ196" s="2">
        <v>136.30000000000001</v>
      </c>
      <c r="OCR196" s="2">
        <v>136.30000000000001</v>
      </c>
      <c r="OCS196" s="2">
        <v>136.30000000000001</v>
      </c>
      <c r="OCT196" s="2">
        <v>136.30000000000001</v>
      </c>
      <c r="OCU196" s="2">
        <v>136.30000000000001</v>
      </c>
      <c r="OCV196" s="2">
        <v>136.30000000000001</v>
      </c>
      <c r="OCW196" s="2">
        <v>136.30000000000001</v>
      </c>
      <c r="OCX196" s="2">
        <v>136.30000000000001</v>
      </c>
      <c r="OCY196" s="2">
        <v>136.30000000000001</v>
      </c>
      <c r="OCZ196" s="2">
        <v>136.30000000000001</v>
      </c>
      <c r="ODA196" s="2">
        <v>136.30000000000001</v>
      </c>
      <c r="ODB196" s="2">
        <v>136.30000000000001</v>
      </c>
      <c r="ODC196" s="2">
        <v>136.30000000000001</v>
      </c>
      <c r="ODD196" s="2">
        <v>136.30000000000001</v>
      </c>
      <c r="ODE196" s="2">
        <v>136.30000000000001</v>
      </c>
      <c r="ODF196" s="2">
        <v>136.30000000000001</v>
      </c>
      <c r="ODG196" s="2">
        <v>136.30000000000001</v>
      </c>
      <c r="ODH196" s="2">
        <v>136.30000000000001</v>
      </c>
      <c r="ODI196" s="2">
        <v>136.30000000000001</v>
      </c>
      <c r="ODJ196" s="2">
        <v>136.30000000000001</v>
      </c>
      <c r="ODK196" s="2">
        <v>136.30000000000001</v>
      </c>
      <c r="ODL196" s="2">
        <v>136.30000000000001</v>
      </c>
      <c r="ODM196" s="2">
        <v>136.30000000000001</v>
      </c>
      <c r="ODN196" s="2">
        <v>136.30000000000001</v>
      </c>
      <c r="ODO196" s="2">
        <v>136.30000000000001</v>
      </c>
      <c r="ODP196" s="2">
        <v>136.30000000000001</v>
      </c>
      <c r="ODQ196" s="2">
        <v>136.30000000000001</v>
      </c>
      <c r="ODR196" s="2">
        <v>136.30000000000001</v>
      </c>
      <c r="ODS196" s="2">
        <v>136.30000000000001</v>
      </c>
      <c r="ODT196" s="2">
        <v>136.30000000000001</v>
      </c>
      <c r="ODU196" s="2">
        <v>136.30000000000001</v>
      </c>
      <c r="ODV196" s="2">
        <v>136.30000000000001</v>
      </c>
      <c r="ODW196" s="2">
        <v>136.30000000000001</v>
      </c>
      <c r="ODX196" s="2">
        <v>136.30000000000001</v>
      </c>
      <c r="ODY196" s="2">
        <v>136.30000000000001</v>
      </c>
      <c r="ODZ196" s="2">
        <v>136.30000000000001</v>
      </c>
      <c r="OEA196" s="2">
        <v>136.30000000000001</v>
      </c>
      <c r="OEB196" s="2">
        <v>136.30000000000001</v>
      </c>
      <c r="OEC196" s="2">
        <v>136.30000000000001</v>
      </c>
      <c r="OED196" s="2">
        <v>136.30000000000001</v>
      </c>
      <c r="OEE196" s="2">
        <v>136.30000000000001</v>
      </c>
      <c r="OEF196" s="2">
        <v>136.30000000000001</v>
      </c>
      <c r="OEG196" s="2">
        <v>136.30000000000001</v>
      </c>
      <c r="OEH196" s="2">
        <v>136.30000000000001</v>
      </c>
      <c r="OEI196" s="2">
        <v>136.30000000000001</v>
      </c>
      <c r="OEJ196" s="2">
        <v>136.30000000000001</v>
      </c>
      <c r="OEK196" s="2">
        <v>136.30000000000001</v>
      </c>
      <c r="OEL196" s="2">
        <v>136.30000000000001</v>
      </c>
      <c r="OEM196" s="2">
        <v>136.30000000000001</v>
      </c>
      <c r="OEN196" s="2">
        <v>136.30000000000001</v>
      </c>
      <c r="OEO196" s="2">
        <v>136.30000000000001</v>
      </c>
      <c r="OEP196" s="2">
        <v>136.30000000000001</v>
      </c>
      <c r="OEQ196" s="2">
        <v>136.30000000000001</v>
      </c>
      <c r="OER196" s="2">
        <v>136.30000000000001</v>
      </c>
      <c r="OES196" s="2">
        <v>136.30000000000001</v>
      </c>
      <c r="OET196" s="2">
        <v>136.30000000000001</v>
      </c>
      <c r="OEU196" s="2">
        <v>136.30000000000001</v>
      </c>
      <c r="OEV196" s="2">
        <v>136.30000000000001</v>
      </c>
      <c r="OEW196" s="2">
        <v>136.30000000000001</v>
      </c>
      <c r="OEX196" s="2">
        <v>136.30000000000001</v>
      </c>
      <c r="OEY196" s="2">
        <v>136.30000000000001</v>
      </c>
      <c r="OEZ196" s="2">
        <v>136.30000000000001</v>
      </c>
      <c r="OFA196" s="2">
        <v>136.30000000000001</v>
      </c>
      <c r="OFB196" s="2">
        <v>136.30000000000001</v>
      </c>
      <c r="OFC196" s="2">
        <v>136.30000000000001</v>
      </c>
      <c r="OFD196" s="2">
        <v>136.30000000000001</v>
      </c>
      <c r="OFE196" s="2">
        <v>136.30000000000001</v>
      </c>
      <c r="OFF196" s="2">
        <v>136.30000000000001</v>
      </c>
      <c r="OFG196" s="2">
        <v>136.30000000000001</v>
      </c>
      <c r="OFH196" s="2">
        <v>136.30000000000001</v>
      </c>
      <c r="OFI196" s="2">
        <v>136.30000000000001</v>
      </c>
      <c r="OFJ196" s="2">
        <v>136.30000000000001</v>
      </c>
      <c r="OFK196" s="2">
        <v>136.30000000000001</v>
      </c>
      <c r="OFL196" s="2">
        <v>136.30000000000001</v>
      </c>
      <c r="OFM196" s="2">
        <v>136.30000000000001</v>
      </c>
      <c r="OFN196" s="2">
        <v>136.30000000000001</v>
      </c>
      <c r="OFO196" s="2">
        <v>136.30000000000001</v>
      </c>
      <c r="OFP196" s="2">
        <v>136.30000000000001</v>
      </c>
      <c r="OFQ196" s="2">
        <v>136.30000000000001</v>
      </c>
      <c r="OFR196" s="2">
        <v>136.30000000000001</v>
      </c>
      <c r="OFS196" s="2">
        <v>136.30000000000001</v>
      </c>
      <c r="OFT196" s="2">
        <v>136.30000000000001</v>
      </c>
      <c r="OFU196" s="2">
        <v>136.30000000000001</v>
      </c>
      <c r="OFV196" s="2">
        <v>136.30000000000001</v>
      </c>
      <c r="OFW196" s="2">
        <v>136.30000000000001</v>
      </c>
      <c r="OFX196" s="2">
        <v>136.30000000000001</v>
      </c>
      <c r="OFY196" s="2">
        <v>136.30000000000001</v>
      </c>
      <c r="OFZ196" s="2">
        <v>136.30000000000001</v>
      </c>
      <c r="OGA196" s="2">
        <v>136.30000000000001</v>
      </c>
      <c r="OGB196" s="2">
        <v>136.30000000000001</v>
      </c>
      <c r="OGC196" s="2">
        <v>136.30000000000001</v>
      </c>
      <c r="OGD196" s="2">
        <v>136.30000000000001</v>
      </c>
      <c r="OGE196" s="2">
        <v>136.30000000000001</v>
      </c>
      <c r="OGF196" s="2">
        <v>136.30000000000001</v>
      </c>
      <c r="OGG196" s="2">
        <v>136.30000000000001</v>
      </c>
      <c r="OGH196" s="2">
        <v>136.30000000000001</v>
      </c>
      <c r="OGI196" s="2">
        <v>136.30000000000001</v>
      </c>
      <c r="OGJ196" s="2">
        <v>136.30000000000001</v>
      </c>
      <c r="OGK196" s="2">
        <v>136.30000000000001</v>
      </c>
      <c r="OGL196" s="2">
        <v>136.30000000000001</v>
      </c>
      <c r="OGM196" s="2">
        <v>136.30000000000001</v>
      </c>
      <c r="OGN196" s="2">
        <v>136.30000000000001</v>
      </c>
      <c r="OGO196" s="2">
        <v>136.30000000000001</v>
      </c>
      <c r="OGP196" s="2">
        <v>136.30000000000001</v>
      </c>
      <c r="OGQ196" s="2">
        <v>136.30000000000001</v>
      </c>
      <c r="OGR196" s="2">
        <v>136.30000000000001</v>
      </c>
      <c r="OGS196" s="2">
        <v>136.30000000000001</v>
      </c>
      <c r="OGT196" s="2">
        <v>136.30000000000001</v>
      </c>
      <c r="OGU196" s="2">
        <v>136.30000000000001</v>
      </c>
      <c r="OGV196" s="2">
        <v>136.30000000000001</v>
      </c>
      <c r="OGW196" s="2">
        <v>136.30000000000001</v>
      </c>
      <c r="OGX196" s="2">
        <v>136.30000000000001</v>
      </c>
      <c r="OGY196" s="2">
        <v>136.30000000000001</v>
      </c>
      <c r="OGZ196" s="2">
        <v>136.30000000000001</v>
      </c>
      <c r="OHA196" s="2">
        <v>136.30000000000001</v>
      </c>
      <c r="OHB196" s="2">
        <v>136.30000000000001</v>
      </c>
      <c r="OHC196" s="2">
        <v>136.30000000000001</v>
      </c>
      <c r="OHD196" s="2">
        <v>136.30000000000001</v>
      </c>
      <c r="OHE196" s="2">
        <v>136.30000000000001</v>
      </c>
      <c r="OHF196" s="2">
        <v>136.30000000000001</v>
      </c>
      <c r="OHG196" s="2">
        <v>136.30000000000001</v>
      </c>
      <c r="OHH196" s="2">
        <v>136.30000000000001</v>
      </c>
      <c r="OHI196" s="2">
        <v>136.30000000000001</v>
      </c>
      <c r="OHJ196" s="2">
        <v>136.30000000000001</v>
      </c>
      <c r="OHK196" s="2">
        <v>136.30000000000001</v>
      </c>
      <c r="OHL196" s="2">
        <v>136.30000000000001</v>
      </c>
      <c r="OHM196" s="2">
        <v>136.30000000000001</v>
      </c>
      <c r="OHN196" s="2">
        <v>136.30000000000001</v>
      </c>
      <c r="OHO196" s="2">
        <v>136.30000000000001</v>
      </c>
      <c r="OHP196" s="2">
        <v>136.30000000000001</v>
      </c>
      <c r="OHQ196" s="2">
        <v>136.30000000000001</v>
      </c>
      <c r="OHR196" s="2">
        <v>136.30000000000001</v>
      </c>
      <c r="OHS196" s="2">
        <v>136.30000000000001</v>
      </c>
      <c r="OHT196" s="2">
        <v>136.30000000000001</v>
      </c>
      <c r="OHU196" s="2">
        <v>136.30000000000001</v>
      </c>
      <c r="OHV196" s="2">
        <v>136.30000000000001</v>
      </c>
      <c r="OHW196" s="2">
        <v>136.30000000000001</v>
      </c>
      <c r="OHX196" s="2">
        <v>136.30000000000001</v>
      </c>
      <c r="OHY196" s="2">
        <v>136.30000000000001</v>
      </c>
      <c r="OHZ196" s="2">
        <v>136.30000000000001</v>
      </c>
      <c r="OIA196" s="2">
        <v>136.30000000000001</v>
      </c>
      <c r="OIB196" s="2">
        <v>136.30000000000001</v>
      </c>
      <c r="OIC196" s="2">
        <v>136.30000000000001</v>
      </c>
      <c r="OID196" s="2">
        <v>136.30000000000001</v>
      </c>
      <c r="OIE196" s="2">
        <v>136.30000000000001</v>
      </c>
      <c r="OIF196" s="2">
        <v>136.30000000000001</v>
      </c>
      <c r="OIG196" s="2">
        <v>136.30000000000001</v>
      </c>
      <c r="OIH196" s="2">
        <v>136.30000000000001</v>
      </c>
      <c r="OII196" s="2">
        <v>136.30000000000001</v>
      </c>
      <c r="OIJ196" s="2">
        <v>136.30000000000001</v>
      </c>
      <c r="OIK196" s="2">
        <v>136.30000000000001</v>
      </c>
      <c r="OIL196" s="2">
        <v>136.30000000000001</v>
      </c>
      <c r="OIM196" s="2">
        <v>136.30000000000001</v>
      </c>
      <c r="OIN196" s="2">
        <v>136.30000000000001</v>
      </c>
      <c r="OIO196" s="2">
        <v>136.30000000000001</v>
      </c>
      <c r="OIP196" s="2">
        <v>136.30000000000001</v>
      </c>
      <c r="OIQ196" s="2">
        <v>136.30000000000001</v>
      </c>
      <c r="OIR196" s="2">
        <v>136.30000000000001</v>
      </c>
      <c r="OIS196" s="2">
        <v>136.30000000000001</v>
      </c>
      <c r="OIT196" s="2">
        <v>136.30000000000001</v>
      </c>
      <c r="OIU196" s="2">
        <v>136.30000000000001</v>
      </c>
      <c r="OIV196" s="2">
        <v>136.30000000000001</v>
      </c>
      <c r="OIW196" s="2">
        <v>136.30000000000001</v>
      </c>
      <c r="OIX196" s="2">
        <v>136.30000000000001</v>
      </c>
      <c r="OIY196" s="2">
        <v>136.30000000000001</v>
      </c>
      <c r="OIZ196" s="2">
        <v>136.30000000000001</v>
      </c>
      <c r="OJA196" s="2">
        <v>136.30000000000001</v>
      </c>
      <c r="OJB196" s="2">
        <v>136.30000000000001</v>
      </c>
      <c r="OJC196" s="2">
        <v>136.30000000000001</v>
      </c>
      <c r="OJD196" s="2">
        <v>136.30000000000001</v>
      </c>
      <c r="OJE196" s="2">
        <v>136.30000000000001</v>
      </c>
      <c r="OJF196" s="2">
        <v>136.30000000000001</v>
      </c>
      <c r="OJG196" s="2">
        <v>136.30000000000001</v>
      </c>
      <c r="OJH196" s="2">
        <v>136.30000000000001</v>
      </c>
      <c r="OJI196" s="2">
        <v>136.30000000000001</v>
      </c>
      <c r="OJJ196" s="2">
        <v>136.30000000000001</v>
      </c>
      <c r="OJK196" s="2">
        <v>136.30000000000001</v>
      </c>
      <c r="OJL196" s="2">
        <v>136.30000000000001</v>
      </c>
      <c r="OJM196" s="2">
        <v>136.30000000000001</v>
      </c>
      <c r="OJN196" s="2">
        <v>136.30000000000001</v>
      </c>
      <c r="OJO196" s="2">
        <v>136.30000000000001</v>
      </c>
      <c r="OJP196" s="2">
        <v>136.30000000000001</v>
      </c>
      <c r="OJQ196" s="2">
        <v>136.30000000000001</v>
      </c>
      <c r="OJR196" s="2">
        <v>136.30000000000001</v>
      </c>
      <c r="OJS196" s="2">
        <v>136.30000000000001</v>
      </c>
      <c r="OJT196" s="2">
        <v>136.30000000000001</v>
      </c>
      <c r="OJU196" s="2">
        <v>136.30000000000001</v>
      </c>
      <c r="OJV196" s="2">
        <v>136.30000000000001</v>
      </c>
      <c r="OJW196" s="2">
        <v>136.30000000000001</v>
      </c>
      <c r="OJX196" s="2">
        <v>136.30000000000001</v>
      </c>
      <c r="OJY196" s="2">
        <v>136.30000000000001</v>
      </c>
      <c r="OJZ196" s="2">
        <v>136.30000000000001</v>
      </c>
      <c r="OKA196" s="2">
        <v>136.30000000000001</v>
      </c>
      <c r="OKB196" s="2">
        <v>136.30000000000001</v>
      </c>
      <c r="OKC196" s="2">
        <v>136.30000000000001</v>
      </c>
      <c r="OKD196" s="2">
        <v>136.30000000000001</v>
      </c>
      <c r="OKE196" s="2">
        <v>136.30000000000001</v>
      </c>
      <c r="OKF196" s="2">
        <v>136.30000000000001</v>
      </c>
      <c r="OKG196" s="2">
        <v>136.30000000000001</v>
      </c>
      <c r="OKH196" s="2">
        <v>136.30000000000001</v>
      </c>
      <c r="OKI196" s="2">
        <v>136.30000000000001</v>
      </c>
      <c r="OKJ196" s="2">
        <v>136.30000000000001</v>
      </c>
      <c r="OKK196" s="2">
        <v>136.30000000000001</v>
      </c>
      <c r="OKL196" s="2">
        <v>136.30000000000001</v>
      </c>
      <c r="OKM196" s="2">
        <v>136.30000000000001</v>
      </c>
      <c r="OKN196" s="2">
        <v>136.30000000000001</v>
      </c>
      <c r="OKO196" s="2">
        <v>136.30000000000001</v>
      </c>
      <c r="OKP196" s="2">
        <v>136.30000000000001</v>
      </c>
      <c r="OKQ196" s="2">
        <v>136.30000000000001</v>
      </c>
      <c r="OKR196" s="2">
        <v>136.30000000000001</v>
      </c>
      <c r="OKS196" s="2">
        <v>136.30000000000001</v>
      </c>
      <c r="OKT196" s="2">
        <v>136.30000000000001</v>
      </c>
      <c r="OKU196" s="2">
        <v>136.30000000000001</v>
      </c>
      <c r="OKV196" s="2">
        <v>136.30000000000001</v>
      </c>
      <c r="OKW196" s="2">
        <v>136.30000000000001</v>
      </c>
      <c r="OKX196" s="2">
        <v>136.30000000000001</v>
      </c>
      <c r="OKY196" s="2">
        <v>136.30000000000001</v>
      </c>
      <c r="OKZ196" s="2">
        <v>136.30000000000001</v>
      </c>
      <c r="OLA196" s="2">
        <v>136.30000000000001</v>
      </c>
      <c r="OLB196" s="2">
        <v>136.30000000000001</v>
      </c>
      <c r="OLC196" s="2">
        <v>136.30000000000001</v>
      </c>
      <c r="OLD196" s="2">
        <v>136.30000000000001</v>
      </c>
      <c r="OLE196" s="2">
        <v>136.30000000000001</v>
      </c>
      <c r="OLF196" s="2">
        <v>136.30000000000001</v>
      </c>
      <c r="OLG196" s="2">
        <v>136.30000000000001</v>
      </c>
      <c r="OLH196" s="2">
        <v>136.30000000000001</v>
      </c>
      <c r="OLI196" s="2">
        <v>136.30000000000001</v>
      </c>
      <c r="OLJ196" s="2">
        <v>136.30000000000001</v>
      </c>
      <c r="OLK196" s="2">
        <v>136.30000000000001</v>
      </c>
      <c r="OLL196" s="2">
        <v>136.30000000000001</v>
      </c>
      <c r="OLM196" s="2">
        <v>136.30000000000001</v>
      </c>
      <c r="OLN196" s="2">
        <v>136.30000000000001</v>
      </c>
      <c r="OLO196" s="2">
        <v>136.30000000000001</v>
      </c>
      <c r="OLP196" s="2">
        <v>136.30000000000001</v>
      </c>
      <c r="OLQ196" s="2">
        <v>136.30000000000001</v>
      </c>
      <c r="OLR196" s="2">
        <v>136.30000000000001</v>
      </c>
      <c r="OLS196" s="2">
        <v>136.30000000000001</v>
      </c>
      <c r="OLT196" s="2">
        <v>136.30000000000001</v>
      </c>
      <c r="OLU196" s="2">
        <v>136.30000000000001</v>
      </c>
      <c r="OLV196" s="2">
        <v>136.30000000000001</v>
      </c>
      <c r="OLW196" s="2">
        <v>136.30000000000001</v>
      </c>
      <c r="OLX196" s="2">
        <v>136.30000000000001</v>
      </c>
      <c r="OLY196" s="2">
        <v>136.30000000000001</v>
      </c>
      <c r="OLZ196" s="2">
        <v>136.30000000000001</v>
      </c>
      <c r="OMA196" s="2">
        <v>136.30000000000001</v>
      </c>
      <c r="OMB196" s="2">
        <v>136.30000000000001</v>
      </c>
      <c r="OMC196" s="2">
        <v>136.30000000000001</v>
      </c>
      <c r="OMD196" s="2">
        <v>136.30000000000001</v>
      </c>
      <c r="OME196" s="2">
        <v>136.30000000000001</v>
      </c>
      <c r="OMF196" s="2">
        <v>136.30000000000001</v>
      </c>
      <c r="OMG196" s="2">
        <v>136.30000000000001</v>
      </c>
      <c r="OMH196" s="2">
        <v>136.30000000000001</v>
      </c>
      <c r="OMI196" s="2">
        <v>136.30000000000001</v>
      </c>
      <c r="OMJ196" s="2">
        <v>136.30000000000001</v>
      </c>
      <c r="OMK196" s="2">
        <v>136.30000000000001</v>
      </c>
      <c r="OML196" s="2">
        <v>136.30000000000001</v>
      </c>
      <c r="OMM196" s="2">
        <v>136.30000000000001</v>
      </c>
      <c r="OMN196" s="2">
        <v>136.30000000000001</v>
      </c>
      <c r="OMO196" s="2">
        <v>136.30000000000001</v>
      </c>
      <c r="OMP196" s="2">
        <v>136.30000000000001</v>
      </c>
      <c r="OMQ196" s="2">
        <v>136.30000000000001</v>
      </c>
      <c r="OMR196" s="2">
        <v>136.30000000000001</v>
      </c>
      <c r="OMS196" s="2">
        <v>136.30000000000001</v>
      </c>
      <c r="OMT196" s="2">
        <v>136.30000000000001</v>
      </c>
      <c r="OMU196" s="2">
        <v>136.30000000000001</v>
      </c>
      <c r="OMV196" s="2">
        <v>136.30000000000001</v>
      </c>
      <c r="OMW196" s="2">
        <v>136.30000000000001</v>
      </c>
      <c r="OMX196" s="2">
        <v>136.30000000000001</v>
      </c>
      <c r="OMY196" s="2">
        <v>136.30000000000001</v>
      </c>
      <c r="OMZ196" s="2">
        <v>136.30000000000001</v>
      </c>
      <c r="ONA196" s="2">
        <v>136.30000000000001</v>
      </c>
      <c r="ONB196" s="2">
        <v>136.30000000000001</v>
      </c>
      <c r="ONC196" s="2">
        <v>136.30000000000001</v>
      </c>
      <c r="OND196" s="2">
        <v>136.30000000000001</v>
      </c>
      <c r="ONE196" s="2">
        <v>136.30000000000001</v>
      </c>
      <c r="ONF196" s="2">
        <v>136.30000000000001</v>
      </c>
      <c r="ONG196" s="2">
        <v>136.30000000000001</v>
      </c>
      <c r="ONH196" s="2">
        <v>136.30000000000001</v>
      </c>
      <c r="ONI196" s="2">
        <v>136.30000000000001</v>
      </c>
      <c r="ONJ196" s="2">
        <v>136.30000000000001</v>
      </c>
      <c r="ONK196" s="2">
        <v>136.30000000000001</v>
      </c>
      <c r="ONL196" s="2">
        <v>136.30000000000001</v>
      </c>
      <c r="ONM196" s="2">
        <v>136.30000000000001</v>
      </c>
      <c r="ONN196" s="2">
        <v>136.30000000000001</v>
      </c>
      <c r="ONO196" s="2">
        <v>136.30000000000001</v>
      </c>
      <c r="ONP196" s="2">
        <v>136.30000000000001</v>
      </c>
      <c r="ONQ196" s="2">
        <v>136.30000000000001</v>
      </c>
      <c r="ONR196" s="2">
        <v>136.30000000000001</v>
      </c>
      <c r="ONS196" s="2">
        <v>136.30000000000001</v>
      </c>
      <c r="ONT196" s="2">
        <v>136.30000000000001</v>
      </c>
      <c r="ONU196" s="2">
        <v>136.30000000000001</v>
      </c>
      <c r="ONV196" s="2">
        <v>136.30000000000001</v>
      </c>
      <c r="ONW196" s="2">
        <v>136.30000000000001</v>
      </c>
      <c r="ONX196" s="2">
        <v>136.30000000000001</v>
      </c>
      <c r="ONY196" s="2">
        <v>136.30000000000001</v>
      </c>
      <c r="ONZ196" s="2">
        <v>136.30000000000001</v>
      </c>
      <c r="OOA196" s="2">
        <v>136.30000000000001</v>
      </c>
      <c r="OOB196" s="2">
        <v>136.30000000000001</v>
      </c>
      <c r="OOC196" s="2">
        <v>136.30000000000001</v>
      </c>
      <c r="OOD196" s="2">
        <v>136.30000000000001</v>
      </c>
      <c r="OOE196" s="2">
        <v>136.30000000000001</v>
      </c>
      <c r="OOF196" s="2">
        <v>136.30000000000001</v>
      </c>
      <c r="OOG196" s="2">
        <v>136.30000000000001</v>
      </c>
      <c r="OOH196" s="2">
        <v>136.30000000000001</v>
      </c>
      <c r="OOI196" s="2">
        <v>136.30000000000001</v>
      </c>
      <c r="OOJ196" s="2">
        <v>136.30000000000001</v>
      </c>
      <c r="OOK196" s="2">
        <v>136.30000000000001</v>
      </c>
      <c r="OOL196" s="2">
        <v>136.30000000000001</v>
      </c>
      <c r="OOM196" s="2">
        <v>136.30000000000001</v>
      </c>
      <c r="OON196" s="2">
        <v>136.30000000000001</v>
      </c>
      <c r="OOO196" s="2">
        <v>136.30000000000001</v>
      </c>
      <c r="OOP196" s="2">
        <v>136.30000000000001</v>
      </c>
      <c r="OOQ196" s="2">
        <v>136.30000000000001</v>
      </c>
      <c r="OOR196" s="2">
        <v>136.30000000000001</v>
      </c>
      <c r="OOS196" s="2">
        <v>136.30000000000001</v>
      </c>
      <c r="OOT196" s="2">
        <v>136.30000000000001</v>
      </c>
      <c r="OOU196" s="2">
        <v>136.30000000000001</v>
      </c>
      <c r="OOV196" s="2">
        <v>136.30000000000001</v>
      </c>
      <c r="OOW196" s="2">
        <v>136.30000000000001</v>
      </c>
      <c r="OOX196" s="2">
        <v>136.30000000000001</v>
      </c>
      <c r="OOY196" s="2">
        <v>136.30000000000001</v>
      </c>
      <c r="OOZ196" s="2">
        <v>136.30000000000001</v>
      </c>
      <c r="OPA196" s="2">
        <v>136.30000000000001</v>
      </c>
      <c r="OPB196" s="2">
        <v>136.30000000000001</v>
      </c>
      <c r="OPC196" s="2">
        <v>136.30000000000001</v>
      </c>
      <c r="OPD196" s="2">
        <v>136.30000000000001</v>
      </c>
      <c r="OPE196" s="2">
        <v>136.30000000000001</v>
      </c>
      <c r="OPF196" s="2">
        <v>136.30000000000001</v>
      </c>
      <c r="OPG196" s="2">
        <v>136.30000000000001</v>
      </c>
      <c r="OPH196" s="2">
        <v>136.30000000000001</v>
      </c>
      <c r="OPI196" s="2">
        <v>136.30000000000001</v>
      </c>
      <c r="OPJ196" s="2">
        <v>136.30000000000001</v>
      </c>
      <c r="OPK196" s="2">
        <v>136.30000000000001</v>
      </c>
      <c r="OPL196" s="2">
        <v>136.30000000000001</v>
      </c>
      <c r="OPM196" s="2">
        <v>136.30000000000001</v>
      </c>
      <c r="OPN196" s="2">
        <v>136.30000000000001</v>
      </c>
      <c r="OPO196" s="2">
        <v>136.30000000000001</v>
      </c>
      <c r="OPP196" s="2">
        <v>136.30000000000001</v>
      </c>
      <c r="OPQ196" s="2">
        <v>136.30000000000001</v>
      </c>
      <c r="OPR196" s="2">
        <v>136.30000000000001</v>
      </c>
      <c r="OPS196" s="2">
        <v>136.30000000000001</v>
      </c>
      <c r="OPT196" s="2">
        <v>136.30000000000001</v>
      </c>
      <c r="OPU196" s="2">
        <v>136.30000000000001</v>
      </c>
      <c r="OPV196" s="2">
        <v>136.30000000000001</v>
      </c>
      <c r="OPW196" s="2">
        <v>136.30000000000001</v>
      </c>
      <c r="OPX196" s="2">
        <v>136.30000000000001</v>
      </c>
      <c r="OPY196" s="2">
        <v>136.30000000000001</v>
      </c>
      <c r="OPZ196" s="2">
        <v>136.30000000000001</v>
      </c>
      <c r="OQA196" s="2">
        <v>136.30000000000001</v>
      </c>
      <c r="OQB196" s="2">
        <v>136.30000000000001</v>
      </c>
      <c r="OQC196" s="2">
        <v>136.30000000000001</v>
      </c>
      <c r="OQD196" s="2">
        <v>136.30000000000001</v>
      </c>
      <c r="OQE196" s="2">
        <v>136.30000000000001</v>
      </c>
      <c r="OQF196" s="2">
        <v>136.30000000000001</v>
      </c>
      <c r="OQG196" s="2">
        <v>136.30000000000001</v>
      </c>
      <c r="OQH196" s="2">
        <v>136.30000000000001</v>
      </c>
      <c r="OQI196" s="2">
        <v>136.30000000000001</v>
      </c>
      <c r="OQJ196" s="2">
        <v>136.30000000000001</v>
      </c>
      <c r="OQK196" s="2">
        <v>136.30000000000001</v>
      </c>
      <c r="OQL196" s="2">
        <v>136.30000000000001</v>
      </c>
      <c r="OQM196" s="2">
        <v>136.30000000000001</v>
      </c>
      <c r="OQN196" s="2">
        <v>136.30000000000001</v>
      </c>
      <c r="OQO196" s="2">
        <v>136.30000000000001</v>
      </c>
      <c r="OQP196" s="2">
        <v>136.30000000000001</v>
      </c>
      <c r="OQQ196" s="2">
        <v>136.30000000000001</v>
      </c>
      <c r="OQR196" s="2">
        <v>136.30000000000001</v>
      </c>
      <c r="OQS196" s="2">
        <v>136.30000000000001</v>
      </c>
      <c r="OQT196" s="2">
        <v>136.30000000000001</v>
      </c>
      <c r="OQU196" s="2">
        <v>136.30000000000001</v>
      </c>
      <c r="OQV196" s="2">
        <v>136.30000000000001</v>
      </c>
      <c r="OQW196" s="2">
        <v>136.30000000000001</v>
      </c>
      <c r="OQX196" s="2">
        <v>136.30000000000001</v>
      </c>
      <c r="OQY196" s="2">
        <v>136.30000000000001</v>
      </c>
      <c r="OQZ196" s="2">
        <v>136.30000000000001</v>
      </c>
      <c r="ORA196" s="2">
        <v>136.30000000000001</v>
      </c>
      <c r="ORB196" s="2">
        <v>136.30000000000001</v>
      </c>
      <c r="ORC196" s="2">
        <v>136.30000000000001</v>
      </c>
      <c r="ORD196" s="2">
        <v>136.30000000000001</v>
      </c>
      <c r="ORE196" s="2">
        <v>136.30000000000001</v>
      </c>
      <c r="ORF196" s="2">
        <v>136.30000000000001</v>
      </c>
      <c r="ORG196" s="2">
        <v>136.30000000000001</v>
      </c>
      <c r="ORH196" s="2">
        <v>136.30000000000001</v>
      </c>
      <c r="ORI196" s="2">
        <v>136.30000000000001</v>
      </c>
      <c r="ORJ196" s="2">
        <v>136.30000000000001</v>
      </c>
      <c r="ORK196" s="2">
        <v>136.30000000000001</v>
      </c>
      <c r="ORL196" s="2">
        <v>136.30000000000001</v>
      </c>
      <c r="ORM196" s="2">
        <v>136.30000000000001</v>
      </c>
      <c r="ORN196" s="2">
        <v>136.30000000000001</v>
      </c>
      <c r="ORO196" s="2">
        <v>136.30000000000001</v>
      </c>
      <c r="ORP196" s="2">
        <v>136.30000000000001</v>
      </c>
      <c r="ORQ196" s="2">
        <v>136.30000000000001</v>
      </c>
      <c r="ORR196" s="2">
        <v>136.30000000000001</v>
      </c>
      <c r="ORS196" s="2">
        <v>136.30000000000001</v>
      </c>
      <c r="ORT196" s="2">
        <v>136.30000000000001</v>
      </c>
      <c r="ORU196" s="2">
        <v>136.30000000000001</v>
      </c>
      <c r="ORV196" s="2">
        <v>136.30000000000001</v>
      </c>
      <c r="ORW196" s="2">
        <v>136.30000000000001</v>
      </c>
      <c r="ORX196" s="2">
        <v>136.30000000000001</v>
      </c>
      <c r="ORY196" s="2">
        <v>136.30000000000001</v>
      </c>
      <c r="ORZ196" s="2">
        <v>136.30000000000001</v>
      </c>
      <c r="OSA196" s="2">
        <v>136.30000000000001</v>
      </c>
      <c r="OSB196" s="2">
        <v>136.30000000000001</v>
      </c>
      <c r="OSC196" s="2">
        <v>136.30000000000001</v>
      </c>
      <c r="OSD196" s="2">
        <v>136.30000000000001</v>
      </c>
      <c r="OSE196" s="2">
        <v>136.30000000000001</v>
      </c>
      <c r="OSF196" s="2">
        <v>136.30000000000001</v>
      </c>
      <c r="OSG196" s="2">
        <v>136.30000000000001</v>
      </c>
      <c r="OSH196" s="2">
        <v>136.30000000000001</v>
      </c>
      <c r="OSI196" s="2">
        <v>136.30000000000001</v>
      </c>
      <c r="OSJ196" s="2">
        <v>136.30000000000001</v>
      </c>
      <c r="OSK196" s="2">
        <v>136.30000000000001</v>
      </c>
      <c r="OSL196" s="2">
        <v>136.30000000000001</v>
      </c>
      <c r="OSM196" s="2">
        <v>136.30000000000001</v>
      </c>
      <c r="OSN196" s="2">
        <v>136.30000000000001</v>
      </c>
      <c r="OSO196" s="2">
        <v>136.30000000000001</v>
      </c>
      <c r="OSP196" s="2">
        <v>136.30000000000001</v>
      </c>
      <c r="OSQ196" s="2">
        <v>136.30000000000001</v>
      </c>
      <c r="OSR196" s="2">
        <v>136.30000000000001</v>
      </c>
      <c r="OSS196" s="2">
        <v>136.30000000000001</v>
      </c>
      <c r="OST196" s="2">
        <v>136.30000000000001</v>
      </c>
      <c r="OSU196" s="2">
        <v>136.30000000000001</v>
      </c>
      <c r="OSV196" s="2">
        <v>136.30000000000001</v>
      </c>
      <c r="OSW196" s="2">
        <v>136.30000000000001</v>
      </c>
      <c r="OSX196" s="2">
        <v>136.30000000000001</v>
      </c>
      <c r="OSY196" s="2">
        <v>136.30000000000001</v>
      </c>
      <c r="OSZ196" s="2">
        <v>136.30000000000001</v>
      </c>
      <c r="OTA196" s="2">
        <v>136.30000000000001</v>
      </c>
      <c r="OTB196" s="2">
        <v>136.30000000000001</v>
      </c>
      <c r="OTC196" s="2">
        <v>136.30000000000001</v>
      </c>
      <c r="OTD196" s="2">
        <v>136.30000000000001</v>
      </c>
      <c r="OTE196" s="2">
        <v>136.30000000000001</v>
      </c>
      <c r="OTF196" s="2">
        <v>136.30000000000001</v>
      </c>
      <c r="OTG196" s="2">
        <v>136.30000000000001</v>
      </c>
      <c r="OTH196" s="2">
        <v>136.30000000000001</v>
      </c>
      <c r="OTI196" s="2">
        <v>136.30000000000001</v>
      </c>
      <c r="OTJ196" s="2">
        <v>136.30000000000001</v>
      </c>
      <c r="OTK196" s="2">
        <v>136.30000000000001</v>
      </c>
      <c r="OTL196" s="2">
        <v>136.30000000000001</v>
      </c>
      <c r="OTM196" s="2">
        <v>136.30000000000001</v>
      </c>
      <c r="OTN196" s="2">
        <v>136.30000000000001</v>
      </c>
      <c r="OTO196" s="2">
        <v>136.30000000000001</v>
      </c>
      <c r="OTP196" s="2">
        <v>136.30000000000001</v>
      </c>
      <c r="OTQ196" s="2">
        <v>136.30000000000001</v>
      </c>
      <c r="OTR196" s="2">
        <v>136.30000000000001</v>
      </c>
      <c r="OTS196" s="2">
        <v>136.30000000000001</v>
      </c>
      <c r="OTT196" s="2">
        <v>136.30000000000001</v>
      </c>
      <c r="OTU196" s="2">
        <v>136.30000000000001</v>
      </c>
      <c r="OTV196" s="2">
        <v>136.30000000000001</v>
      </c>
      <c r="OTW196" s="2">
        <v>136.30000000000001</v>
      </c>
      <c r="OTX196" s="2">
        <v>136.30000000000001</v>
      </c>
      <c r="OTY196" s="2">
        <v>136.30000000000001</v>
      </c>
      <c r="OTZ196" s="2">
        <v>136.30000000000001</v>
      </c>
      <c r="OUA196" s="2">
        <v>136.30000000000001</v>
      </c>
      <c r="OUB196" s="2">
        <v>136.30000000000001</v>
      </c>
      <c r="OUC196" s="2">
        <v>136.30000000000001</v>
      </c>
      <c r="OUD196" s="2">
        <v>136.30000000000001</v>
      </c>
      <c r="OUE196" s="2">
        <v>136.30000000000001</v>
      </c>
      <c r="OUF196" s="2">
        <v>136.30000000000001</v>
      </c>
      <c r="OUG196" s="2">
        <v>136.30000000000001</v>
      </c>
      <c r="OUH196" s="2">
        <v>136.30000000000001</v>
      </c>
      <c r="OUI196" s="2">
        <v>136.30000000000001</v>
      </c>
      <c r="OUJ196" s="2">
        <v>136.30000000000001</v>
      </c>
      <c r="OUK196" s="2">
        <v>136.30000000000001</v>
      </c>
      <c r="OUL196" s="2">
        <v>136.30000000000001</v>
      </c>
      <c r="OUM196" s="2">
        <v>136.30000000000001</v>
      </c>
      <c r="OUN196" s="2">
        <v>136.30000000000001</v>
      </c>
      <c r="OUO196" s="2">
        <v>136.30000000000001</v>
      </c>
      <c r="OUP196" s="2">
        <v>136.30000000000001</v>
      </c>
      <c r="OUQ196" s="2">
        <v>136.30000000000001</v>
      </c>
      <c r="OUR196" s="2">
        <v>136.30000000000001</v>
      </c>
      <c r="OUS196" s="2">
        <v>136.30000000000001</v>
      </c>
      <c r="OUT196" s="2">
        <v>136.30000000000001</v>
      </c>
      <c r="OUU196" s="2">
        <v>136.30000000000001</v>
      </c>
      <c r="OUV196" s="2">
        <v>136.30000000000001</v>
      </c>
      <c r="OUW196" s="2">
        <v>136.30000000000001</v>
      </c>
      <c r="OUX196" s="2">
        <v>136.30000000000001</v>
      </c>
      <c r="OUY196" s="2">
        <v>136.30000000000001</v>
      </c>
      <c r="OUZ196" s="2">
        <v>136.30000000000001</v>
      </c>
      <c r="OVA196" s="2">
        <v>136.30000000000001</v>
      </c>
      <c r="OVB196" s="2">
        <v>136.30000000000001</v>
      </c>
      <c r="OVC196" s="2">
        <v>136.30000000000001</v>
      </c>
      <c r="OVD196" s="2">
        <v>136.30000000000001</v>
      </c>
      <c r="OVE196" s="2">
        <v>136.30000000000001</v>
      </c>
      <c r="OVF196" s="2">
        <v>136.30000000000001</v>
      </c>
      <c r="OVG196" s="2">
        <v>136.30000000000001</v>
      </c>
      <c r="OVH196" s="2">
        <v>136.30000000000001</v>
      </c>
      <c r="OVI196" s="2">
        <v>136.30000000000001</v>
      </c>
      <c r="OVJ196" s="2">
        <v>136.30000000000001</v>
      </c>
      <c r="OVK196" s="2">
        <v>136.30000000000001</v>
      </c>
      <c r="OVL196" s="2">
        <v>136.30000000000001</v>
      </c>
      <c r="OVM196" s="2">
        <v>136.30000000000001</v>
      </c>
      <c r="OVN196" s="2">
        <v>136.30000000000001</v>
      </c>
      <c r="OVO196" s="2">
        <v>136.30000000000001</v>
      </c>
      <c r="OVP196" s="2">
        <v>136.30000000000001</v>
      </c>
      <c r="OVQ196" s="2">
        <v>136.30000000000001</v>
      </c>
      <c r="OVR196" s="2">
        <v>136.30000000000001</v>
      </c>
      <c r="OVS196" s="2">
        <v>136.30000000000001</v>
      </c>
      <c r="OVT196" s="2">
        <v>136.30000000000001</v>
      </c>
      <c r="OVU196" s="2">
        <v>136.30000000000001</v>
      </c>
      <c r="OVV196" s="2">
        <v>136.30000000000001</v>
      </c>
      <c r="OVW196" s="2">
        <v>136.30000000000001</v>
      </c>
      <c r="OVX196" s="2">
        <v>136.30000000000001</v>
      </c>
      <c r="OVY196" s="2">
        <v>136.30000000000001</v>
      </c>
      <c r="OVZ196" s="2">
        <v>136.30000000000001</v>
      </c>
      <c r="OWA196" s="2">
        <v>136.30000000000001</v>
      </c>
      <c r="OWB196" s="2">
        <v>136.30000000000001</v>
      </c>
      <c r="OWC196" s="2">
        <v>136.30000000000001</v>
      </c>
      <c r="OWD196" s="2">
        <v>136.30000000000001</v>
      </c>
      <c r="OWE196" s="2">
        <v>136.30000000000001</v>
      </c>
      <c r="OWF196" s="2">
        <v>136.30000000000001</v>
      </c>
      <c r="OWG196" s="2">
        <v>136.30000000000001</v>
      </c>
      <c r="OWH196" s="2">
        <v>136.30000000000001</v>
      </c>
      <c r="OWI196" s="2">
        <v>136.30000000000001</v>
      </c>
      <c r="OWJ196" s="2">
        <v>136.30000000000001</v>
      </c>
      <c r="OWK196" s="2">
        <v>136.30000000000001</v>
      </c>
      <c r="OWL196" s="2">
        <v>136.30000000000001</v>
      </c>
      <c r="OWM196" s="2">
        <v>136.30000000000001</v>
      </c>
      <c r="OWN196" s="2">
        <v>136.30000000000001</v>
      </c>
      <c r="OWO196" s="2">
        <v>136.30000000000001</v>
      </c>
      <c r="OWP196" s="2">
        <v>136.30000000000001</v>
      </c>
      <c r="OWQ196" s="2">
        <v>136.30000000000001</v>
      </c>
      <c r="OWR196" s="2">
        <v>136.30000000000001</v>
      </c>
      <c r="OWS196" s="2">
        <v>136.30000000000001</v>
      </c>
      <c r="OWT196" s="2">
        <v>136.30000000000001</v>
      </c>
      <c r="OWU196" s="2">
        <v>136.30000000000001</v>
      </c>
      <c r="OWV196" s="2">
        <v>136.30000000000001</v>
      </c>
      <c r="OWW196" s="2">
        <v>136.30000000000001</v>
      </c>
      <c r="OWX196" s="2">
        <v>136.30000000000001</v>
      </c>
      <c r="OWY196" s="2">
        <v>136.30000000000001</v>
      </c>
      <c r="OWZ196" s="2">
        <v>136.30000000000001</v>
      </c>
      <c r="OXA196" s="2">
        <v>136.30000000000001</v>
      </c>
      <c r="OXB196" s="2">
        <v>136.30000000000001</v>
      </c>
      <c r="OXC196" s="2">
        <v>136.30000000000001</v>
      </c>
      <c r="OXD196" s="2">
        <v>136.30000000000001</v>
      </c>
      <c r="OXE196" s="2">
        <v>136.30000000000001</v>
      </c>
      <c r="OXF196" s="2">
        <v>136.30000000000001</v>
      </c>
      <c r="OXG196" s="2">
        <v>136.30000000000001</v>
      </c>
      <c r="OXH196" s="2">
        <v>136.30000000000001</v>
      </c>
      <c r="OXI196" s="2">
        <v>136.30000000000001</v>
      </c>
      <c r="OXJ196" s="2">
        <v>136.30000000000001</v>
      </c>
      <c r="OXK196" s="2">
        <v>136.30000000000001</v>
      </c>
      <c r="OXL196" s="2">
        <v>136.30000000000001</v>
      </c>
      <c r="OXM196" s="2">
        <v>136.30000000000001</v>
      </c>
      <c r="OXN196" s="2">
        <v>136.30000000000001</v>
      </c>
      <c r="OXO196" s="2">
        <v>136.30000000000001</v>
      </c>
      <c r="OXP196" s="2">
        <v>136.30000000000001</v>
      </c>
      <c r="OXQ196" s="2">
        <v>136.30000000000001</v>
      </c>
      <c r="OXR196" s="2">
        <v>136.30000000000001</v>
      </c>
      <c r="OXS196" s="2">
        <v>136.30000000000001</v>
      </c>
      <c r="OXT196" s="2">
        <v>136.30000000000001</v>
      </c>
      <c r="OXU196" s="2">
        <v>136.30000000000001</v>
      </c>
      <c r="OXV196" s="2">
        <v>136.30000000000001</v>
      </c>
      <c r="OXW196" s="2">
        <v>136.30000000000001</v>
      </c>
      <c r="OXX196" s="2">
        <v>136.30000000000001</v>
      </c>
      <c r="OXY196" s="2">
        <v>136.30000000000001</v>
      </c>
      <c r="OXZ196" s="2">
        <v>136.30000000000001</v>
      </c>
      <c r="OYA196" s="2">
        <v>136.30000000000001</v>
      </c>
      <c r="OYB196" s="2">
        <v>136.30000000000001</v>
      </c>
      <c r="OYC196" s="2">
        <v>136.30000000000001</v>
      </c>
      <c r="OYD196" s="2">
        <v>136.30000000000001</v>
      </c>
      <c r="OYE196" s="2">
        <v>136.30000000000001</v>
      </c>
      <c r="OYF196" s="2">
        <v>136.30000000000001</v>
      </c>
      <c r="OYG196" s="2">
        <v>136.30000000000001</v>
      </c>
      <c r="OYH196" s="2">
        <v>136.30000000000001</v>
      </c>
      <c r="OYI196" s="2">
        <v>136.30000000000001</v>
      </c>
      <c r="OYJ196" s="2">
        <v>136.30000000000001</v>
      </c>
      <c r="OYK196" s="2">
        <v>136.30000000000001</v>
      </c>
      <c r="OYL196" s="2">
        <v>136.30000000000001</v>
      </c>
      <c r="OYM196" s="2">
        <v>136.30000000000001</v>
      </c>
      <c r="OYN196" s="2">
        <v>136.30000000000001</v>
      </c>
      <c r="OYO196" s="2">
        <v>136.30000000000001</v>
      </c>
      <c r="OYP196" s="2">
        <v>136.30000000000001</v>
      </c>
      <c r="OYQ196" s="2">
        <v>136.30000000000001</v>
      </c>
      <c r="OYR196" s="2">
        <v>136.30000000000001</v>
      </c>
      <c r="OYS196" s="2">
        <v>136.30000000000001</v>
      </c>
      <c r="OYT196" s="2">
        <v>136.30000000000001</v>
      </c>
      <c r="OYU196" s="2">
        <v>136.30000000000001</v>
      </c>
      <c r="OYV196" s="2">
        <v>136.30000000000001</v>
      </c>
      <c r="OYW196" s="2">
        <v>136.30000000000001</v>
      </c>
      <c r="OYX196" s="2">
        <v>136.30000000000001</v>
      </c>
      <c r="OYY196" s="2">
        <v>136.30000000000001</v>
      </c>
      <c r="OYZ196" s="2">
        <v>136.30000000000001</v>
      </c>
      <c r="OZA196" s="2">
        <v>136.30000000000001</v>
      </c>
      <c r="OZB196" s="2">
        <v>136.30000000000001</v>
      </c>
      <c r="OZC196" s="2">
        <v>136.30000000000001</v>
      </c>
      <c r="OZD196" s="2">
        <v>136.30000000000001</v>
      </c>
      <c r="OZE196" s="2">
        <v>136.30000000000001</v>
      </c>
      <c r="OZF196" s="2">
        <v>136.30000000000001</v>
      </c>
      <c r="OZG196" s="2">
        <v>136.30000000000001</v>
      </c>
      <c r="OZH196" s="2">
        <v>136.30000000000001</v>
      </c>
      <c r="OZI196" s="2">
        <v>136.30000000000001</v>
      </c>
      <c r="OZJ196" s="2">
        <v>136.30000000000001</v>
      </c>
      <c r="OZK196" s="2">
        <v>136.30000000000001</v>
      </c>
      <c r="OZL196" s="2">
        <v>136.30000000000001</v>
      </c>
      <c r="OZM196" s="2">
        <v>136.30000000000001</v>
      </c>
      <c r="OZN196" s="2">
        <v>136.30000000000001</v>
      </c>
      <c r="OZO196" s="2">
        <v>136.30000000000001</v>
      </c>
      <c r="OZP196" s="2">
        <v>136.30000000000001</v>
      </c>
      <c r="OZQ196" s="2">
        <v>136.30000000000001</v>
      </c>
      <c r="OZR196" s="2">
        <v>136.30000000000001</v>
      </c>
      <c r="OZS196" s="2">
        <v>136.30000000000001</v>
      </c>
      <c r="OZT196" s="2">
        <v>136.30000000000001</v>
      </c>
      <c r="OZU196" s="2">
        <v>136.30000000000001</v>
      </c>
      <c r="OZV196" s="2">
        <v>136.30000000000001</v>
      </c>
      <c r="OZW196" s="2">
        <v>136.30000000000001</v>
      </c>
      <c r="OZX196" s="2">
        <v>136.30000000000001</v>
      </c>
      <c r="OZY196" s="2">
        <v>136.30000000000001</v>
      </c>
      <c r="OZZ196" s="2">
        <v>136.30000000000001</v>
      </c>
      <c r="PAA196" s="2">
        <v>136.30000000000001</v>
      </c>
      <c r="PAB196" s="2">
        <v>136.30000000000001</v>
      </c>
      <c r="PAC196" s="2">
        <v>136.30000000000001</v>
      </c>
      <c r="PAD196" s="2">
        <v>136.30000000000001</v>
      </c>
      <c r="PAE196" s="2">
        <v>136.30000000000001</v>
      </c>
      <c r="PAF196" s="2">
        <v>136.30000000000001</v>
      </c>
      <c r="PAG196" s="2">
        <v>136.30000000000001</v>
      </c>
      <c r="PAH196" s="2">
        <v>136.30000000000001</v>
      </c>
      <c r="PAI196" s="2">
        <v>136.30000000000001</v>
      </c>
      <c r="PAJ196" s="2">
        <v>136.30000000000001</v>
      </c>
      <c r="PAK196" s="2">
        <v>136.30000000000001</v>
      </c>
      <c r="PAL196" s="2">
        <v>136.30000000000001</v>
      </c>
      <c r="PAM196" s="2">
        <v>136.30000000000001</v>
      </c>
      <c r="PAN196" s="2">
        <v>136.30000000000001</v>
      </c>
      <c r="PAO196" s="2">
        <v>136.30000000000001</v>
      </c>
      <c r="PAP196" s="2">
        <v>136.30000000000001</v>
      </c>
      <c r="PAQ196" s="2">
        <v>136.30000000000001</v>
      </c>
      <c r="PAR196" s="2">
        <v>136.30000000000001</v>
      </c>
      <c r="PAS196" s="2">
        <v>136.30000000000001</v>
      </c>
      <c r="PAT196" s="2">
        <v>136.30000000000001</v>
      </c>
      <c r="PAU196" s="2">
        <v>136.30000000000001</v>
      </c>
      <c r="PAV196" s="2">
        <v>136.30000000000001</v>
      </c>
      <c r="PAW196" s="2">
        <v>136.30000000000001</v>
      </c>
      <c r="PAX196" s="2">
        <v>136.30000000000001</v>
      </c>
      <c r="PAY196" s="2">
        <v>136.30000000000001</v>
      </c>
      <c r="PAZ196" s="2">
        <v>136.30000000000001</v>
      </c>
      <c r="PBA196" s="2">
        <v>136.30000000000001</v>
      </c>
      <c r="PBB196" s="2">
        <v>136.30000000000001</v>
      </c>
      <c r="PBC196" s="2">
        <v>136.30000000000001</v>
      </c>
      <c r="PBD196" s="2">
        <v>136.30000000000001</v>
      </c>
      <c r="PBE196" s="2">
        <v>136.30000000000001</v>
      </c>
      <c r="PBF196" s="2">
        <v>136.30000000000001</v>
      </c>
      <c r="PBG196" s="2">
        <v>136.30000000000001</v>
      </c>
      <c r="PBH196" s="2">
        <v>136.30000000000001</v>
      </c>
      <c r="PBI196" s="2">
        <v>136.30000000000001</v>
      </c>
      <c r="PBJ196" s="2">
        <v>136.30000000000001</v>
      </c>
      <c r="PBK196" s="2">
        <v>136.30000000000001</v>
      </c>
      <c r="PBL196" s="2">
        <v>136.30000000000001</v>
      </c>
      <c r="PBM196" s="2">
        <v>136.30000000000001</v>
      </c>
      <c r="PBN196" s="2">
        <v>136.30000000000001</v>
      </c>
      <c r="PBO196" s="2">
        <v>136.30000000000001</v>
      </c>
      <c r="PBP196" s="2">
        <v>136.30000000000001</v>
      </c>
      <c r="PBQ196" s="2">
        <v>136.30000000000001</v>
      </c>
      <c r="PBR196" s="2">
        <v>136.30000000000001</v>
      </c>
      <c r="PBS196" s="2">
        <v>136.30000000000001</v>
      </c>
      <c r="PBT196" s="2">
        <v>136.30000000000001</v>
      </c>
      <c r="PBU196" s="2">
        <v>136.30000000000001</v>
      </c>
      <c r="PBV196" s="2">
        <v>136.30000000000001</v>
      </c>
      <c r="PBW196" s="2">
        <v>136.30000000000001</v>
      </c>
      <c r="PBX196" s="2">
        <v>136.30000000000001</v>
      </c>
      <c r="PBY196" s="2">
        <v>136.30000000000001</v>
      </c>
      <c r="PBZ196" s="2">
        <v>136.30000000000001</v>
      </c>
      <c r="PCA196" s="2">
        <v>136.30000000000001</v>
      </c>
      <c r="PCB196" s="2">
        <v>136.30000000000001</v>
      </c>
      <c r="PCC196" s="2">
        <v>136.30000000000001</v>
      </c>
      <c r="PCD196" s="2">
        <v>136.30000000000001</v>
      </c>
      <c r="PCE196" s="2">
        <v>136.30000000000001</v>
      </c>
      <c r="PCF196" s="2">
        <v>136.30000000000001</v>
      </c>
      <c r="PCG196" s="2">
        <v>136.30000000000001</v>
      </c>
      <c r="PCH196" s="2">
        <v>136.30000000000001</v>
      </c>
      <c r="PCI196" s="2">
        <v>136.30000000000001</v>
      </c>
      <c r="PCJ196" s="2">
        <v>136.30000000000001</v>
      </c>
      <c r="PCK196" s="2">
        <v>136.30000000000001</v>
      </c>
      <c r="PCL196" s="2">
        <v>136.30000000000001</v>
      </c>
      <c r="PCM196" s="2">
        <v>136.30000000000001</v>
      </c>
      <c r="PCN196" s="2">
        <v>136.30000000000001</v>
      </c>
      <c r="PCO196" s="2">
        <v>136.30000000000001</v>
      </c>
      <c r="PCP196" s="2">
        <v>136.30000000000001</v>
      </c>
      <c r="PCQ196" s="2">
        <v>136.30000000000001</v>
      </c>
      <c r="PCR196" s="2">
        <v>136.30000000000001</v>
      </c>
      <c r="PCS196" s="2">
        <v>136.30000000000001</v>
      </c>
      <c r="PCT196" s="2">
        <v>136.30000000000001</v>
      </c>
      <c r="PCU196" s="2">
        <v>136.30000000000001</v>
      </c>
      <c r="PCV196" s="2">
        <v>136.30000000000001</v>
      </c>
      <c r="PCW196" s="2">
        <v>136.30000000000001</v>
      </c>
      <c r="PCX196" s="2">
        <v>136.30000000000001</v>
      </c>
      <c r="PCY196" s="2">
        <v>136.30000000000001</v>
      </c>
      <c r="PCZ196" s="2">
        <v>136.30000000000001</v>
      </c>
      <c r="PDA196" s="2">
        <v>136.30000000000001</v>
      </c>
      <c r="PDB196" s="2">
        <v>136.30000000000001</v>
      </c>
      <c r="PDC196" s="2">
        <v>136.30000000000001</v>
      </c>
      <c r="PDD196" s="2">
        <v>136.30000000000001</v>
      </c>
      <c r="PDE196" s="2">
        <v>136.30000000000001</v>
      </c>
      <c r="PDF196" s="2">
        <v>136.30000000000001</v>
      </c>
      <c r="PDG196" s="2">
        <v>136.30000000000001</v>
      </c>
      <c r="PDH196" s="2">
        <v>136.30000000000001</v>
      </c>
      <c r="PDI196" s="2">
        <v>136.30000000000001</v>
      </c>
      <c r="PDJ196" s="2">
        <v>136.30000000000001</v>
      </c>
      <c r="PDK196" s="2">
        <v>136.30000000000001</v>
      </c>
      <c r="PDL196" s="2">
        <v>136.30000000000001</v>
      </c>
      <c r="PDM196" s="2">
        <v>136.30000000000001</v>
      </c>
      <c r="PDN196" s="2">
        <v>136.30000000000001</v>
      </c>
      <c r="PDO196" s="2">
        <v>136.30000000000001</v>
      </c>
      <c r="PDP196" s="2">
        <v>136.30000000000001</v>
      </c>
      <c r="PDQ196" s="2">
        <v>136.30000000000001</v>
      </c>
      <c r="PDR196" s="2">
        <v>136.30000000000001</v>
      </c>
      <c r="PDS196" s="2">
        <v>136.30000000000001</v>
      </c>
      <c r="PDT196" s="2">
        <v>136.30000000000001</v>
      </c>
      <c r="PDU196" s="2">
        <v>136.30000000000001</v>
      </c>
      <c r="PDV196" s="2">
        <v>136.30000000000001</v>
      </c>
      <c r="PDW196" s="2">
        <v>136.30000000000001</v>
      </c>
      <c r="PDX196" s="2">
        <v>136.30000000000001</v>
      </c>
      <c r="PDY196" s="2">
        <v>136.30000000000001</v>
      </c>
      <c r="PDZ196" s="2">
        <v>136.30000000000001</v>
      </c>
      <c r="PEA196" s="2">
        <v>136.30000000000001</v>
      </c>
      <c r="PEB196" s="2">
        <v>136.30000000000001</v>
      </c>
      <c r="PEC196" s="2">
        <v>136.30000000000001</v>
      </c>
      <c r="PED196" s="2">
        <v>136.30000000000001</v>
      </c>
      <c r="PEE196" s="2">
        <v>136.30000000000001</v>
      </c>
      <c r="PEF196" s="2">
        <v>136.30000000000001</v>
      </c>
      <c r="PEG196" s="2">
        <v>136.30000000000001</v>
      </c>
      <c r="PEH196" s="2">
        <v>136.30000000000001</v>
      </c>
      <c r="PEI196" s="2">
        <v>136.30000000000001</v>
      </c>
      <c r="PEJ196" s="2">
        <v>136.30000000000001</v>
      </c>
      <c r="PEK196" s="2">
        <v>136.30000000000001</v>
      </c>
      <c r="PEL196" s="2">
        <v>136.30000000000001</v>
      </c>
      <c r="PEM196" s="2">
        <v>136.30000000000001</v>
      </c>
      <c r="PEN196" s="2">
        <v>136.30000000000001</v>
      </c>
      <c r="PEO196" s="2">
        <v>136.30000000000001</v>
      </c>
      <c r="PEP196" s="2">
        <v>136.30000000000001</v>
      </c>
      <c r="PEQ196" s="2">
        <v>136.30000000000001</v>
      </c>
      <c r="PER196" s="2">
        <v>136.30000000000001</v>
      </c>
      <c r="PES196" s="2">
        <v>136.30000000000001</v>
      </c>
      <c r="PET196" s="2">
        <v>136.30000000000001</v>
      </c>
      <c r="PEU196" s="2">
        <v>136.30000000000001</v>
      </c>
      <c r="PEV196" s="2">
        <v>136.30000000000001</v>
      </c>
      <c r="PEW196" s="2">
        <v>136.30000000000001</v>
      </c>
      <c r="PEX196" s="2">
        <v>136.30000000000001</v>
      </c>
      <c r="PEY196" s="2">
        <v>136.30000000000001</v>
      </c>
      <c r="PEZ196" s="2">
        <v>136.30000000000001</v>
      </c>
      <c r="PFA196" s="2">
        <v>136.30000000000001</v>
      </c>
      <c r="PFB196" s="2">
        <v>136.30000000000001</v>
      </c>
      <c r="PFC196" s="2">
        <v>136.30000000000001</v>
      </c>
      <c r="PFD196" s="2">
        <v>136.30000000000001</v>
      </c>
      <c r="PFE196" s="2">
        <v>136.30000000000001</v>
      </c>
      <c r="PFF196" s="2">
        <v>136.30000000000001</v>
      </c>
      <c r="PFG196" s="2">
        <v>136.30000000000001</v>
      </c>
      <c r="PFH196" s="2">
        <v>136.30000000000001</v>
      </c>
      <c r="PFI196" s="2">
        <v>136.30000000000001</v>
      </c>
      <c r="PFJ196" s="2">
        <v>136.30000000000001</v>
      </c>
      <c r="PFK196" s="2">
        <v>136.30000000000001</v>
      </c>
      <c r="PFL196" s="2">
        <v>136.30000000000001</v>
      </c>
      <c r="PFM196" s="2">
        <v>136.30000000000001</v>
      </c>
      <c r="PFN196" s="2">
        <v>136.30000000000001</v>
      </c>
      <c r="PFO196" s="2">
        <v>136.30000000000001</v>
      </c>
      <c r="PFP196" s="2">
        <v>136.30000000000001</v>
      </c>
      <c r="PFQ196" s="2">
        <v>136.30000000000001</v>
      </c>
      <c r="PFR196" s="2">
        <v>136.30000000000001</v>
      </c>
      <c r="PFS196" s="2">
        <v>136.30000000000001</v>
      </c>
      <c r="PFT196" s="2">
        <v>136.30000000000001</v>
      </c>
      <c r="PFU196" s="2">
        <v>136.30000000000001</v>
      </c>
      <c r="PFV196" s="2">
        <v>136.30000000000001</v>
      </c>
      <c r="PFW196" s="2">
        <v>136.30000000000001</v>
      </c>
      <c r="PFX196" s="2">
        <v>136.30000000000001</v>
      </c>
      <c r="PFY196" s="2">
        <v>136.30000000000001</v>
      </c>
      <c r="PFZ196" s="2">
        <v>136.30000000000001</v>
      </c>
      <c r="PGA196" s="2">
        <v>136.30000000000001</v>
      </c>
      <c r="PGB196" s="2">
        <v>136.30000000000001</v>
      </c>
      <c r="PGC196" s="2">
        <v>136.30000000000001</v>
      </c>
      <c r="PGD196" s="2">
        <v>136.30000000000001</v>
      </c>
      <c r="PGE196" s="2">
        <v>136.30000000000001</v>
      </c>
      <c r="PGF196" s="2">
        <v>136.30000000000001</v>
      </c>
      <c r="PGG196" s="2">
        <v>136.30000000000001</v>
      </c>
      <c r="PGH196" s="2">
        <v>136.30000000000001</v>
      </c>
      <c r="PGI196" s="2">
        <v>136.30000000000001</v>
      </c>
      <c r="PGJ196" s="2">
        <v>136.30000000000001</v>
      </c>
      <c r="PGK196" s="2">
        <v>136.30000000000001</v>
      </c>
      <c r="PGL196" s="2">
        <v>136.30000000000001</v>
      </c>
      <c r="PGM196" s="2">
        <v>136.30000000000001</v>
      </c>
      <c r="PGN196" s="2">
        <v>136.30000000000001</v>
      </c>
      <c r="PGO196" s="2">
        <v>136.30000000000001</v>
      </c>
      <c r="PGP196" s="2">
        <v>136.30000000000001</v>
      </c>
      <c r="PGQ196" s="2">
        <v>136.30000000000001</v>
      </c>
      <c r="PGR196" s="2">
        <v>136.30000000000001</v>
      </c>
      <c r="PGS196" s="2">
        <v>136.30000000000001</v>
      </c>
      <c r="PGT196" s="2">
        <v>136.30000000000001</v>
      </c>
      <c r="PGU196" s="2">
        <v>136.30000000000001</v>
      </c>
      <c r="PGV196" s="2">
        <v>136.30000000000001</v>
      </c>
      <c r="PGW196" s="2">
        <v>136.30000000000001</v>
      </c>
      <c r="PGX196" s="2">
        <v>136.30000000000001</v>
      </c>
      <c r="PGY196" s="2">
        <v>136.30000000000001</v>
      </c>
      <c r="PGZ196" s="2">
        <v>136.30000000000001</v>
      </c>
      <c r="PHA196" s="2">
        <v>136.30000000000001</v>
      </c>
      <c r="PHB196" s="2">
        <v>136.30000000000001</v>
      </c>
      <c r="PHC196" s="2">
        <v>136.30000000000001</v>
      </c>
      <c r="PHD196" s="2">
        <v>136.30000000000001</v>
      </c>
      <c r="PHE196" s="2">
        <v>136.30000000000001</v>
      </c>
      <c r="PHF196" s="2">
        <v>136.30000000000001</v>
      </c>
      <c r="PHG196" s="2">
        <v>136.30000000000001</v>
      </c>
      <c r="PHH196" s="2">
        <v>136.30000000000001</v>
      </c>
      <c r="PHI196" s="2">
        <v>136.30000000000001</v>
      </c>
      <c r="PHJ196" s="2">
        <v>136.30000000000001</v>
      </c>
      <c r="PHK196" s="2">
        <v>136.30000000000001</v>
      </c>
      <c r="PHL196" s="2">
        <v>136.30000000000001</v>
      </c>
      <c r="PHM196" s="2">
        <v>136.30000000000001</v>
      </c>
      <c r="PHN196" s="2">
        <v>136.30000000000001</v>
      </c>
      <c r="PHO196" s="2">
        <v>136.30000000000001</v>
      </c>
      <c r="PHP196" s="2">
        <v>136.30000000000001</v>
      </c>
      <c r="PHQ196" s="2">
        <v>136.30000000000001</v>
      </c>
      <c r="PHR196" s="2">
        <v>136.30000000000001</v>
      </c>
      <c r="PHS196" s="2">
        <v>136.30000000000001</v>
      </c>
      <c r="PHT196" s="2">
        <v>136.30000000000001</v>
      </c>
      <c r="PHU196" s="2">
        <v>136.30000000000001</v>
      </c>
      <c r="PHV196" s="2">
        <v>136.30000000000001</v>
      </c>
      <c r="PHW196" s="2">
        <v>136.30000000000001</v>
      </c>
      <c r="PHX196" s="2">
        <v>136.30000000000001</v>
      </c>
      <c r="PHY196" s="2">
        <v>136.30000000000001</v>
      </c>
      <c r="PHZ196" s="2">
        <v>136.30000000000001</v>
      </c>
      <c r="PIA196" s="2">
        <v>136.30000000000001</v>
      </c>
      <c r="PIB196" s="2">
        <v>136.30000000000001</v>
      </c>
      <c r="PIC196" s="2">
        <v>136.30000000000001</v>
      </c>
      <c r="PID196" s="2">
        <v>136.30000000000001</v>
      </c>
      <c r="PIE196" s="2">
        <v>136.30000000000001</v>
      </c>
      <c r="PIF196" s="2">
        <v>136.30000000000001</v>
      </c>
      <c r="PIG196" s="2">
        <v>136.30000000000001</v>
      </c>
      <c r="PIH196" s="2">
        <v>136.30000000000001</v>
      </c>
      <c r="PII196" s="2">
        <v>136.30000000000001</v>
      </c>
      <c r="PIJ196" s="2">
        <v>136.30000000000001</v>
      </c>
      <c r="PIK196" s="2">
        <v>136.30000000000001</v>
      </c>
      <c r="PIL196" s="2">
        <v>136.30000000000001</v>
      </c>
      <c r="PIM196" s="2">
        <v>136.30000000000001</v>
      </c>
      <c r="PIN196" s="2">
        <v>136.30000000000001</v>
      </c>
      <c r="PIO196" s="2">
        <v>136.30000000000001</v>
      </c>
      <c r="PIP196" s="2">
        <v>136.30000000000001</v>
      </c>
      <c r="PIQ196" s="2">
        <v>136.30000000000001</v>
      </c>
      <c r="PIR196" s="2">
        <v>136.30000000000001</v>
      </c>
      <c r="PIS196" s="2">
        <v>136.30000000000001</v>
      </c>
      <c r="PIT196" s="2">
        <v>136.30000000000001</v>
      </c>
      <c r="PIU196" s="2">
        <v>136.30000000000001</v>
      </c>
      <c r="PIV196" s="2">
        <v>136.30000000000001</v>
      </c>
      <c r="PIW196" s="2">
        <v>136.30000000000001</v>
      </c>
      <c r="PIX196" s="2">
        <v>136.30000000000001</v>
      </c>
      <c r="PIY196" s="2">
        <v>136.30000000000001</v>
      </c>
      <c r="PIZ196" s="2">
        <v>136.30000000000001</v>
      </c>
      <c r="PJA196" s="2">
        <v>136.30000000000001</v>
      </c>
      <c r="PJB196" s="2">
        <v>136.30000000000001</v>
      </c>
      <c r="PJC196" s="2">
        <v>136.30000000000001</v>
      </c>
      <c r="PJD196" s="2">
        <v>136.30000000000001</v>
      </c>
      <c r="PJE196" s="2">
        <v>136.30000000000001</v>
      </c>
      <c r="PJF196" s="2">
        <v>136.30000000000001</v>
      </c>
      <c r="PJG196" s="2">
        <v>136.30000000000001</v>
      </c>
      <c r="PJH196" s="2">
        <v>136.30000000000001</v>
      </c>
      <c r="PJI196" s="2">
        <v>136.30000000000001</v>
      </c>
      <c r="PJJ196" s="2">
        <v>136.30000000000001</v>
      </c>
      <c r="PJK196" s="2">
        <v>136.30000000000001</v>
      </c>
      <c r="PJL196" s="2">
        <v>136.30000000000001</v>
      </c>
      <c r="PJM196" s="2">
        <v>136.30000000000001</v>
      </c>
      <c r="PJN196" s="2">
        <v>136.30000000000001</v>
      </c>
      <c r="PJO196" s="2">
        <v>136.30000000000001</v>
      </c>
      <c r="PJP196" s="2">
        <v>136.30000000000001</v>
      </c>
      <c r="PJQ196" s="2">
        <v>136.30000000000001</v>
      </c>
      <c r="PJR196" s="2">
        <v>136.30000000000001</v>
      </c>
      <c r="PJS196" s="2">
        <v>136.30000000000001</v>
      </c>
      <c r="PJT196" s="2">
        <v>136.30000000000001</v>
      </c>
      <c r="PJU196" s="2">
        <v>136.30000000000001</v>
      </c>
      <c r="PJV196" s="2">
        <v>136.30000000000001</v>
      </c>
      <c r="PJW196" s="2">
        <v>136.30000000000001</v>
      </c>
      <c r="PJX196" s="2">
        <v>136.30000000000001</v>
      </c>
      <c r="PJY196" s="2">
        <v>136.30000000000001</v>
      </c>
      <c r="PJZ196" s="2">
        <v>136.30000000000001</v>
      </c>
      <c r="PKA196" s="2">
        <v>136.30000000000001</v>
      </c>
      <c r="PKB196" s="2">
        <v>136.30000000000001</v>
      </c>
      <c r="PKC196" s="2">
        <v>136.30000000000001</v>
      </c>
      <c r="PKD196" s="2">
        <v>136.30000000000001</v>
      </c>
      <c r="PKE196" s="2">
        <v>136.30000000000001</v>
      </c>
      <c r="PKF196" s="2">
        <v>136.30000000000001</v>
      </c>
      <c r="PKG196" s="2">
        <v>136.30000000000001</v>
      </c>
      <c r="PKH196" s="2">
        <v>136.30000000000001</v>
      </c>
      <c r="PKI196" s="2">
        <v>136.30000000000001</v>
      </c>
      <c r="PKJ196" s="2">
        <v>136.30000000000001</v>
      </c>
      <c r="PKK196" s="2">
        <v>136.30000000000001</v>
      </c>
      <c r="PKL196" s="2">
        <v>136.30000000000001</v>
      </c>
      <c r="PKM196" s="2">
        <v>136.30000000000001</v>
      </c>
      <c r="PKN196" s="2">
        <v>136.30000000000001</v>
      </c>
      <c r="PKO196" s="2">
        <v>136.30000000000001</v>
      </c>
      <c r="PKP196" s="2">
        <v>136.30000000000001</v>
      </c>
      <c r="PKQ196" s="2">
        <v>136.30000000000001</v>
      </c>
      <c r="PKR196" s="2">
        <v>136.30000000000001</v>
      </c>
      <c r="PKS196" s="2">
        <v>136.30000000000001</v>
      </c>
      <c r="PKT196" s="2">
        <v>136.30000000000001</v>
      </c>
      <c r="PKU196" s="2">
        <v>136.30000000000001</v>
      </c>
      <c r="PKV196" s="2">
        <v>136.30000000000001</v>
      </c>
      <c r="PKW196" s="2">
        <v>136.30000000000001</v>
      </c>
      <c r="PKX196" s="2">
        <v>136.30000000000001</v>
      </c>
      <c r="PKY196" s="2">
        <v>136.30000000000001</v>
      </c>
      <c r="PKZ196" s="2">
        <v>136.30000000000001</v>
      </c>
      <c r="PLA196" s="2">
        <v>136.30000000000001</v>
      </c>
      <c r="PLB196" s="2">
        <v>136.30000000000001</v>
      </c>
      <c r="PLC196" s="2">
        <v>136.30000000000001</v>
      </c>
      <c r="PLD196" s="2">
        <v>136.30000000000001</v>
      </c>
      <c r="PLE196" s="2">
        <v>136.30000000000001</v>
      </c>
      <c r="PLF196" s="2">
        <v>136.30000000000001</v>
      </c>
      <c r="PLG196" s="2">
        <v>136.30000000000001</v>
      </c>
      <c r="PLH196" s="2">
        <v>136.30000000000001</v>
      </c>
      <c r="PLI196" s="2">
        <v>136.30000000000001</v>
      </c>
      <c r="PLJ196" s="2">
        <v>136.30000000000001</v>
      </c>
      <c r="PLK196" s="2">
        <v>136.30000000000001</v>
      </c>
      <c r="PLL196" s="2">
        <v>136.30000000000001</v>
      </c>
      <c r="PLM196" s="2">
        <v>136.30000000000001</v>
      </c>
      <c r="PLN196" s="2">
        <v>136.30000000000001</v>
      </c>
      <c r="PLO196" s="2">
        <v>136.30000000000001</v>
      </c>
      <c r="PLP196" s="2">
        <v>136.30000000000001</v>
      </c>
      <c r="PLQ196" s="2">
        <v>136.30000000000001</v>
      </c>
      <c r="PLR196" s="2">
        <v>136.30000000000001</v>
      </c>
      <c r="PLS196" s="2">
        <v>136.30000000000001</v>
      </c>
      <c r="PLT196" s="2">
        <v>136.30000000000001</v>
      </c>
      <c r="PLU196" s="2">
        <v>136.30000000000001</v>
      </c>
      <c r="PLV196" s="2">
        <v>136.30000000000001</v>
      </c>
      <c r="PLW196" s="2">
        <v>136.30000000000001</v>
      </c>
      <c r="PLX196" s="2">
        <v>136.30000000000001</v>
      </c>
      <c r="PLY196" s="2">
        <v>136.30000000000001</v>
      </c>
      <c r="PLZ196" s="2">
        <v>136.30000000000001</v>
      </c>
      <c r="PMA196" s="2">
        <v>136.30000000000001</v>
      </c>
      <c r="PMB196" s="2">
        <v>136.30000000000001</v>
      </c>
      <c r="PMC196" s="2">
        <v>136.30000000000001</v>
      </c>
      <c r="PMD196" s="2">
        <v>136.30000000000001</v>
      </c>
      <c r="PME196" s="2">
        <v>136.30000000000001</v>
      </c>
      <c r="PMF196" s="2">
        <v>136.30000000000001</v>
      </c>
      <c r="PMG196" s="2">
        <v>136.30000000000001</v>
      </c>
      <c r="PMH196" s="2">
        <v>136.30000000000001</v>
      </c>
      <c r="PMI196" s="2">
        <v>136.30000000000001</v>
      </c>
      <c r="PMJ196" s="2">
        <v>136.30000000000001</v>
      </c>
      <c r="PMK196" s="2">
        <v>136.30000000000001</v>
      </c>
      <c r="PML196" s="2">
        <v>136.30000000000001</v>
      </c>
      <c r="PMM196" s="2">
        <v>136.30000000000001</v>
      </c>
      <c r="PMN196" s="2">
        <v>136.30000000000001</v>
      </c>
      <c r="PMO196" s="2">
        <v>136.30000000000001</v>
      </c>
      <c r="PMP196" s="2">
        <v>136.30000000000001</v>
      </c>
      <c r="PMQ196" s="2">
        <v>136.30000000000001</v>
      </c>
      <c r="PMR196" s="2">
        <v>136.30000000000001</v>
      </c>
      <c r="PMS196" s="2">
        <v>136.30000000000001</v>
      </c>
      <c r="PMT196" s="2">
        <v>136.30000000000001</v>
      </c>
      <c r="PMU196" s="2">
        <v>136.30000000000001</v>
      </c>
      <c r="PMV196" s="2">
        <v>136.30000000000001</v>
      </c>
      <c r="PMW196" s="2">
        <v>136.30000000000001</v>
      </c>
      <c r="PMX196" s="2">
        <v>136.30000000000001</v>
      </c>
      <c r="PMY196" s="2">
        <v>136.30000000000001</v>
      </c>
      <c r="PMZ196" s="2">
        <v>136.30000000000001</v>
      </c>
      <c r="PNA196" s="2">
        <v>136.30000000000001</v>
      </c>
      <c r="PNB196" s="2">
        <v>136.30000000000001</v>
      </c>
      <c r="PNC196" s="2">
        <v>136.30000000000001</v>
      </c>
      <c r="PND196" s="2">
        <v>136.30000000000001</v>
      </c>
      <c r="PNE196" s="2">
        <v>136.30000000000001</v>
      </c>
      <c r="PNF196" s="2">
        <v>136.30000000000001</v>
      </c>
      <c r="PNG196" s="2">
        <v>136.30000000000001</v>
      </c>
      <c r="PNH196" s="2">
        <v>136.30000000000001</v>
      </c>
      <c r="PNI196" s="2">
        <v>136.30000000000001</v>
      </c>
      <c r="PNJ196" s="2">
        <v>136.30000000000001</v>
      </c>
      <c r="PNK196" s="2">
        <v>136.30000000000001</v>
      </c>
      <c r="PNL196" s="2">
        <v>136.30000000000001</v>
      </c>
      <c r="PNM196" s="2">
        <v>136.30000000000001</v>
      </c>
      <c r="PNN196" s="2">
        <v>136.30000000000001</v>
      </c>
      <c r="PNO196" s="2">
        <v>136.30000000000001</v>
      </c>
      <c r="PNP196" s="2">
        <v>136.30000000000001</v>
      </c>
      <c r="PNQ196" s="2">
        <v>136.30000000000001</v>
      </c>
      <c r="PNR196" s="2">
        <v>136.30000000000001</v>
      </c>
      <c r="PNS196" s="2">
        <v>136.30000000000001</v>
      </c>
      <c r="PNT196" s="2">
        <v>136.30000000000001</v>
      </c>
      <c r="PNU196" s="2">
        <v>136.30000000000001</v>
      </c>
      <c r="PNV196" s="2">
        <v>136.30000000000001</v>
      </c>
      <c r="PNW196" s="2">
        <v>136.30000000000001</v>
      </c>
      <c r="PNX196" s="2">
        <v>136.30000000000001</v>
      </c>
      <c r="PNY196" s="2">
        <v>136.30000000000001</v>
      </c>
      <c r="PNZ196" s="2">
        <v>136.30000000000001</v>
      </c>
      <c r="POA196" s="2">
        <v>136.30000000000001</v>
      </c>
      <c r="POB196" s="2">
        <v>136.30000000000001</v>
      </c>
      <c r="POC196" s="2">
        <v>136.30000000000001</v>
      </c>
      <c r="POD196" s="2">
        <v>136.30000000000001</v>
      </c>
      <c r="POE196" s="2">
        <v>136.30000000000001</v>
      </c>
      <c r="POF196" s="2">
        <v>136.30000000000001</v>
      </c>
      <c r="POG196" s="2">
        <v>136.30000000000001</v>
      </c>
      <c r="POH196" s="2">
        <v>136.30000000000001</v>
      </c>
      <c r="POI196" s="2">
        <v>136.30000000000001</v>
      </c>
      <c r="POJ196" s="2">
        <v>136.30000000000001</v>
      </c>
      <c r="POK196" s="2">
        <v>136.30000000000001</v>
      </c>
      <c r="POL196" s="2">
        <v>136.30000000000001</v>
      </c>
      <c r="POM196" s="2">
        <v>136.30000000000001</v>
      </c>
      <c r="PON196" s="2">
        <v>136.30000000000001</v>
      </c>
      <c r="POO196" s="2">
        <v>136.30000000000001</v>
      </c>
      <c r="POP196" s="2">
        <v>136.30000000000001</v>
      </c>
      <c r="POQ196" s="2">
        <v>136.30000000000001</v>
      </c>
      <c r="POR196" s="2">
        <v>136.30000000000001</v>
      </c>
      <c r="POS196" s="2">
        <v>136.30000000000001</v>
      </c>
      <c r="POT196" s="2">
        <v>136.30000000000001</v>
      </c>
      <c r="POU196" s="2">
        <v>136.30000000000001</v>
      </c>
      <c r="POV196" s="2">
        <v>136.30000000000001</v>
      </c>
      <c r="POW196" s="2">
        <v>136.30000000000001</v>
      </c>
      <c r="POX196" s="2">
        <v>136.30000000000001</v>
      </c>
      <c r="POY196" s="2">
        <v>136.30000000000001</v>
      </c>
      <c r="POZ196" s="2">
        <v>136.30000000000001</v>
      </c>
      <c r="PPA196" s="2">
        <v>136.30000000000001</v>
      </c>
      <c r="PPB196" s="2">
        <v>136.30000000000001</v>
      </c>
      <c r="PPC196" s="2">
        <v>136.30000000000001</v>
      </c>
      <c r="PPD196" s="2">
        <v>136.30000000000001</v>
      </c>
      <c r="PPE196" s="2">
        <v>136.30000000000001</v>
      </c>
      <c r="PPF196" s="2">
        <v>136.30000000000001</v>
      </c>
      <c r="PPG196" s="2">
        <v>136.30000000000001</v>
      </c>
      <c r="PPH196" s="2">
        <v>136.30000000000001</v>
      </c>
      <c r="PPI196" s="2">
        <v>136.30000000000001</v>
      </c>
      <c r="PPJ196" s="2">
        <v>136.30000000000001</v>
      </c>
      <c r="PPK196" s="2">
        <v>136.30000000000001</v>
      </c>
      <c r="PPL196" s="2">
        <v>136.30000000000001</v>
      </c>
      <c r="PPM196" s="2">
        <v>136.30000000000001</v>
      </c>
      <c r="PPN196" s="2">
        <v>136.30000000000001</v>
      </c>
      <c r="PPO196" s="2">
        <v>136.30000000000001</v>
      </c>
      <c r="PPP196" s="2">
        <v>136.30000000000001</v>
      </c>
      <c r="PPQ196" s="2">
        <v>136.30000000000001</v>
      </c>
      <c r="PPR196" s="2">
        <v>136.30000000000001</v>
      </c>
      <c r="PPS196" s="2">
        <v>136.30000000000001</v>
      </c>
      <c r="PPT196" s="2">
        <v>136.30000000000001</v>
      </c>
      <c r="PPU196" s="2">
        <v>136.30000000000001</v>
      </c>
      <c r="PPV196" s="2">
        <v>136.30000000000001</v>
      </c>
      <c r="PPW196" s="2">
        <v>136.30000000000001</v>
      </c>
      <c r="PPX196" s="2">
        <v>136.30000000000001</v>
      </c>
      <c r="PPY196" s="2">
        <v>136.30000000000001</v>
      </c>
      <c r="PPZ196" s="2">
        <v>136.30000000000001</v>
      </c>
      <c r="PQA196" s="2">
        <v>136.30000000000001</v>
      </c>
      <c r="PQB196" s="2">
        <v>136.30000000000001</v>
      </c>
      <c r="PQC196" s="2">
        <v>136.30000000000001</v>
      </c>
      <c r="PQD196" s="2">
        <v>136.30000000000001</v>
      </c>
      <c r="PQE196" s="2">
        <v>136.30000000000001</v>
      </c>
      <c r="PQF196" s="2">
        <v>136.30000000000001</v>
      </c>
      <c r="PQG196" s="2">
        <v>136.30000000000001</v>
      </c>
      <c r="PQH196" s="2">
        <v>136.30000000000001</v>
      </c>
      <c r="PQI196" s="2">
        <v>136.30000000000001</v>
      </c>
      <c r="PQJ196" s="2">
        <v>136.30000000000001</v>
      </c>
      <c r="PQK196" s="2">
        <v>136.30000000000001</v>
      </c>
      <c r="PQL196" s="2">
        <v>136.30000000000001</v>
      </c>
      <c r="PQM196" s="2">
        <v>136.30000000000001</v>
      </c>
      <c r="PQN196" s="2">
        <v>136.30000000000001</v>
      </c>
      <c r="PQO196" s="2">
        <v>136.30000000000001</v>
      </c>
      <c r="PQP196" s="2">
        <v>136.30000000000001</v>
      </c>
      <c r="PQQ196" s="2">
        <v>136.30000000000001</v>
      </c>
      <c r="PQR196" s="2">
        <v>136.30000000000001</v>
      </c>
      <c r="PQS196" s="2">
        <v>136.30000000000001</v>
      </c>
      <c r="PQT196" s="2">
        <v>136.30000000000001</v>
      </c>
      <c r="PQU196" s="2">
        <v>136.30000000000001</v>
      </c>
      <c r="PQV196" s="2">
        <v>136.30000000000001</v>
      </c>
      <c r="PQW196" s="2">
        <v>136.30000000000001</v>
      </c>
      <c r="PQX196" s="2">
        <v>136.30000000000001</v>
      </c>
      <c r="PQY196" s="2">
        <v>136.30000000000001</v>
      </c>
      <c r="PQZ196" s="2">
        <v>136.30000000000001</v>
      </c>
      <c r="PRA196" s="2">
        <v>136.30000000000001</v>
      </c>
      <c r="PRB196" s="2">
        <v>136.30000000000001</v>
      </c>
      <c r="PRC196" s="2">
        <v>136.30000000000001</v>
      </c>
      <c r="PRD196" s="2">
        <v>136.30000000000001</v>
      </c>
      <c r="PRE196" s="2">
        <v>136.30000000000001</v>
      </c>
      <c r="PRF196" s="2">
        <v>136.30000000000001</v>
      </c>
      <c r="PRG196" s="2">
        <v>136.30000000000001</v>
      </c>
      <c r="PRH196" s="2">
        <v>136.30000000000001</v>
      </c>
      <c r="PRI196" s="2">
        <v>136.30000000000001</v>
      </c>
      <c r="PRJ196" s="2">
        <v>136.30000000000001</v>
      </c>
      <c r="PRK196" s="2">
        <v>136.30000000000001</v>
      </c>
      <c r="PRL196" s="2">
        <v>136.30000000000001</v>
      </c>
      <c r="PRM196" s="2">
        <v>136.30000000000001</v>
      </c>
      <c r="PRN196" s="2">
        <v>136.30000000000001</v>
      </c>
      <c r="PRO196" s="2">
        <v>136.30000000000001</v>
      </c>
      <c r="PRP196" s="2">
        <v>136.30000000000001</v>
      </c>
      <c r="PRQ196" s="2">
        <v>136.30000000000001</v>
      </c>
      <c r="PRR196" s="2">
        <v>136.30000000000001</v>
      </c>
      <c r="PRS196" s="2">
        <v>136.30000000000001</v>
      </c>
      <c r="PRT196" s="2">
        <v>136.30000000000001</v>
      </c>
      <c r="PRU196" s="2">
        <v>136.30000000000001</v>
      </c>
      <c r="PRV196" s="2">
        <v>136.30000000000001</v>
      </c>
      <c r="PRW196" s="2">
        <v>136.30000000000001</v>
      </c>
      <c r="PRX196" s="2">
        <v>136.30000000000001</v>
      </c>
      <c r="PRY196" s="2">
        <v>136.30000000000001</v>
      </c>
      <c r="PRZ196" s="2">
        <v>136.30000000000001</v>
      </c>
      <c r="PSA196" s="2">
        <v>136.30000000000001</v>
      </c>
      <c r="PSB196" s="2">
        <v>136.30000000000001</v>
      </c>
      <c r="PSC196" s="2">
        <v>136.30000000000001</v>
      </c>
      <c r="PSD196" s="2">
        <v>136.30000000000001</v>
      </c>
      <c r="PSE196" s="2">
        <v>136.30000000000001</v>
      </c>
      <c r="PSF196" s="2">
        <v>136.30000000000001</v>
      </c>
      <c r="PSG196" s="2">
        <v>136.30000000000001</v>
      </c>
      <c r="PSH196" s="2">
        <v>136.30000000000001</v>
      </c>
      <c r="PSI196" s="2">
        <v>136.30000000000001</v>
      </c>
      <c r="PSJ196" s="2">
        <v>136.30000000000001</v>
      </c>
      <c r="PSK196" s="2">
        <v>136.30000000000001</v>
      </c>
      <c r="PSL196" s="2">
        <v>136.30000000000001</v>
      </c>
      <c r="PSM196" s="2">
        <v>136.30000000000001</v>
      </c>
      <c r="PSN196" s="2">
        <v>136.30000000000001</v>
      </c>
      <c r="PSO196" s="2">
        <v>136.30000000000001</v>
      </c>
      <c r="PSP196" s="2">
        <v>136.30000000000001</v>
      </c>
      <c r="PSQ196" s="2">
        <v>136.30000000000001</v>
      </c>
      <c r="PSR196" s="2">
        <v>136.30000000000001</v>
      </c>
      <c r="PSS196" s="2">
        <v>136.30000000000001</v>
      </c>
      <c r="PST196" s="2">
        <v>136.30000000000001</v>
      </c>
      <c r="PSU196" s="2">
        <v>136.30000000000001</v>
      </c>
      <c r="PSV196" s="2">
        <v>136.30000000000001</v>
      </c>
      <c r="PSW196" s="2">
        <v>136.30000000000001</v>
      </c>
      <c r="PSX196" s="2">
        <v>136.30000000000001</v>
      </c>
      <c r="PSY196" s="2">
        <v>136.30000000000001</v>
      </c>
      <c r="PSZ196" s="2">
        <v>136.30000000000001</v>
      </c>
      <c r="PTA196" s="2">
        <v>136.30000000000001</v>
      </c>
      <c r="PTB196" s="2">
        <v>136.30000000000001</v>
      </c>
      <c r="PTC196" s="2">
        <v>136.30000000000001</v>
      </c>
      <c r="PTD196" s="2">
        <v>136.30000000000001</v>
      </c>
      <c r="PTE196" s="2">
        <v>136.30000000000001</v>
      </c>
      <c r="PTF196" s="2">
        <v>136.30000000000001</v>
      </c>
      <c r="PTG196" s="2">
        <v>136.30000000000001</v>
      </c>
      <c r="PTH196" s="2">
        <v>136.30000000000001</v>
      </c>
      <c r="PTI196" s="2">
        <v>136.30000000000001</v>
      </c>
      <c r="PTJ196" s="2">
        <v>136.30000000000001</v>
      </c>
      <c r="PTK196" s="2">
        <v>136.30000000000001</v>
      </c>
      <c r="PTL196" s="2">
        <v>136.30000000000001</v>
      </c>
      <c r="PTM196" s="2">
        <v>136.30000000000001</v>
      </c>
      <c r="PTN196" s="2">
        <v>136.30000000000001</v>
      </c>
      <c r="PTO196" s="2">
        <v>136.30000000000001</v>
      </c>
      <c r="PTP196" s="2">
        <v>136.30000000000001</v>
      </c>
      <c r="PTQ196" s="2">
        <v>136.30000000000001</v>
      </c>
      <c r="PTR196" s="2">
        <v>136.30000000000001</v>
      </c>
      <c r="PTS196" s="2">
        <v>136.30000000000001</v>
      </c>
      <c r="PTT196" s="2">
        <v>136.30000000000001</v>
      </c>
      <c r="PTU196" s="2">
        <v>136.30000000000001</v>
      </c>
      <c r="PTV196" s="2">
        <v>136.30000000000001</v>
      </c>
      <c r="PTW196" s="2">
        <v>136.30000000000001</v>
      </c>
      <c r="PTX196" s="2">
        <v>136.30000000000001</v>
      </c>
      <c r="PTY196" s="2">
        <v>136.30000000000001</v>
      </c>
      <c r="PTZ196" s="2">
        <v>136.30000000000001</v>
      </c>
      <c r="PUA196" s="2">
        <v>136.30000000000001</v>
      </c>
      <c r="PUB196" s="2">
        <v>136.30000000000001</v>
      </c>
      <c r="PUC196" s="2">
        <v>136.30000000000001</v>
      </c>
      <c r="PUD196" s="2">
        <v>136.30000000000001</v>
      </c>
      <c r="PUE196" s="2">
        <v>136.30000000000001</v>
      </c>
      <c r="PUF196" s="2">
        <v>136.30000000000001</v>
      </c>
      <c r="PUG196" s="2">
        <v>136.30000000000001</v>
      </c>
      <c r="PUH196" s="2">
        <v>136.30000000000001</v>
      </c>
      <c r="PUI196" s="2">
        <v>136.30000000000001</v>
      </c>
      <c r="PUJ196" s="2">
        <v>136.30000000000001</v>
      </c>
      <c r="PUK196" s="2">
        <v>136.30000000000001</v>
      </c>
      <c r="PUL196" s="2">
        <v>136.30000000000001</v>
      </c>
      <c r="PUM196" s="2">
        <v>136.30000000000001</v>
      </c>
      <c r="PUN196" s="2">
        <v>136.30000000000001</v>
      </c>
      <c r="PUO196" s="2">
        <v>136.30000000000001</v>
      </c>
      <c r="PUP196" s="2">
        <v>136.30000000000001</v>
      </c>
      <c r="PUQ196" s="2">
        <v>136.30000000000001</v>
      </c>
      <c r="PUR196" s="2">
        <v>136.30000000000001</v>
      </c>
      <c r="PUS196" s="2">
        <v>136.30000000000001</v>
      </c>
      <c r="PUT196" s="2">
        <v>136.30000000000001</v>
      </c>
      <c r="PUU196" s="2">
        <v>136.30000000000001</v>
      </c>
      <c r="PUV196" s="2">
        <v>136.30000000000001</v>
      </c>
      <c r="PUW196" s="2">
        <v>136.30000000000001</v>
      </c>
      <c r="PUX196" s="2">
        <v>136.30000000000001</v>
      </c>
      <c r="PUY196" s="2">
        <v>136.30000000000001</v>
      </c>
      <c r="PUZ196" s="2">
        <v>136.30000000000001</v>
      </c>
      <c r="PVA196" s="2">
        <v>136.30000000000001</v>
      </c>
      <c r="PVB196" s="2">
        <v>136.30000000000001</v>
      </c>
      <c r="PVC196" s="2">
        <v>136.30000000000001</v>
      </c>
      <c r="PVD196" s="2">
        <v>136.30000000000001</v>
      </c>
      <c r="PVE196" s="2">
        <v>136.30000000000001</v>
      </c>
      <c r="PVF196" s="2">
        <v>136.30000000000001</v>
      </c>
      <c r="PVG196" s="2">
        <v>136.30000000000001</v>
      </c>
      <c r="PVH196" s="2">
        <v>136.30000000000001</v>
      </c>
      <c r="PVI196" s="2">
        <v>136.30000000000001</v>
      </c>
      <c r="PVJ196" s="2">
        <v>136.30000000000001</v>
      </c>
      <c r="PVK196" s="2">
        <v>136.30000000000001</v>
      </c>
      <c r="PVL196" s="2">
        <v>136.30000000000001</v>
      </c>
      <c r="PVM196" s="2">
        <v>136.30000000000001</v>
      </c>
      <c r="PVN196" s="2">
        <v>136.30000000000001</v>
      </c>
      <c r="PVO196" s="2">
        <v>136.30000000000001</v>
      </c>
      <c r="PVP196" s="2">
        <v>136.30000000000001</v>
      </c>
      <c r="PVQ196" s="2">
        <v>136.30000000000001</v>
      </c>
      <c r="PVR196" s="2">
        <v>136.30000000000001</v>
      </c>
      <c r="PVS196" s="2">
        <v>136.30000000000001</v>
      </c>
      <c r="PVT196" s="2">
        <v>136.30000000000001</v>
      </c>
      <c r="PVU196" s="2">
        <v>136.30000000000001</v>
      </c>
      <c r="PVV196" s="2">
        <v>136.30000000000001</v>
      </c>
      <c r="PVW196" s="2">
        <v>136.30000000000001</v>
      </c>
      <c r="PVX196" s="2">
        <v>136.30000000000001</v>
      </c>
      <c r="PVY196" s="2">
        <v>136.30000000000001</v>
      </c>
      <c r="PVZ196" s="2">
        <v>136.30000000000001</v>
      </c>
      <c r="PWA196" s="2">
        <v>136.30000000000001</v>
      </c>
      <c r="PWB196" s="2">
        <v>136.30000000000001</v>
      </c>
      <c r="PWC196" s="2">
        <v>136.30000000000001</v>
      </c>
      <c r="PWD196" s="2">
        <v>136.30000000000001</v>
      </c>
      <c r="PWE196" s="2">
        <v>136.30000000000001</v>
      </c>
      <c r="PWF196" s="2">
        <v>136.30000000000001</v>
      </c>
      <c r="PWG196" s="2">
        <v>136.30000000000001</v>
      </c>
      <c r="PWH196" s="2">
        <v>136.30000000000001</v>
      </c>
      <c r="PWI196" s="2">
        <v>136.30000000000001</v>
      </c>
      <c r="PWJ196" s="2">
        <v>136.30000000000001</v>
      </c>
      <c r="PWK196" s="2">
        <v>136.30000000000001</v>
      </c>
      <c r="PWL196" s="2">
        <v>136.30000000000001</v>
      </c>
      <c r="PWM196" s="2">
        <v>136.30000000000001</v>
      </c>
      <c r="PWN196" s="2">
        <v>136.30000000000001</v>
      </c>
      <c r="PWO196" s="2">
        <v>136.30000000000001</v>
      </c>
      <c r="PWP196" s="2">
        <v>136.30000000000001</v>
      </c>
      <c r="PWQ196" s="2">
        <v>136.30000000000001</v>
      </c>
      <c r="PWR196" s="2">
        <v>136.30000000000001</v>
      </c>
      <c r="PWS196" s="2">
        <v>136.30000000000001</v>
      </c>
      <c r="PWT196" s="2">
        <v>136.30000000000001</v>
      </c>
      <c r="PWU196" s="2">
        <v>136.30000000000001</v>
      </c>
      <c r="PWV196" s="2">
        <v>136.30000000000001</v>
      </c>
      <c r="PWW196" s="2">
        <v>136.30000000000001</v>
      </c>
      <c r="PWX196" s="2">
        <v>136.30000000000001</v>
      </c>
      <c r="PWY196" s="2">
        <v>136.30000000000001</v>
      </c>
      <c r="PWZ196" s="2">
        <v>136.30000000000001</v>
      </c>
      <c r="PXA196" s="2">
        <v>136.30000000000001</v>
      </c>
      <c r="PXB196" s="2">
        <v>136.30000000000001</v>
      </c>
      <c r="PXC196" s="2">
        <v>136.30000000000001</v>
      </c>
      <c r="PXD196" s="2">
        <v>136.30000000000001</v>
      </c>
      <c r="PXE196" s="2">
        <v>136.30000000000001</v>
      </c>
      <c r="PXF196" s="2">
        <v>136.30000000000001</v>
      </c>
      <c r="PXG196" s="2">
        <v>136.30000000000001</v>
      </c>
      <c r="PXH196" s="2">
        <v>136.30000000000001</v>
      </c>
      <c r="PXI196" s="2">
        <v>136.30000000000001</v>
      </c>
      <c r="PXJ196" s="2">
        <v>136.30000000000001</v>
      </c>
      <c r="PXK196" s="2">
        <v>136.30000000000001</v>
      </c>
      <c r="PXL196" s="2">
        <v>136.30000000000001</v>
      </c>
      <c r="PXM196" s="2">
        <v>136.30000000000001</v>
      </c>
      <c r="PXN196" s="2">
        <v>136.30000000000001</v>
      </c>
      <c r="PXO196" s="2">
        <v>136.30000000000001</v>
      </c>
      <c r="PXP196" s="2">
        <v>136.30000000000001</v>
      </c>
      <c r="PXQ196" s="2">
        <v>136.30000000000001</v>
      </c>
      <c r="PXR196" s="2">
        <v>136.30000000000001</v>
      </c>
      <c r="PXS196" s="2">
        <v>136.30000000000001</v>
      </c>
      <c r="PXT196" s="2">
        <v>136.30000000000001</v>
      </c>
      <c r="PXU196" s="2">
        <v>136.30000000000001</v>
      </c>
      <c r="PXV196" s="2">
        <v>136.30000000000001</v>
      </c>
      <c r="PXW196" s="2">
        <v>136.30000000000001</v>
      </c>
      <c r="PXX196" s="2">
        <v>136.30000000000001</v>
      </c>
      <c r="PXY196" s="2">
        <v>136.30000000000001</v>
      </c>
      <c r="PXZ196" s="2">
        <v>136.30000000000001</v>
      </c>
      <c r="PYA196" s="2">
        <v>136.30000000000001</v>
      </c>
      <c r="PYB196" s="2">
        <v>136.30000000000001</v>
      </c>
      <c r="PYC196" s="2">
        <v>136.30000000000001</v>
      </c>
      <c r="PYD196" s="2">
        <v>136.30000000000001</v>
      </c>
      <c r="PYE196" s="2">
        <v>136.30000000000001</v>
      </c>
      <c r="PYF196" s="2">
        <v>136.30000000000001</v>
      </c>
      <c r="PYG196" s="2">
        <v>136.30000000000001</v>
      </c>
      <c r="PYH196" s="2">
        <v>136.30000000000001</v>
      </c>
      <c r="PYI196" s="2">
        <v>136.30000000000001</v>
      </c>
      <c r="PYJ196" s="2">
        <v>136.30000000000001</v>
      </c>
      <c r="PYK196" s="2">
        <v>136.30000000000001</v>
      </c>
      <c r="PYL196" s="2">
        <v>136.30000000000001</v>
      </c>
      <c r="PYM196" s="2">
        <v>136.30000000000001</v>
      </c>
      <c r="PYN196" s="2">
        <v>136.30000000000001</v>
      </c>
      <c r="PYO196" s="2">
        <v>136.30000000000001</v>
      </c>
      <c r="PYP196" s="2">
        <v>136.30000000000001</v>
      </c>
      <c r="PYQ196" s="2">
        <v>136.30000000000001</v>
      </c>
      <c r="PYR196" s="2">
        <v>136.30000000000001</v>
      </c>
      <c r="PYS196" s="2">
        <v>136.30000000000001</v>
      </c>
      <c r="PYT196" s="2">
        <v>136.30000000000001</v>
      </c>
      <c r="PYU196" s="2">
        <v>136.30000000000001</v>
      </c>
      <c r="PYV196" s="2">
        <v>136.30000000000001</v>
      </c>
      <c r="PYW196" s="2">
        <v>136.30000000000001</v>
      </c>
      <c r="PYX196" s="2">
        <v>136.30000000000001</v>
      </c>
      <c r="PYY196" s="2">
        <v>136.30000000000001</v>
      </c>
      <c r="PYZ196" s="2">
        <v>136.30000000000001</v>
      </c>
      <c r="PZA196" s="2">
        <v>136.30000000000001</v>
      </c>
      <c r="PZB196" s="2">
        <v>136.30000000000001</v>
      </c>
      <c r="PZC196" s="2">
        <v>136.30000000000001</v>
      </c>
      <c r="PZD196" s="2">
        <v>136.30000000000001</v>
      </c>
      <c r="PZE196" s="2">
        <v>136.30000000000001</v>
      </c>
      <c r="PZF196" s="2">
        <v>136.30000000000001</v>
      </c>
      <c r="PZG196" s="2">
        <v>136.30000000000001</v>
      </c>
      <c r="PZH196" s="2">
        <v>136.30000000000001</v>
      </c>
      <c r="PZI196" s="2">
        <v>136.30000000000001</v>
      </c>
      <c r="PZJ196" s="2">
        <v>136.30000000000001</v>
      </c>
      <c r="PZK196" s="2">
        <v>136.30000000000001</v>
      </c>
      <c r="PZL196" s="2">
        <v>136.30000000000001</v>
      </c>
      <c r="PZM196" s="2">
        <v>136.30000000000001</v>
      </c>
      <c r="PZN196" s="2">
        <v>136.30000000000001</v>
      </c>
      <c r="PZO196" s="2">
        <v>136.30000000000001</v>
      </c>
      <c r="PZP196" s="2">
        <v>136.30000000000001</v>
      </c>
      <c r="PZQ196" s="2">
        <v>136.30000000000001</v>
      </c>
      <c r="PZR196" s="2">
        <v>136.30000000000001</v>
      </c>
      <c r="PZS196" s="2">
        <v>136.30000000000001</v>
      </c>
      <c r="PZT196" s="2">
        <v>136.30000000000001</v>
      </c>
      <c r="PZU196" s="2">
        <v>136.30000000000001</v>
      </c>
      <c r="PZV196" s="2">
        <v>136.30000000000001</v>
      </c>
      <c r="PZW196" s="2">
        <v>136.30000000000001</v>
      </c>
      <c r="PZX196" s="2">
        <v>136.30000000000001</v>
      </c>
      <c r="PZY196" s="2">
        <v>136.30000000000001</v>
      </c>
      <c r="PZZ196" s="2">
        <v>136.30000000000001</v>
      </c>
      <c r="QAA196" s="2">
        <v>136.30000000000001</v>
      </c>
      <c r="QAB196" s="2">
        <v>136.30000000000001</v>
      </c>
      <c r="QAC196" s="2">
        <v>136.30000000000001</v>
      </c>
      <c r="QAD196" s="2">
        <v>136.30000000000001</v>
      </c>
      <c r="QAE196" s="2">
        <v>136.30000000000001</v>
      </c>
      <c r="QAF196" s="2">
        <v>136.30000000000001</v>
      </c>
      <c r="QAG196" s="2">
        <v>136.30000000000001</v>
      </c>
      <c r="QAH196" s="2">
        <v>136.30000000000001</v>
      </c>
      <c r="QAI196" s="2">
        <v>136.30000000000001</v>
      </c>
      <c r="QAJ196" s="2">
        <v>136.30000000000001</v>
      </c>
      <c r="QAK196" s="2">
        <v>136.30000000000001</v>
      </c>
      <c r="QAL196" s="2">
        <v>136.30000000000001</v>
      </c>
      <c r="QAM196" s="2">
        <v>136.30000000000001</v>
      </c>
      <c r="QAN196" s="2">
        <v>136.30000000000001</v>
      </c>
      <c r="QAO196" s="2">
        <v>136.30000000000001</v>
      </c>
      <c r="QAP196" s="2">
        <v>136.30000000000001</v>
      </c>
      <c r="QAQ196" s="2">
        <v>136.30000000000001</v>
      </c>
      <c r="QAR196" s="2">
        <v>136.30000000000001</v>
      </c>
      <c r="QAS196" s="2">
        <v>136.30000000000001</v>
      </c>
      <c r="QAT196" s="2">
        <v>136.30000000000001</v>
      </c>
      <c r="QAU196" s="2">
        <v>136.30000000000001</v>
      </c>
      <c r="QAV196" s="2">
        <v>136.30000000000001</v>
      </c>
      <c r="QAW196" s="2">
        <v>136.30000000000001</v>
      </c>
      <c r="QAX196" s="2">
        <v>136.30000000000001</v>
      </c>
      <c r="QAY196" s="2">
        <v>136.30000000000001</v>
      </c>
      <c r="QAZ196" s="2">
        <v>136.30000000000001</v>
      </c>
      <c r="QBA196" s="2">
        <v>136.30000000000001</v>
      </c>
      <c r="QBB196" s="2">
        <v>136.30000000000001</v>
      </c>
      <c r="QBC196" s="2">
        <v>136.30000000000001</v>
      </c>
      <c r="QBD196" s="2">
        <v>136.30000000000001</v>
      </c>
      <c r="QBE196" s="2">
        <v>136.30000000000001</v>
      </c>
      <c r="QBF196" s="2">
        <v>136.30000000000001</v>
      </c>
      <c r="QBG196" s="2">
        <v>136.30000000000001</v>
      </c>
      <c r="QBH196" s="2">
        <v>136.30000000000001</v>
      </c>
      <c r="QBI196" s="2">
        <v>136.30000000000001</v>
      </c>
      <c r="QBJ196" s="2">
        <v>136.30000000000001</v>
      </c>
      <c r="QBK196" s="2">
        <v>136.30000000000001</v>
      </c>
      <c r="QBL196" s="2">
        <v>136.30000000000001</v>
      </c>
      <c r="QBM196" s="2">
        <v>136.30000000000001</v>
      </c>
      <c r="QBN196" s="2">
        <v>136.30000000000001</v>
      </c>
      <c r="QBO196" s="2">
        <v>136.30000000000001</v>
      </c>
      <c r="QBP196" s="2">
        <v>136.30000000000001</v>
      </c>
      <c r="QBQ196" s="2">
        <v>136.30000000000001</v>
      </c>
      <c r="QBR196" s="2">
        <v>136.30000000000001</v>
      </c>
      <c r="QBS196" s="2">
        <v>136.30000000000001</v>
      </c>
      <c r="QBT196" s="2">
        <v>136.30000000000001</v>
      </c>
      <c r="QBU196" s="2">
        <v>136.30000000000001</v>
      </c>
      <c r="QBV196" s="2">
        <v>136.30000000000001</v>
      </c>
      <c r="QBW196" s="2">
        <v>136.30000000000001</v>
      </c>
      <c r="QBX196" s="2">
        <v>136.30000000000001</v>
      </c>
      <c r="QBY196" s="2">
        <v>136.30000000000001</v>
      </c>
      <c r="QBZ196" s="2">
        <v>136.30000000000001</v>
      </c>
      <c r="QCA196" s="2">
        <v>136.30000000000001</v>
      </c>
      <c r="QCB196" s="2">
        <v>136.30000000000001</v>
      </c>
      <c r="QCC196" s="2">
        <v>136.30000000000001</v>
      </c>
      <c r="QCD196" s="2">
        <v>136.30000000000001</v>
      </c>
      <c r="QCE196" s="2">
        <v>136.30000000000001</v>
      </c>
      <c r="QCF196" s="2">
        <v>136.30000000000001</v>
      </c>
      <c r="QCG196" s="2">
        <v>136.30000000000001</v>
      </c>
      <c r="QCH196" s="2">
        <v>136.30000000000001</v>
      </c>
      <c r="QCI196" s="2">
        <v>136.30000000000001</v>
      </c>
      <c r="QCJ196" s="2">
        <v>136.30000000000001</v>
      </c>
      <c r="QCK196" s="2">
        <v>136.30000000000001</v>
      </c>
      <c r="QCL196" s="2">
        <v>136.30000000000001</v>
      </c>
      <c r="QCM196" s="2">
        <v>136.30000000000001</v>
      </c>
      <c r="QCN196" s="2">
        <v>136.30000000000001</v>
      </c>
      <c r="QCO196" s="2">
        <v>136.30000000000001</v>
      </c>
      <c r="QCP196" s="2">
        <v>136.30000000000001</v>
      </c>
      <c r="QCQ196" s="2">
        <v>136.30000000000001</v>
      </c>
      <c r="QCR196" s="2">
        <v>136.30000000000001</v>
      </c>
      <c r="QCS196" s="2">
        <v>136.30000000000001</v>
      </c>
      <c r="QCT196" s="2">
        <v>136.30000000000001</v>
      </c>
      <c r="QCU196" s="2">
        <v>136.30000000000001</v>
      </c>
      <c r="QCV196" s="2">
        <v>136.30000000000001</v>
      </c>
      <c r="QCW196" s="2">
        <v>136.30000000000001</v>
      </c>
      <c r="QCX196" s="2">
        <v>136.30000000000001</v>
      </c>
      <c r="QCY196" s="2">
        <v>136.30000000000001</v>
      </c>
      <c r="QCZ196" s="2">
        <v>136.30000000000001</v>
      </c>
      <c r="QDA196" s="2">
        <v>136.30000000000001</v>
      </c>
      <c r="QDB196" s="2">
        <v>136.30000000000001</v>
      </c>
      <c r="QDC196" s="2">
        <v>136.30000000000001</v>
      </c>
      <c r="QDD196" s="2">
        <v>136.30000000000001</v>
      </c>
      <c r="QDE196" s="2">
        <v>136.30000000000001</v>
      </c>
      <c r="QDF196" s="2">
        <v>136.30000000000001</v>
      </c>
      <c r="QDG196" s="2">
        <v>136.30000000000001</v>
      </c>
      <c r="QDH196" s="2">
        <v>136.30000000000001</v>
      </c>
      <c r="QDI196" s="2">
        <v>136.30000000000001</v>
      </c>
      <c r="QDJ196" s="2">
        <v>136.30000000000001</v>
      </c>
      <c r="QDK196" s="2">
        <v>136.30000000000001</v>
      </c>
      <c r="QDL196" s="2">
        <v>136.30000000000001</v>
      </c>
      <c r="QDM196" s="2">
        <v>136.30000000000001</v>
      </c>
      <c r="QDN196" s="2">
        <v>136.30000000000001</v>
      </c>
      <c r="QDO196" s="2">
        <v>136.30000000000001</v>
      </c>
      <c r="QDP196" s="2">
        <v>136.30000000000001</v>
      </c>
      <c r="QDQ196" s="2">
        <v>136.30000000000001</v>
      </c>
      <c r="QDR196" s="2">
        <v>136.30000000000001</v>
      </c>
      <c r="QDS196" s="2">
        <v>136.30000000000001</v>
      </c>
      <c r="QDT196" s="2">
        <v>136.30000000000001</v>
      </c>
      <c r="QDU196" s="2">
        <v>136.30000000000001</v>
      </c>
      <c r="QDV196" s="2">
        <v>136.30000000000001</v>
      </c>
      <c r="QDW196" s="2">
        <v>136.30000000000001</v>
      </c>
      <c r="QDX196" s="2">
        <v>136.30000000000001</v>
      </c>
      <c r="QDY196" s="2">
        <v>136.30000000000001</v>
      </c>
      <c r="QDZ196" s="2">
        <v>136.30000000000001</v>
      </c>
      <c r="QEA196" s="2">
        <v>136.30000000000001</v>
      </c>
      <c r="QEB196" s="2">
        <v>136.30000000000001</v>
      </c>
      <c r="QEC196" s="2">
        <v>136.30000000000001</v>
      </c>
      <c r="QED196" s="2">
        <v>136.30000000000001</v>
      </c>
      <c r="QEE196" s="2">
        <v>136.30000000000001</v>
      </c>
      <c r="QEF196" s="2">
        <v>136.30000000000001</v>
      </c>
      <c r="QEG196" s="2">
        <v>136.30000000000001</v>
      </c>
      <c r="QEH196" s="2">
        <v>136.30000000000001</v>
      </c>
      <c r="QEI196" s="2">
        <v>136.30000000000001</v>
      </c>
      <c r="QEJ196" s="2">
        <v>136.30000000000001</v>
      </c>
      <c r="QEK196" s="2">
        <v>136.30000000000001</v>
      </c>
      <c r="QEL196" s="2">
        <v>136.30000000000001</v>
      </c>
      <c r="QEM196" s="2">
        <v>136.30000000000001</v>
      </c>
      <c r="QEN196" s="2">
        <v>136.30000000000001</v>
      </c>
      <c r="QEO196" s="2">
        <v>136.30000000000001</v>
      </c>
      <c r="QEP196" s="2">
        <v>136.30000000000001</v>
      </c>
      <c r="QEQ196" s="2">
        <v>136.30000000000001</v>
      </c>
      <c r="QER196" s="2">
        <v>136.30000000000001</v>
      </c>
      <c r="QES196" s="2">
        <v>136.30000000000001</v>
      </c>
      <c r="QET196" s="2">
        <v>136.30000000000001</v>
      </c>
      <c r="QEU196" s="2">
        <v>136.30000000000001</v>
      </c>
      <c r="QEV196" s="2">
        <v>136.30000000000001</v>
      </c>
      <c r="QEW196" s="2">
        <v>136.30000000000001</v>
      </c>
      <c r="QEX196" s="2">
        <v>136.30000000000001</v>
      </c>
      <c r="QEY196" s="2">
        <v>136.30000000000001</v>
      </c>
      <c r="QEZ196" s="2">
        <v>136.30000000000001</v>
      </c>
      <c r="QFA196" s="2">
        <v>136.30000000000001</v>
      </c>
      <c r="QFB196" s="2">
        <v>136.30000000000001</v>
      </c>
      <c r="QFC196" s="2">
        <v>136.30000000000001</v>
      </c>
      <c r="QFD196" s="2">
        <v>136.30000000000001</v>
      </c>
      <c r="QFE196" s="2">
        <v>136.30000000000001</v>
      </c>
      <c r="QFF196" s="2">
        <v>136.30000000000001</v>
      </c>
      <c r="QFG196" s="2">
        <v>136.30000000000001</v>
      </c>
      <c r="QFH196" s="2">
        <v>136.30000000000001</v>
      </c>
      <c r="QFI196" s="2">
        <v>136.30000000000001</v>
      </c>
      <c r="QFJ196" s="2">
        <v>136.30000000000001</v>
      </c>
      <c r="QFK196" s="2">
        <v>136.30000000000001</v>
      </c>
      <c r="QFL196" s="2">
        <v>136.30000000000001</v>
      </c>
      <c r="QFM196" s="2">
        <v>136.30000000000001</v>
      </c>
      <c r="QFN196" s="2">
        <v>136.30000000000001</v>
      </c>
      <c r="QFO196" s="2">
        <v>136.30000000000001</v>
      </c>
      <c r="QFP196" s="2">
        <v>136.30000000000001</v>
      </c>
      <c r="QFQ196" s="2">
        <v>136.30000000000001</v>
      </c>
      <c r="QFR196" s="2">
        <v>136.30000000000001</v>
      </c>
      <c r="QFS196" s="2">
        <v>136.30000000000001</v>
      </c>
      <c r="QFT196" s="2">
        <v>136.30000000000001</v>
      </c>
      <c r="QFU196" s="2">
        <v>136.30000000000001</v>
      </c>
      <c r="QFV196" s="2">
        <v>136.30000000000001</v>
      </c>
      <c r="QFW196" s="2">
        <v>136.30000000000001</v>
      </c>
      <c r="QFX196" s="2">
        <v>136.30000000000001</v>
      </c>
      <c r="QFY196" s="2">
        <v>136.30000000000001</v>
      </c>
      <c r="QFZ196" s="2">
        <v>136.30000000000001</v>
      </c>
      <c r="QGA196" s="2">
        <v>136.30000000000001</v>
      </c>
      <c r="QGB196" s="2">
        <v>136.30000000000001</v>
      </c>
      <c r="QGC196" s="2">
        <v>136.30000000000001</v>
      </c>
      <c r="QGD196" s="2">
        <v>136.30000000000001</v>
      </c>
      <c r="QGE196" s="2">
        <v>136.30000000000001</v>
      </c>
      <c r="QGF196" s="2">
        <v>136.30000000000001</v>
      </c>
      <c r="QGG196" s="2">
        <v>136.30000000000001</v>
      </c>
      <c r="QGH196" s="2">
        <v>136.30000000000001</v>
      </c>
      <c r="QGI196" s="2">
        <v>136.30000000000001</v>
      </c>
      <c r="QGJ196" s="2">
        <v>136.30000000000001</v>
      </c>
      <c r="QGK196" s="2">
        <v>136.30000000000001</v>
      </c>
      <c r="QGL196" s="2">
        <v>136.30000000000001</v>
      </c>
      <c r="QGM196" s="2">
        <v>136.30000000000001</v>
      </c>
      <c r="QGN196" s="2">
        <v>136.30000000000001</v>
      </c>
      <c r="QGO196" s="2">
        <v>136.30000000000001</v>
      </c>
      <c r="QGP196" s="2">
        <v>136.30000000000001</v>
      </c>
      <c r="QGQ196" s="2">
        <v>136.30000000000001</v>
      </c>
      <c r="QGR196" s="2">
        <v>136.30000000000001</v>
      </c>
      <c r="QGS196" s="2">
        <v>136.30000000000001</v>
      </c>
      <c r="QGT196" s="2">
        <v>136.30000000000001</v>
      </c>
      <c r="QGU196" s="2">
        <v>136.30000000000001</v>
      </c>
      <c r="QGV196" s="2">
        <v>136.30000000000001</v>
      </c>
      <c r="QGW196" s="2">
        <v>136.30000000000001</v>
      </c>
      <c r="QGX196" s="2">
        <v>136.30000000000001</v>
      </c>
      <c r="QGY196" s="2">
        <v>136.30000000000001</v>
      </c>
      <c r="QGZ196" s="2">
        <v>136.30000000000001</v>
      </c>
      <c r="QHA196" s="2">
        <v>136.30000000000001</v>
      </c>
      <c r="QHB196" s="2">
        <v>136.30000000000001</v>
      </c>
      <c r="QHC196" s="2">
        <v>136.30000000000001</v>
      </c>
      <c r="QHD196" s="2">
        <v>136.30000000000001</v>
      </c>
      <c r="QHE196" s="2">
        <v>136.30000000000001</v>
      </c>
      <c r="QHF196" s="2">
        <v>136.30000000000001</v>
      </c>
      <c r="QHG196" s="2">
        <v>136.30000000000001</v>
      </c>
      <c r="QHH196" s="2">
        <v>136.30000000000001</v>
      </c>
      <c r="QHI196" s="2">
        <v>136.30000000000001</v>
      </c>
      <c r="QHJ196" s="2">
        <v>136.30000000000001</v>
      </c>
      <c r="QHK196" s="2">
        <v>136.30000000000001</v>
      </c>
      <c r="QHL196" s="2">
        <v>136.30000000000001</v>
      </c>
      <c r="QHM196" s="2">
        <v>136.30000000000001</v>
      </c>
      <c r="QHN196" s="2">
        <v>136.30000000000001</v>
      </c>
      <c r="QHO196" s="2">
        <v>136.30000000000001</v>
      </c>
      <c r="QHP196" s="2">
        <v>136.30000000000001</v>
      </c>
      <c r="QHQ196" s="2">
        <v>136.30000000000001</v>
      </c>
      <c r="QHR196" s="2">
        <v>136.30000000000001</v>
      </c>
      <c r="QHS196" s="2">
        <v>136.30000000000001</v>
      </c>
      <c r="QHT196" s="2">
        <v>136.30000000000001</v>
      </c>
      <c r="QHU196" s="2">
        <v>136.30000000000001</v>
      </c>
      <c r="QHV196" s="2">
        <v>136.30000000000001</v>
      </c>
      <c r="QHW196" s="2">
        <v>136.30000000000001</v>
      </c>
      <c r="QHX196" s="2">
        <v>136.30000000000001</v>
      </c>
      <c r="QHY196" s="2">
        <v>136.30000000000001</v>
      </c>
      <c r="QHZ196" s="2">
        <v>136.30000000000001</v>
      </c>
      <c r="QIA196" s="2">
        <v>136.30000000000001</v>
      </c>
      <c r="QIB196" s="2">
        <v>136.30000000000001</v>
      </c>
      <c r="QIC196" s="2">
        <v>136.30000000000001</v>
      </c>
      <c r="QID196" s="2">
        <v>136.30000000000001</v>
      </c>
      <c r="QIE196" s="2">
        <v>136.30000000000001</v>
      </c>
      <c r="QIF196" s="2">
        <v>136.30000000000001</v>
      </c>
      <c r="QIG196" s="2">
        <v>136.30000000000001</v>
      </c>
      <c r="QIH196" s="2">
        <v>136.30000000000001</v>
      </c>
      <c r="QII196" s="2">
        <v>136.30000000000001</v>
      </c>
      <c r="QIJ196" s="2">
        <v>136.30000000000001</v>
      </c>
      <c r="QIK196" s="2">
        <v>136.30000000000001</v>
      </c>
      <c r="QIL196" s="2">
        <v>136.30000000000001</v>
      </c>
      <c r="QIM196" s="2">
        <v>136.30000000000001</v>
      </c>
      <c r="QIN196" s="2">
        <v>136.30000000000001</v>
      </c>
      <c r="QIO196" s="2">
        <v>136.30000000000001</v>
      </c>
      <c r="QIP196" s="2">
        <v>136.30000000000001</v>
      </c>
      <c r="QIQ196" s="2">
        <v>136.30000000000001</v>
      </c>
      <c r="QIR196" s="2">
        <v>136.30000000000001</v>
      </c>
      <c r="QIS196" s="2">
        <v>136.30000000000001</v>
      </c>
      <c r="QIT196" s="2">
        <v>136.30000000000001</v>
      </c>
      <c r="QIU196" s="2">
        <v>136.30000000000001</v>
      </c>
      <c r="QIV196" s="2">
        <v>136.30000000000001</v>
      </c>
      <c r="QIW196" s="2">
        <v>136.30000000000001</v>
      </c>
      <c r="QIX196" s="2">
        <v>136.30000000000001</v>
      </c>
      <c r="QIY196" s="2">
        <v>136.30000000000001</v>
      </c>
      <c r="QIZ196" s="2">
        <v>136.30000000000001</v>
      </c>
      <c r="QJA196" s="2">
        <v>136.30000000000001</v>
      </c>
      <c r="QJB196" s="2">
        <v>136.30000000000001</v>
      </c>
      <c r="QJC196" s="2">
        <v>136.30000000000001</v>
      </c>
      <c r="QJD196" s="2">
        <v>136.30000000000001</v>
      </c>
      <c r="QJE196" s="2">
        <v>136.30000000000001</v>
      </c>
      <c r="QJF196" s="2">
        <v>136.30000000000001</v>
      </c>
      <c r="QJG196" s="2">
        <v>136.30000000000001</v>
      </c>
      <c r="QJH196" s="2">
        <v>136.30000000000001</v>
      </c>
      <c r="QJI196" s="2">
        <v>136.30000000000001</v>
      </c>
      <c r="QJJ196" s="2">
        <v>136.30000000000001</v>
      </c>
      <c r="QJK196" s="2">
        <v>136.30000000000001</v>
      </c>
      <c r="QJL196" s="2">
        <v>136.30000000000001</v>
      </c>
      <c r="QJM196" s="2">
        <v>136.30000000000001</v>
      </c>
      <c r="QJN196" s="2">
        <v>136.30000000000001</v>
      </c>
      <c r="QJO196" s="2">
        <v>136.30000000000001</v>
      </c>
      <c r="QJP196" s="2">
        <v>136.30000000000001</v>
      </c>
      <c r="QJQ196" s="2">
        <v>136.30000000000001</v>
      </c>
      <c r="QJR196" s="2">
        <v>136.30000000000001</v>
      </c>
      <c r="QJS196" s="2">
        <v>136.30000000000001</v>
      </c>
      <c r="QJT196" s="2">
        <v>136.30000000000001</v>
      </c>
      <c r="QJU196" s="2">
        <v>136.30000000000001</v>
      </c>
      <c r="QJV196" s="2">
        <v>136.30000000000001</v>
      </c>
      <c r="QJW196" s="2">
        <v>136.30000000000001</v>
      </c>
      <c r="QJX196" s="2">
        <v>136.30000000000001</v>
      </c>
      <c r="QJY196" s="2">
        <v>136.30000000000001</v>
      </c>
      <c r="QJZ196" s="2">
        <v>136.30000000000001</v>
      </c>
      <c r="QKA196" s="2">
        <v>136.30000000000001</v>
      </c>
      <c r="QKB196" s="2">
        <v>136.30000000000001</v>
      </c>
      <c r="QKC196" s="2">
        <v>136.30000000000001</v>
      </c>
      <c r="QKD196" s="2">
        <v>136.30000000000001</v>
      </c>
      <c r="QKE196" s="2">
        <v>136.30000000000001</v>
      </c>
      <c r="QKF196" s="2">
        <v>136.30000000000001</v>
      </c>
      <c r="QKG196" s="2">
        <v>136.30000000000001</v>
      </c>
      <c r="QKH196" s="2">
        <v>136.30000000000001</v>
      </c>
      <c r="QKI196" s="2">
        <v>136.30000000000001</v>
      </c>
      <c r="QKJ196" s="2">
        <v>136.30000000000001</v>
      </c>
      <c r="QKK196" s="2">
        <v>136.30000000000001</v>
      </c>
      <c r="QKL196" s="2">
        <v>136.30000000000001</v>
      </c>
      <c r="QKM196" s="2">
        <v>136.30000000000001</v>
      </c>
      <c r="QKN196" s="2">
        <v>136.30000000000001</v>
      </c>
      <c r="QKO196" s="2">
        <v>136.30000000000001</v>
      </c>
      <c r="QKP196" s="2">
        <v>136.30000000000001</v>
      </c>
      <c r="QKQ196" s="2">
        <v>136.30000000000001</v>
      </c>
      <c r="QKR196" s="2">
        <v>136.30000000000001</v>
      </c>
      <c r="QKS196" s="2">
        <v>136.30000000000001</v>
      </c>
      <c r="QKT196" s="2">
        <v>136.30000000000001</v>
      </c>
      <c r="QKU196" s="2">
        <v>136.30000000000001</v>
      </c>
      <c r="QKV196" s="2">
        <v>136.30000000000001</v>
      </c>
      <c r="QKW196" s="2">
        <v>136.30000000000001</v>
      </c>
      <c r="QKX196" s="2">
        <v>136.30000000000001</v>
      </c>
      <c r="QKY196" s="2">
        <v>136.30000000000001</v>
      </c>
      <c r="QKZ196" s="2">
        <v>136.30000000000001</v>
      </c>
      <c r="QLA196" s="2">
        <v>136.30000000000001</v>
      </c>
      <c r="QLB196" s="2">
        <v>136.30000000000001</v>
      </c>
      <c r="QLC196" s="2">
        <v>136.30000000000001</v>
      </c>
      <c r="QLD196" s="2">
        <v>136.30000000000001</v>
      </c>
      <c r="QLE196" s="2">
        <v>136.30000000000001</v>
      </c>
      <c r="QLF196" s="2">
        <v>136.30000000000001</v>
      </c>
      <c r="QLG196" s="2">
        <v>136.30000000000001</v>
      </c>
      <c r="QLH196" s="2">
        <v>136.30000000000001</v>
      </c>
      <c r="QLI196" s="2">
        <v>136.30000000000001</v>
      </c>
      <c r="QLJ196" s="2">
        <v>136.30000000000001</v>
      </c>
      <c r="QLK196" s="2">
        <v>136.30000000000001</v>
      </c>
      <c r="QLL196" s="2">
        <v>136.30000000000001</v>
      </c>
      <c r="QLM196" s="2">
        <v>136.30000000000001</v>
      </c>
      <c r="QLN196" s="2">
        <v>136.30000000000001</v>
      </c>
      <c r="QLO196" s="2">
        <v>136.30000000000001</v>
      </c>
      <c r="QLP196" s="2">
        <v>136.30000000000001</v>
      </c>
      <c r="QLQ196" s="2">
        <v>136.30000000000001</v>
      </c>
      <c r="QLR196" s="2">
        <v>136.30000000000001</v>
      </c>
      <c r="QLS196" s="2">
        <v>136.30000000000001</v>
      </c>
      <c r="QLT196" s="2">
        <v>136.30000000000001</v>
      </c>
      <c r="QLU196" s="2">
        <v>136.30000000000001</v>
      </c>
      <c r="QLV196" s="2">
        <v>136.30000000000001</v>
      </c>
      <c r="QLW196" s="2">
        <v>136.30000000000001</v>
      </c>
      <c r="QLX196" s="2">
        <v>136.30000000000001</v>
      </c>
      <c r="QLY196" s="2">
        <v>136.30000000000001</v>
      </c>
      <c r="QLZ196" s="2">
        <v>136.30000000000001</v>
      </c>
      <c r="QMA196" s="2">
        <v>136.30000000000001</v>
      </c>
      <c r="QMB196" s="2">
        <v>136.30000000000001</v>
      </c>
      <c r="QMC196" s="2">
        <v>136.30000000000001</v>
      </c>
      <c r="QMD196" s="2">
        <v>136.30000000000001</v>
      </c>
      <c r="QME196" s="2">
        <v>136.30000000000001</v>
      </c>
      <c r="QMF196" s="2">
        <v>136.30000000000001</v>
      </c>
      <c r="QMG196" s="2">
        <v>136.30000000000001</v>
      </c>
      <c r="QMH196" s="2">
        <v>136.30000000000001</v>
      </c>
      <c r="QMI196" s="2">
        <v>136.30000000000001</v>
      </c>
      <c r="QMJ196" s="2">
        <v>136.30000000000001</v>
      </c>
      <c r="QMK196" s="2">
        <v>136.30000000000001</v>
      </c>
      <c r="QML196" s="2">
        <v>136.30000000000001</v>
      </c>
      <c r="QMM196" s="2">
        <v>136.30000000000001</v>
      </c>
      <c r="QMN196" s="2">
        <v>136.30000000000001</v>
      </c>
      <c r="QMO196" s="2">
        <v>136.30000000000001</v>
      </c>
      <c r="QMP196" s="2">
        <v>136.30000000000001</v>
      </c>
      <c r="QMQ196" s="2">
        <v>136.30000000000001</v>
      </c>
      <c r="QMR196" s="2">
        <v>136.30000000000001</v>
      </c>
      <c r="QMS196" s="2">
        <v>136.30000000000001</v>
      </c>
      <c r="QMT196" s="2">
        <v>136.30000000000001</v>
      </c>
      <c r="QMU196" s="2">
        <v>136.30000000000001</v>
      </c>
      <c r="QMV196" s="2">
        <v>136.30000000000001</v>
      </c>
      <c r="QMW196" s="2">
        <v>136.30000000000001</v>
      </c>
      <c r="QMX196" s="2">
        <v>136.30000000000001</v>
      </c>
      <c r="QMY196" s="2">
        <v>136.30000000000001</v>
      </c>
      <c r="QMZ196" s="2">
        <v>136.30000000000001</v>
      </c>
      <c r="QNA196" s="2">
        <v>136.30000000000001</v>
      </c>
      <c r="QNB196" s="2">
        <v>136.30000000000001</v>
      </c>
      <c r="QNC196" s="2">
        <v>136.30000000000001</v>
      </c>
      <c r="QND196" s="2">
        <v>136.30000000000001</v>
      </c>
      <c r="QNE196" s="2">
        <v>136.30000000000001</v>
      </c>
      <c r="QNF196" s="2">
        <v>136.30000000000001</v>
      </c>
      <c r="QNG196" s="2">
        <v>136.30000000000001</v>
      </c>
      <c r="QNH196" s="2">
        <v>136.30000000000001</v>
      </c>
      <c r="QNI196" s="2">
        <v>136.30000000000001</v>
      </c>
      <c r="QNJ196" s="2">
        <v>136.30000000000001</v>
      </c>
      <c r="QNK196" s="2">
        <v>136.30000000000001</v>
      </c>
      <c r="QNL196" s="2">
        <v>136.30000000000001</v>
      </c>
      <c r="QNM196" s="2">
        <v>136.30000000000001</v>
      </c>
      <c r="QNN196" s="2">
        <v>136.30000000000001</v>
      </c>
      <c r="QNO196" s="2">
        <v>136.30000000000001</v>
      </c>
      <c r="QNP196" s="2">
        <v>136.30000000000001</v>
      </c>
      <c r="QNQ196" s="2">
        <v>136.30000000000001</v>
      </c>
      <c r="QNR196" s="2">
        <v>136.30000000000001</v>
      </c>
      <c r="QNS196" s="2">
        <v>136.30000000000001</v>
      </c>
      <c r="QNT196" s="2">
        <v>136.30000000000001</v>
      </c>
      <c r="QNU196" s="2">
        <v>136.30000000000001</v>
      </c>
      <c r="QNV196" s="2">
        <v>136.30000000000001</v>
      </c>
      <c r="QNW196" s="2">
        <v>136.30000000000001</v>
      </c>
      <c r="QNX196" s="2">
        <v>136.30000000000001</v>
      </c>
      <c r="QNY196" s="2">
        <v>136.30000000000001</v>
      </c>
      <c r="QNZ196" s="2">
        <v>136.30000000000001</v>
      </c>
      <c r="QOA196" s="2">
        <v>136.30000000000001</v>
      </c>
      <c r="QOB196" s="2">
        <v>136.30000000000001</v>
      </c>
      <c r="QOC196" s="2">
        <v>136.30000000000001</v>
      </c>
      <c r="QOD196" s="2">
        <v>136.30000000000001</v>
      </c>
      <c r="QOE196" s="2">
        <v>136.30000000000001</v>
      </c>
      <c r="QOF196" s="2">
        <v>136.30000000000001</v>
      </c>
      <c r="QOG196" s="2">
        <v>136.30000000000001</v>
      </c>
      <c r="QOH196" s="2">
        <v>136.30000000000001</v>
      </c>
      <c r="QOI196" s="2">
        <v>136.30000000000001</v>
      </c>
      <c r="QOJ196" s="2">
        <v>136.30000000000001</v>
      </c>
      <c r="QOK196" s="2">
        <v>136.30000000000001</v>
      </c>
      <c r="QOL196" s="2">
        <v>136.30000000000001</v>
      </c>
      <c r="QOM196" s="2">
        <v>136.30000000000001</v>
      </c>
      <c r="QON196" s="2">
        <v>136.30000000000001</v>
      </c>
      <c r="QOO196" s="2">
        <v>136.30000000000001</v>
      </c>
      <c r="QOP196" s="2">
        <v>136.30000000000001</v>
      </c>
      <c r="QOQ196" s="2">
        <v>136.30000000000001</v>
      </c>
      <c r="QOR196" s="2">
        <v>136.30000000000001</v>
      </c>
      <c r="QOS196" s="2">
        <v>136.30000000000001</v>
      </c>
      <c r="QOT196" s="2">
        <v>136.30000000000001</v>
      </c>
      <c r="QOU196" s="2">
        <v>136.30000000000001</v>
      </c>
      <c r="QOV196" s="2">
        <v>136.30000000000001</v>
      </c>
      <c r="QOW196" s="2">
        <v>136.30000000000001</v>
      </c>
      <c r="QOX196" s="2">
        <v>136.30000000000001</v>
      </c>
      <c r="QOY196" s="2">
        <v>136.30000000000001</v>
      </c>
      <c r="QOZ196" s="2">
        <v>136.30000000000001</v>
      </c>
      <c r="QPA196" s="2">
        <v>136.30000000000001</v>
      </c>
      <c r="QPB196" s="2">
        <v>136.30000000000001</v>
      </c>
      <c r="QPC196" s="2">
        <v>136.30000000000001</v>
      </c>
      <c r="QPD196" s="2">
        <v>136.30000000000001</v>
      </c>
      <c r="QPE196" s="2">
        <v>136.30000000000001</v>
      </c>
      <c r="QPF196" s="2">
        <v>136.30000000000001</v>
      </c>
      <c r="QPG196" s="2">
        <v>136.30000000000001</v>
      </c>
      <c r="QPH196" s="2">
        <v>136.30000000000001</v>
      </c>
      <c r="QPI196" s="2">
        <v>136.30000000000001</v>
      </c>
      <c r="QPJ196" s="2">
        <v>136.30000000000001</v>
      </c>
      <c r="QPK196" s="2">
        <v>136.30000000000001</v>
      </c>
      <c r="QPL196" s="2">
        <v>136.30000000000001</v>
      </c>
      <c r="QPM196" s="2">
        <v>136.30000000000001</v>
      </c>
      <c r="QPN196" s="2">
        <v>136.30000000000001</v>
      </c>
      <c r="QPO196" s="2">
        <v>136.30000000000001</v>
      </c>
      <c r="QPP196" s="2">
        <v>136.30000000000001</v>
      </c>
      <c r="QPQ196" s="2">
        <v>136.30000000000001</v>
      </c>
      <c r="QPR196" s="2">
        <v>136.30000000000001</v>
      </c>
      <c r="QPS196" s="2">
        <v>136.30000000000001</v>
      </c>
      <c r="QPT196" s="2">
        <v>136.30000000000001</v>
      </c>
      <c r="QPU196" s="2">
        <v>136.30000000000001</v>
      </c>
      <c r="QPV196" s="2">
        <v>136.30000000000001</v>
      </c>
      <c r="QPW196" s="2">
        <v>136.30000000000001</v>
      </c>
      <c r="QPX196" s="2">
        <v>136.30000000000001</v>
      </c>
      <c r="QPY196" s="2">
        <v>136.30000000000001</v>
      </c>
      <c r="QPZ196" s="2">
        <v>136.30000000000001</v>
      </c>
      <c r="QQA196" s="2">
        <v>136.30000000000001</v>
      </c>
      <c r="QQB196" s="2">
        <v>136.30000000000001</v>
      </c>
      <c r="QQC196" s="2">
        <v>136.30000000000001</v>
      </c>
      <c r="QQD196" s="2">
        <v>136.30000000000001</v>
      </c>
      <c r="QQE196" s="2">
        <v>136.30000000000001</v>
      </c>
      <c r="QQF196" s="2">
        <v>136.30000000000001</v>
      </c>
      <c r="QQG196" s="2">
        <v>136.30000000000001</v>
      </c>
      <c r="QQH196" s="2">
        <v>136.30000000000001</v>
      </c>
      <c r="QQI196" s="2">
        <v>136.30000000000001</v>
      </c>
      <c r="QQJ196" s="2">
        <v>136.30000000000001</v>
      </c>
      <c r="QQK196" s="2">
        <v>136.30000000000001</v>
      </c>
      <c r="QQL196" s="2">
        <v>136.30000000000001</v>
      </c>
      <c r="QQM196" s="2">
        <v>136.30000000000001</v>
      </c>
      <c r="QQN196" s="2">
        <v>136.30000000000001</v>
      </c>
      <c r="QQO196" s="2">
        <v>136.30000000000001</v>
      </c>
      <c r="QQP196" s="2">
        <v>136.30000000000001</v>
      </c>
      <c r="QQQ196" s="2">
        <v>136.30000000000001</v>
      </c>
      <c r="QQR196" s="2">
        <v>136.30000000000001</v>
      </c>
      <c r="QQS196" s="2">
        <v>136.30000000000001</v>
      </c>
      <c r="QQT196" s="2">
        <v>136.30000000000001</v>
      </c>
      <c r="QQU196" s="2">
        <v>136.30000000000001</v>
      </c>
      <c r="QQV196" s="2">
        <v>136.30000000000001</v>
      </c>
      <c r="QQW196" s="2">
        <v>136.30000000000001</v>
      </c>
      <c r="QQX196" s="2">
        <v>136.30000000000001</v>
      </c>
      <c r="QQY196" s="2">
        <v>136.30000000000001</v>
      </c>
      <c r="QQZ196" s="2">
        <v>136.30000000000001</v>
      </c>
      <c r="QRA196" s="2">
        <v>136.30000000000001</v>
      </c>
      <c r="QRB196" s="2">
        <v>136.30000000000001</v>
      </c>
      <c r="QRC196" s="2">
        <v>136.30000000000001</v>
      </c>
      <c r="QRD196" s="2">
        <v>136.30000000000001</v>
      </c>
      <c r="QRE196" s="2">
        <v>136.30000000000001</v>
      </c>
      <c r="QRF196" s="2">
        <v>136.30000000000001</v>
      </c>
      <c r="QRG196" s="2">
        <v>136.30000000000001</v>
      </c>
      <c r="QRH196" s="2">
        <v>136.30000000000001</v>
      </c>
      <c r="QRI196" s="2">
        <v>136.30000000000001</v>
      </c>
      <c r="QRJ196" s="2">
        <v>136.30000000000001</v>
      </c>
      <c r="QRK196" s="2">
        <v>136.30000000000001</v>
      </c>
      <c r="QRL196" s="2">
        <v>136.30000000000001</v>
      </c>
      <c r="QRM196" s="2">
        <v>136.30000000000001</v>
      </c>
      <c r="QRN196" s="2">
        <v>136.30000000000001</v>
      </c>
      <c r="QRO196" s="2">
        <v>136.30000000000001</v>
      </c>
      <c r="QRP196" s="2">
        <v>136.30000000000001</v>
      </c>
      <c r="QRQ196" s="2">
        <v>136.30000000000001</v>
      </c>
      <c r="QRR196" s="2">
        <v>136.30000000000001</v>
      </c>
      <c r="QRS196" s="2">
        <v>136.30000000000001</v>
      </c>
      <c r="QRT196" s="2">
        <v>136.30000000000001</v>
      </c>
      <c r="QRU196" s="2">
        <v>136.30000000000001</v>
      </c>
      <c r="QRV196" s="2">
        <v>136.30000000000001</v>
      </c>
      <c r="QRW196" s="2">
        <v>136.30000000000001</v>
      </c>
      <c r="QRX196" s="2">
        <v>136.30000000000001</v>
      </c>
      <c r="QRY196" s="2">
        <v>136.30000000000001</v>
      </c>
      <c r="QRZ196" s="2">
        <v>136.30000000000001</v>
      </c>
      <c r="QSA196" s="2">
        <v>136.30000000000001</v>
      </c>
      <c r="QSB196" s="2">
        <v>136.30000000000001</v>
      </c>
      <c r="QSC196" s="2">
        <v>136.30000000000001</v>
      </c>
      <c r="QSD196" s="2">
        <v>136.30000000000001</v>
      </c>
      <c r="QSE196" s="2">
        <v>136.30000000000001</v>
      </c>
      <c r="QSF196" s="2">
        <v>136.30000000000001</v>
      </c>
      <c r="QSG196" s="2">
        <v>136.30000000000001</v>
      </c>
      <c r="QSH196" s="2">
        <v>136.30000000000001</v>
      </c>
      <c r="QSI196" s="2">
        <v>136.30000000000001</v>
      </c>
      <c r="QSJ196" s="2">
        <v>136.30000000000001</v>
      </c>
      <c r="QSK196" s="2">
        <v>136.30000000000001</v>
      </c>
      <c r="QSL196" s="2">
        <v>136.30000000000001</v>
      </c>
      <c r="QSM196" s="2">
        <v>136.30000000000001</v>
      </c>
      <c r="QSN196" s="2">
        <v>136.30000000000001</v>
      </c>
      <c r="QSO196" s="2">
        <v>136.30000000000001</v>
      </c>
      <c r="QSP196" s="2">
        <v>136.30000000000001</v>
      </c>
      <c r="QSQ196" s="2">
        <v>136.30000000000001</v>
      </c>
      <c r="QSR196" s="2">
        <v>136.30000000000001</v>
      </c>
      <c r="QSS196" s="2">
        <v>136.30000000000001</v>
      </c>
      <c r="QST196" s="2">
        <v>136.30000000000001</v>
      </c>
      <c r="QSU196" s="2">
        <v>136.30000000000001</v>
      </c>
      <c r="QSV196" s="2">
        <v>136.30000000000001</v>
      </c>
      <c r="QSW196" s="2">
        <v>136.30000000000001</v>
      </c>
      <c r="QSX196" s="2">
        <v>136.30000000000001</v>
      </c>
      <c r="QSY196" s="2">
        <v>136.30000000000001</v>
      </c>
      <c r="QSZ196" s="2">
        <v>136.30000000000001</v>
      </c>
      <c r="QTA196" s="2">
        <v>136.30000000000001</v>
      </c>
      <c r="QTB196" s="2">
        <v>136.30000000000001</v>
      </c>
      <c r="QTC196" s="2">
        <v>136.30000000000001</v>
      </c>
      <c r="QTD196" s="2">
        <v>136.30000000000001</v>
      </c>
      <c r="QTE196" s="2">
        <v>136.30000000000001</v>
      </c>
      <c r="QTF196" s="2">
        <v>136.30000000000001</v>
      </c>
      <c r="QTG196" s="2">
        <v>136.30000000000001</v>
      </c>
      <c r="QTH196" s="2">
        <v>136.30000000000001</v>
      </c>
      <c r="QTI196" s="2">
        <v>136.30000000000001</v>
      </c>
      <c r="QTJ196" s="2">
        <v>136.30000000000001</v>
      </c>
      <c r="QTK196" s="2">
        <v>136.30000000000001</v>
      </c>
      <c r="QTL196" s="2">
        <v>136.30000000000001</v>
      </c>
      <c r="QTM196" s="2">
        <v>136.30000000000001</v>
      </c>
      <c r="QTN196" s="2">
        <v>136.30000000000001</v>
      </c>
      <c r="QTO196" s="2">
        <v>136.30000000000001</v>
      </c>
      <c r="QTP196" s="2">
        <v>136.30000000000001</v>
      </c>
      <c r="QTQ196" s="2">
        <v>136.30000000000001</v>
      </c>
      <c r="QTR196" s="2">
        <v>136.30000000000001</v>
      </c>
      <c r="QTS196" s="2">
        <v>136.30000000000001</v>
      </c>
      <c r="QTT196" s="2">
        <v>136.30000000000001</v>
      </c>
      <c r="QTU196" s="2">
        <v>136.30000000000001</v>
      </c>
      <c r="QTV196" s="2">
        <v>136.30000000000001</v>
      </c>
      <c r="QTW196" s="2">
        <v>136.30000000000001</v>
      </c>
      <c r="QTX196" s="2">
        <v>136.30000000000001</v>
      </c>
      <c r="QTY196" s="2">
        <v>136.30000000000001</v>
      </c>
      <c r="QTZ196" s="2">
        <v>136.30000000000001</v>
      </c>
      <c r="QUA196" s="2">
        <v>136.30000000000001</v>
      </c>
      <c r="QUB196" s="2">
        <v>136.30000000000001</v>
      </c>
      <c r="QUC196" s="2">
        <v>136.30000000000001</v>
      </c>
      <c r="QUD196" s="2">
        <v>136.30000000000001</v>
      </c>
      <c r="QUE196" s="2">
        <v>136.30000000000001</v>
      </c>
      <c r="QUF196" s="2">
        <v>136.30000000000001</v>
      </c>
      <c r="QUG196" s="2">
        <v>136.30000000000001</v>
      </c>
      <c r="QUH196" s="2">
        <v>136.30000000000001</v>
      </c>
      <c r="QUI196" s="2">
        <v>136.30000000000001</v>
      </c>
      <c r="QUJ196" s="2">
        <v>136.30000000000001</v>
      </c>
      <c r="QUK196" s="2">
        <v>136.30000000000001</v>
      </c>
      <c r="QUL196" s="2">
        <v>136.30000000000001</v>
      </c>
      <c r="QUM196" s="2">
        <v>136.30000000000001</v>
      </c>
      <c r="QUN196" s="2">
        <v>136.30000000000001</v>
      </c>
      <c r="QUO196" s="2">
        <v>136.30000000000001</v>
      </c>
      <c r="QUP196" s="2">
        <v>136.30000000000001</v>
      </c>
      <c r="QUQ196" s="2">
        <v>136.30000000000001</v>
      </c>
      <c r="QUR196" s="2">
        <v>136.30000000000001</v>
      </c>
      <c r="QUS196" s="2">
        <v>136.30000000000001</v>
      </c>
      <c r="QUT196" s="2">
        <v>136.30000000000001</v>
      </c>
      <c r="QUU196" s="2">
        <v>136.30000000000001</v>
      </c>
      <c r="QUV196" s="2">
        <v>136.30000000000001</v>
      </c>
      <c r="QUW196" s="2">
        <v>136.30000000000001</v>
      </c>
      <c r="QUX196" s="2">
        <v>136.30000000000001</v>
      </c>
      <c r="QUY196" s="2">
        <v>136.30000000000001</v>
      </c>
      <c r="QUZ196" s="2">
        <v>136.30000000000001</v>
      </c>
      <c r="QVA196" s="2">
        <v>136.30000000000001</v>
      </c>
      <c r="QVB196" s="2">
        <v>136.30000000000001</v>
      </c>
      <c r="QVC196" s="2">
        <v>136.30000000000001</v>
      </c>
      <c r="QVD196" s="2">
        <v>136.30000000000001</v>
      </c>
      <c r="QVE196" s="2">
        <v>136.30000000000001</v>
      </c>
      <c r="QVF196" s="2">
        <v>136.30000000000001</v>
      </c>
      <c r="QVG196" s="2">
        <v>136.30000000000001</v>
      </c>
      <c r="QVH196" s="2">
        <v>136.30000000000001</v>
      </c>
      <c r="QVI196" s="2">
        <v>136.30000000000001</v>
      </c>
      <c r="QVJ196" s="2">
        <v>136.30000000000001</v>
      </c>
      <c r="QVK196" s="2">
        <v>136.30000000000001</v>
      </c>
      <c r="QVL196" s="2">
        <v>136.30000000000001</v>
      </c>
      <c r="QVM196" s="2">
        <v>136.30000000000001</v>
      </c>
      <c r="QVN196" s="2">
        <v>136.30000000000001</v>
      </c>
      <c r="QVO196" s="2">
        <v>136.30000000000001</v>
      </c>
      <c r="QVP196" s="2">
        <v>136.30000000000001</v>
      </c>
      <c r="QVQ196" s="2">
        <v>136.30000000000001</v>
      </c>
      <c r="QVR196" s="2">
        <v>136.30000000000001</v>
      </c>
      <c r="QVS196" s="2">
        <v>136.30000000000001</v>
      </c>
      <c r="QVT196" s="2">
        <v>136.30000000000001</v>
      </c>
      <c r="QVU196" s="2">
        <v>136.30000000000001</v>
      </c>
      <c r="QVV196" s="2">
        <v>136.30000000000001</v>
      </c>
      <c r="QVW196" s="2">
        <v>136.30000000000001</v>
      </c>
      <c r="QVX196" s="2">
        <v>136.30000000000001</v>
      </c>
      <c r="QVY196" s="2">
        <v>136.30000000000001</v>
      </c>
      <c r="QVZ196" s="2">
        <v>136.30000000000001</v>
      </c>
      <c r="QWA196" s="2">
        <v>136.30000000000001</v>
      </c>
      <c r="QWB196" s="2">
        <v>136.30000000000001</v>
      </c>
      <c r="QWC196" s="2">
        <v>136.30000000000001</v>
      </c>
      <c r="QWD196" s="2">
        <v>136.30000000000001</v>
      </c>
      <c r="QWE196" s="2">
        <v>136.30000000000001</v>
      </c>
      <c r="QWF196" s="2">
        <v>136.30000000000001</v>
      </c>
      <c r="QWG196" s="2">
        <v>136.30000000000001</v>
      </c>
      <c r="QWH196" s="2">
        <v>136.30000000000001</v>
      </c>
      <c r="QWI196" s="2">
        <v>136.30000000000001</v>
      </c>
      <c r="QWJ196" s="2">
        <v>136.30000000000001</v>
      </c>
      <c r="QWK196" s="2">
        <v>136.30000000000001</v>
      </c>
      <c r="QWL196" s="2">
        <v>136.30000000000001</v>
      </c>
      <c r="QWM196" s="2">
        <v>136.30000000000001</v>
      </c>
      <c r="QWN196" s="2">
        <v>136.30000000000001</v>
      </c>
      <c r="QWO196" s="2">
        <v>136.30000000000001</v>
      </c>
      <c r="QWP196" s="2">
        <v>136.30000000000001</v>
      </c>
      <c r="QWQ196" s="2">
        <v>136.30000000000001</v>
      </c>
      <c r="QWR196" s="2">
        <v>136.30000000000001</v>
      </c>
      <c r="QWS196" s="2">
        <v>136.30000000000001</v>
      </c>
      <c r="QWT196" s="2">
        <v>136.30000000000001</v>
      </c>
      <c r="QWU196" s="2">
        <v>136.30000000000001</v>
      </c>
      <c r="QWV196" s="2">
        <v>136.30000000000001</v>
      </c>
      <c r="QWW196" s="2">
        <v>136.30000000000001</v>
      </c>
      <c r="QWX196" s="2">
        <v>136.30000000000001</v>
      </c>
      <c r="QWY196" s="2">
        <v>136.30000000000001</v>
      </c>
      <c r="QWZ196" s="2">
        <v>136.30000000000001</v>
      </c>
      <c r="QXA196" s="2">
        <v>136.30000000000001</v>
      </c>
      <c r="QXB196" s="2">
        <v>136.30000000000001</v>
      </c>
      <c r="QXC196" s="2">
        <v>136.30000000000001</v>
      </c>
      <c r="QXD196" s="2">
        <v>136.30000000000001</v>
      </c>
      <c r="QXE196" s="2">
        <v>136.30000000000001</v>
      </c>
      <c r="QXF196" s="2">
        <v>136.30000000000001</v>
      </c>
      <c r="QXG196" s="2">
        <v>136.30000000000001</v>
      </c>
      <c r="QXH196" s="2">
        <v>136.30000000000001</v>
      </c>
      <c r="QXI196" s="2">
        <v>136.30000000000001</v>
      </c>
      <c r="QXJ196" s="2">
        <v>136.30000000000001</v>
      </c>
      <c r="QXK196" s="2">
        <v>136.30000000000001</v>
      </c>
      <c r="QXL196" s="2">
        <v>136.30000000000001</v>
      </c>
      <c r="QXM196" s="2">
        <v>136.30000000000001</v>
      </c>
      <c r="QXN196" s="2">
        <v>136.30000000000001</v>
      </c>
      <c r="QXO196" s="2">
        <v>136.30000000000001</v>
      </c>
      <c r="QXP196" s="2">
        <v>136.30000000000001</v>
      </c>
      <c r="QXQ196" s="2">
        <v>136.30000000000001</v>
      </c>
      <c r="QXR196" s="2">
        <v>136.30000000000001</v>
      </c>
      <c r="QXS196" s="2">
        <v>136.30000000000001</v>
      </c>
      <c r="QXT196" s="2">
        <v>136.30000000000001</v>
      </c>
      <c r="QXU196" s="2">
        <v>136.30000000000001</v>
      </c>
      <c r="QXV196" s="2">
        <v>136.30000000000001</v>
      </c>
      <c r="QXW196" s="2">
        <v>136.30000000000001</v>
      </c>
      <c r="QXX196" s="2">
        <v>136.30000000000001</v>
      </c>
      <c r="QXY196" s="2">
        <v>136.30000000000001</v>
      </c>
      <c r="QXZ196" s="2">
        <v>136.30000000000001</v>
      </c>
      <c r="QYA196" s="2">
        <v>136.30000000000001</v>
      </c>
      <c r="QYB196" s="2">
        <v>136.30000000000001</v>
      </c>
      <c r="QYC196" s="2">
        <v>136.30000000000001</v>
      </c>
      <c r="QYD196" s="2">
        <v>136.30000000000001</v>
      </c>
      <c r="QYE196" s="2">
        <v>136.30000000000001</v>
      </c>
      <c r="QYF196" s="2">
        <v>136.30000000000001</v>
      </c>
      <c r="QYG196" s="2">
        <v>136.30000000000001</v>
      </c>
      <c r="QYH196" s="2">
        <v>136.30000000000001</v>
      </c>
      <c r="QYI196" s="2">
        <v>136.30000000000001</v>
      </c>
      <c r="QYJ196" s="2">
        <v>136.30000000000001</v>
      </c>
      <c r="QYK196" s="2">
        <v>136.30000000000001</v>
      </c>
      <c r="QYL196" s="2">
        <v>136.30000000000001</v>
      </c>
      <c r="QYM196" s="2">
        <v>136.30000000000001</v>
      </c>
      <c r="QYN196" s="2">
        <v>136.30000000000001</v>
      </c>
      <c r="QYO196" s="2">
        <v>136.30000000000001</v>
      </c>
      <c r="QYP196" s="2">
        <v>136.30000000000001</v>
      </c>
      <c r="QYQ196" s="2">
        <v>136.30000000000001</v>
      </c>
      <c r="QYR196" s="2">
        <v>136.30000000000001</v>
      </c>
      <c r="QYS196" s="2">
        <v>136.30000000000001</v>
      </c>
      <c r="QYT196" s="2">
        <v>136.30000000000001</v>
      </c>
      <c r="QYU196" s="2">
        <v>136.30000000000001</v>
      </c>
      <c r="QYV196" s="2">
        <v>136.30000000000001</v>
      </c>
      <c r="QYW196" s="2">
        <v>136.30000000000001</v>
      </c>
      <c r="QYX196" s="2">
        <v>136.30000000000001</v>
      </c>
      <c r="QYY196" s="2">
        <v>136.30000000000001</v>
      </c>
      <c r="QYZ196" s="2">
        <v>136.30000000000001</v>
      </c>
      <c r="QZA196" s="2">
        <v>136.30000000000001</v>
      </c>
      <c r="QZB196" s="2">
        <v>136.30000000000001</v>
      </c>
      <c r="QZC196" s="2">
        <v>136.30000000000001</v>
      </c>
      <c r="QZD196" s="2">
        <v>136.30000000000001</v>
      </c>
      <c r="QZE196" s="2">
        <v>136.30000000000001</v>
      </c>
      <c r="QZF196" s="2">
        <v>136.30000000000001</v>
      </c>
      <c r="QZG196" s="2">
        <v>136.30000000000001</v>
      </c>
      <c r="QZH196" s="2">
        <v>136.30000000000001</v>
      </c>
      <c r="QZI196" s="2">
        <v>136.30000000000001</v>
      </c>
      <c r="QZJ196" s="2">
        <v>136.30000000000001</v>
      </c>
      <c r="QZK196" s="2">
        <v>136.30000000000001</v>
      </c>
      <c r="QZL196" s="2">
        <v>136.30000000000001</v>
      </c>
      <c r="QZM196" s="2">
        <v>136.30000000000001</v>
      </c>
      <c r="QZN196" s="2">
        <v>136.30000000000001</v>
      </c>
      <c r="QZO196" s="2">
        <v>136.30000000000001</v>
      </c>
      <c r="QZP196" s="2">
        <v>136.30000000000001</v>
      </c>
      <c r="QZQ196" s="2">
        <v>136.30000000000001</v>
      </c>
      <c r="QZR196" s="2">
        <v>136.30000000000001</v>
      </c>
      <c r="QZS196" s="2">
        <v>136.30000000000001</v>
      </c>
      <c r="QZT196" s="2">
        <v>136.30000000000001</v>
      </c>
      <c r="QZU196" s="2">
        <v>136.30000000000001</v>
      </c>
      <c r="QZV196" s="2">
        <v>136.30000000000001</v>
      </c>
      <c r="QZW196" s="2">
        <v>136.30000000000001</v>
      </c>
      <c r="QZX196" s="2">
        <v>136.30000000000001</v>
      </c>
      <c r="QZY196" s="2">
        <v>136.30000000000001</v>
      </c>
      <c r="QZZ196" s="2">
        <v>136.30000000000001</v>
      </c>
      <c r="RAA196" s="2">
        <v>136.30000000000001</v>
      </c>
      <c r="RAB196" s="2">
        <v>136.30000000000001</v>
      </c>
      <c r="RAC196" s="2">
        <v>136.30000000000001</v>
      </c>
      <c r="RAD196" s="2">
        <v>136.30000000000001</v>
      </c>
      <c r="RAE196" s="2">
        <v>136.30000000000001</v>
      </c>
      <c r="RAF196" s="2">
        <v>136.30000000000001</v>
      </c>
      <c r="RAG196" s="2">
        <v>136.30000000000001</v>
      </c>
      <c r="RAH196" s="2">
        <v>136.30000000000001</v>
      </c>
      <c r="RAI196" s="2">
        <v>136.30000000000001</v>
      </c>
      <c r="RAJ196" s="2">
        <v>136.30000000000001</v>
      </c>
      <c r="RAK196" s="2">
        <v>136.30000000000001</v>
      </c>
      <c r="RAL196" s="2">
        <v>136.30000000000001</v>
      </c>
      <c r="RAM196" s="2">
        <v>136.30000000000001</v>
      </c>
      <c r="RAN196" s="2">
        <v>136.30000000000001</v>
      </c>
      <c r="RAO196" s="2">
        <v>136.30000000000001</v>
      </c>
      <c r="RAP196" s="2">
        <v>136.30000000000001</v>
      </c>
      <c r="RAQ196" s="2">
        <v>136.30000000000001</v>
      </c>
      <c r="RAR196" s="2">
        <v>136.30000000000001</v>
      </c>
      <c r="RAS196" s="2">
        <v>136.30000000000001</v>
      </c>
      <c r="RAT196" s="2">
        <v>136.30000000000001</v>
      </c>
      <c r="RAU196" s="2">
        <v>136.30000000000001</v>
      </c>
      <c r="RAV196" s="2">
        <v>136.30000000000001</v>
      </c>
      <c r="RAW196" s="2">
        <v>136.30000000000001</v>
      </c>
      <c r="RAX196" s="2">
        <v>136.30000000000001</v>
      </c>
      <c r="RAY196" s="2">
        <v>136.30000000000001</v>
      </c>
      <c r="RAZ196" s="2">
        <v>136.30000000000001</v>
      </c>
      <c r="RBA196" s="2">
        <v>136.30000000000001</v>
      </c>
      <c r="RBB196" s="2">
        <v>136.30000000000001</v>
      </c>
      <c r="RBC196" s="2">
        <v>136.30000000000001</v>
      </c>
      <c r="RBD196" s="2">
        <v>136.30000000000001</v>
      </c>
      <c r="RBE196" s="2">
        <v>136.30000000000001</v>
      </c>
      <c r="RBF196" s="2">
        <v>136.30000000000001</v>
      </c>
      <c r="RBG196" s="2">
        <v>136.30000000000001</v>
      </c>
      <c r="RBH196" s="2">
        <v>136.30000000000001</v>
      </c>
      <c r="RBI196" s="2">
        <v>136.30000000000001</v>
      </c>
      <c r="RBJ196" s="2">
        <v>136.30000000000001</v>
      </c>
      <c r="RBK196" s="2">
        <v>136.30000000000001</v>
      </c>
      <c r="RBL196" s="2">
        <v>136.30000000000001</v>
      </c>
      <c r="RBM196" s="2">
        <v>136.30000000000001</v>
      </c>
      <c r="RBN196" s="2">
        <v>136.30000000000001</v>
      </c>
      <c r="RBO196" s="2">
        <v>136.30000000000001</v>
      </c>
      <c r="RBP196" s="2">
        <v>136.30000000000001</v>
      </c>
      <c r="RBQ196" s="2">
        <v>136.30000000000001</v>
      </c>
      <c r="RBR196" s="2">
        <v>136.30000000000001</v>
      </c>
      <c r="RBS196" s="2">
        <v>136.30000000000001</v>
      </c>
      <c r="RBT196" s="2">
        <v>136.30000000000001</v>
      </c>
      <c r="RBU196" s="2">
        <v>136.30000000000001</v>
      </c>
      <c r="RBV196" s="2">
        <v>136.30000000000001</v>
      </c>
      <c r="RBW196" s="2">
        <v>136.30000000000001</v>
      </c>
      <c r="RBX196" s="2">
        <v>136.30000000000001</v>
      </c>
      <c r="RBY196" s="2">
        <v>136.30000000000001</v>
      </c>
      <c r="RBZ196" s="2">
        <v>136.30000000000001</v>
      </c>
      <c r="RCA196" s="2">
        <v>136.30000000000001</v>
      </c>
      <c r="RCB196" s="2">
        <v>136.30000000000001</v>
      </c>
      <c r="RCC196" s="2">
        <v>136.30000000000001</v>
      </c>
      <c r="RCD196" s="2">
        <v>136.30000000000001</v>
      </c>
      <c r="RCE196" s="2">
        <v>136.30000000000001</v>
      </c>
      <c r="RCF196" s="2">
        <v>136.30000000000001</v>
      </c>
      <c r="RCG196" s="2">
        <v>136.30000000000001</v>
      </c>
      <c r="RCH196" s="2">
        <v>136.30000000000001</v>
      </c>
      <c r="RCI196" s="2">
        <v>136.30000000000001</v>
      </c>
      <c r="RCJ196" s="2">
        <v>136.30000000000001</v>
      </c>
      <c r="RCK196" s="2">
        <v>136.30000000000001</v>
      </c>
      <c r="RCL196" s="2">
        <v>136.30000000000001</v>
      </c>
      <c r="RCM196" s="2">
        <v>136.30000000000001</v>
      </c>
      <c r="RCN196" s="2">
        <v>136.30000000000001</v>
      </c>
      <c r="RCO196" s="2">
        <v>136.30000000000001</v>
      </c>
      <c r="RCP196" s="2">
        <v>136.30000000000001</v>
      </c>
      <c r="RCQ196" s="2">
        <v>136.30000000000001</v>
      </c>
      <c r="RCR196" s="2">
        <v>136.30000000000001</v>
      </c>
      <c r="RCS196" s="2">
        <v>136.30000000000001</v>
      </c>
      <c r="RCT196" s="2">
        <v>136.30000000000001</v>
      </c>
      <c r="RCU196" s="2">
        <v>136.30000000000001</v>
      </c>
      <c r="RCV196" s="2">
        <v>136.30000000000001</v>
      </c>
      <c r="RCW196" s="2">
        <v>136.30000000000001</v>
      </c>
      <c r="RCX196" s="2">
        <v>136.30000000000001</v>
      </c>
      <c r="RCY196" s="2">
        <v>136.30000000000001</v>
      </c>
      <c r="RCZ196" s="2">
        <v>136.30000000000001</v>
      </c>
      <c r="RDA196" s="2">
        <v>136.30000000000001</v>
      </c>
      <c r="RDB196" s="2">
        <v>136.30000000000001</v>
      </c>
      <c r="RDC196" s="2">
        <v>136.30000000000001</v>
      </c>
      <c r="RDD196" s="2">
        <v>136.30000000000001</v>
      </c>
      <c r="RDE196" s="2">
        <v>136.30000000000001</v>
      </c>
      <c r="RDF196" s="2">
        <v>136.30000000000001</v>
      </c>
      <c r="RDG196" s="2">
        <v>136.30000000000001</v>
      </c>
      <c r="RDH196" s="2">
        <v>136.30000000000001</v>
      </c>
      <c r="RDI196" s="2">
        <v>136.30000000000001</v>
      </c>
      <c r="RDJ196" s="2">
        <v>136.30000000000001</v>
      </c>
      <c r="RDK196" s="2">
        <v>136.30000000000001</v>
      </c>
      <c r="RDL196" s="2">
        <v>136.30000000000001</v>
      </c>
      <c r="RDM196" s="2">
        <v>136.30000000000001</v>
      </c>
      <c r="RDN196" s="2">
        <v>136.30000000000001</v>
      </c>
      <c r="RDO196" s="2">
        <v>136.30000000000001</v>
      </c>
      <c r="RDP196" s="2">
        <v>136.30000000000001</v>
      </c>
      <c r="RDQ196" s="2">
        <v>136.30000000000001</v>
      </c>
      <c r="RDR196" s="2">
        <v>136.30000000000001</v>
      </c>
      <c r="RDS196" s="2">
        <v>136.30000000000001</v>
      </c>
      <c r="RDT196" s="2">
        <v>136.30000000000001</v>
      </c>
      <c r="RDU196" s="2">
        <v>136.30000000000001</v>
      </c>
      <c r="RDV196" s="2">
        <v>136.30000000000001</v>
      </c>
      <c r="RDW196" s="2">
        <v>136.30000000000001</v>
      </c>
      <c r="RDX196" s="2">
        <v>136.30000000000001</v>
      </c>
      <c r="RDY196" s="2">
        <v>136.30000000000001</v>
      </c>
      <c r="RDZ196" s="2">
        <v>136.30000000000001</v>
      </c>
      <c r="REA196" s="2">
        <v>136.30000000000001</v>
      </c>
      <c r="REB196" s="2">
        <v>136.30000000000001</v>
      </c>
      <c r="REC196" s="2">
        <v>136.30000000000001</v>
      </c>
      <c r="RED196" s="2">
        <v>136.30000000000001</v>
      </c>
      <c r="REE196" s="2">
        <v>136.30000000000001</v>
      </c>
      <c r="REF196" s="2">
        <v>136.30000000000001</v>
      </c>
      <c r="REG196" s="2">
        <v>136.30000000000001</v>
      </c>
      <c r="REH196" s="2">
        <v>136.30000000000001</v>
      </c>
      <c r="REI196" s="2">
        <v>136.30000000000001</v>
      </c>
      <c r="REJ196" s="2">
        <v>136.30000000000001</v>
      </c>
      <c r="REK196" s="2">
        <v>136.30000000000001</v>
      </c>
      <c r="REL196" s="2">
        <v>136.30000000000001</v>
      </c>
      <c r="REM196" s="2">
        <v>136.30000000000001</v>
      </c>
      <c r="REN196" s="2">
        <v>136.30000000000001</v>
      </c>
      <c r="REO196" s="2">
        <v>136.30000000000001</v>
      </c>
      <c r="REP196" s="2">
        <v>136.30000000000001</v>
      </c>
      <c r="REQ196" s="2">
        <v>136.30000000000001</v>
      </c>
      <c r="RER196" s="2">
        <v>136.30000000000001</v>
      </c>
      <c r="RES196" s="2">
        <v>136.30000000000001</v>
      </c>
      <c r="RET196" s="2">
        <v>136.30000000000001</v>
      </c>
      <c r="REU196" s="2">
        <v>136.30000000000001</v>
      </c>
      <c r="REV196" s="2">
        <v>136.30000000000001</v>
      </c>
      <c r="REW196" s="2">
        <v>136.30000000000001</v>
      </c>
      <c r="REX196" s="2">
        <v>136.30000000000001</v>
      </c>
      <c r="REY196" s="2">
        <v>136.30000000000001</v>
      </c>
      <c r="REZ196" s="2">
        <v>136.30000000000001</v>
      </c>
      <c r="RFA196" s="2">
        <v>136.30000000000001</v>
      </c>
      <c r="RFB196" s="2">
        <v>136.30000000000001</v>
      </c>
      <c r="RFC196" s="2">
        <v>136.30000000000001</v>
      </c>
      <c r="RFD196" s="2">
        <v>136.30000000000001</v>
      </c>
      <c r="RFE196" s="2">
        <v>136.30000000000001</v>
      </c>
      <c r="RFF196" s="2">
        <v>136.30000000000001</v>
      </c>
      <c r="RFG196" s="2">
        <v>136.30000000000001</v>
      </c>
      <c r="RFH196" s="2">
        <v>136.30000000000001</v>
      </c>
      <c r="RFI196" s="2">
        <v>136.30000000000001</v>
      </c>
      <c r="RFJ196" s="2">
        <v>136.30000000000001</v>
      </c>
      <c r="RFK196" s="2">
        <v>136.30000000000001</v>
      </c>
      <c r="RFL196" s="2">
        <v>136.30000000000001</v>
      </c>
      <c r="RFM196" s="2">
        <v>136.30000000000001</v>
      </c>
      <c r="RFN196" s="2">
        <v>136.30000000000001</v>
      </c>
      <c r="RFO196" s="2">
        <v>136.30000000000001</v>
      </c>
      <c r="RFP196" s="2">
        <v>136.30000000000001</v>
      </c>
      <c r="RFQ196" s="2">
        <v>136.30000000000001</v>
      </c>
      <c r="RFR196" s="2">
        <v>136.30000000000001</v>
      </c>
      <c r="RFS196" s="2">
        <v>136.30000000000001</v>
      </c>
      <c r="RFT196" s="2">
        <v>136.30000000000001</v>
      </c>
      <c r="RFU196" s="2">
        <v>136.30000000000001</v>
      </c>
      <c r="RFV196" s="2">
        <v>136.30000000000001</v>
      </c>
      <c r="RFW196" s="2">
        <v>136.30000000000001</v>
      </c>
      <c r="RFX196" s="2">
        <v>136.30000000000001</v>
      </c>
      <c r="RFY196" s="2">
        <v>136.30000000000001</v>
      </c>
      <c r="RFZ196" s="2">
        <v>136.30000000000001</v>
      </c>
      <c r="RGA196" s="2">
        <v>136.30000000000001</v>
      </c>
      <c r="RGB196" s="2">
        <v>136.30000000000001</v>
      </c>
      <c r="RGC196" s="2">
        <v>136.30000000000001</v>
      </c>
      <c r="RGD196" s="2">
        <v>136.30000000000001</v>
      </c>
      <c r="RGE196" s="2">
        <v>136.30000000000001</v>
      </c>
      <c r="RGF196" s="2">
        <v>136.30000000000001</v>
      </c>
      <c r="RGG196" s="2">
        <v>136.30000000000001</v>
      </c>
      <c r="RGH196" s="2">
        <v>136.30000000000001</v>
      </c>
      <c r="RGI196" s="2">
        <v>136.30000000000001</v>
      </c>
      <c r="RGJ196" s="2">
        <v>136.30000000000001</v>
      </c>
      <c r="RGK196" s="2">
        <v>136.30000000000001</v>
      </c>
      <c r="RGL196" s="2">
        <v>136.30000000000001</v>
      </c>
      <c r="RGM196" s="2">
        <v>136.30000000000001</v>
      </c>
      <c r="RGN196" s="2">
        <v>136.30000000000001</v>
      </c>
      <c r="RGO196" s="2">
        <v>136.30000000000001</v>
      </c>
      <c r="RGP196" s="2">
        <v>136.30000000000001</v>
      </c>
      <c r="RGQ196" s="2">
        <v>136.30000000000001</v>
      </c>
      <c r="RGR196" s="2">
        <v>136.30000000000001</v>
      </c>
      <c r="RGS196" s="2">
        <v>136.30000000000001</v>
      </c>
      <c r="RGT196" s="2">
        <v>136.30000000000001</v>
      </c>
      <c r="RGU196" s="2">
        <v>136.30000000000001</v>
      </c>
      <c r="RGV196" s="2">
        <v>136.30000000000001</v>
      </c>
      <c r="RGW196" s="2">
        <v>136.30000000000001</v>
      </c>
      <c r="RGX196" s="2">
        <v>136.30000000000001</v>
      </c>
      <c r="RGY196" s="2">
        <v>136.30000000000001</v>
      </c>
      <c r="RGZ196" s="2">
        <v>136.30000000000001</v>
      </c>
      <c r="RHA196" s="2">
        <v>136.30000000000001</v>
      </c>
      <c r="RHB196" s="2">
        <v>136.30000000000001</v>
      </c>
      <c r="RHC196" s="2">
        <v>136.30000000000001</v>
      </c>
      <c r="RHD196" s="2">
        <v>136.30000000000001</v>
      </c>
      <c r="RHE196" s="2">
        <v>136.30000000000001</v>
      </c>
      <c r="RHF196" s="2">
        <v>136.30000000000001</v>
      </c>
      <c r="RHG196" s="2">
        <v>136.30000000000001</v>
      </c>
      <c r="RHH196" s="2">
        <v>136.30000000000001</v>
      </c>
      <c r="RHI196" s="2">
        <v>136.30000000000001</v>
      </c>
      <c r="RHJ196" s="2">
        <v>136.30000000000001</v>
      </c>
      <c r="RHK196" s="2">
        <v>136.30000000000001</v>
      </c>
      <c r="RHL196" s="2">
        <v>136.30000000000001</v>
      </c>
      <c r="RHM196" s="2">
        <v>136.30000000000001</v>
      </c>
      <c r="RHN196" s="2">
        <v>136.30000000000001</v>
      </c>
      <c r="RHO196" s="2">
        <v>136.30000000000001</v>
      </c>
      <c r="RHP196" s="2">
        <v>136.30000000000001</v>
      </c>
      <c r="RHQ196" s="2">
        <v>136.30000000000001</v>
      </c>
      <c r="RHR196" s="2">
        <v>136.30000000000001</v>
      </c>
      <c r="RHS196" s="2">
        <v>136.30000000000001</v>
      </c>
      <c r="RHT196" s="2">
        <v>136.30000000000001</v>
      </c>
      <c r="RHU196" s="2">
        <v>136.30000000000001</v>
      </c>
      <c r="RHV196" s="2">
        <v>136.30000000000001</v>
      </c>
      <c r="RHW196" s="2">
        <v>136.30000000000001</v>
      </c>
      <c r="RHX196" s="2">
        <v>136.30000000000001</v>
      </c>
      <c r="RHY196" s="2">
        <v>136.30000000000001</v>
      </c>
      <c r="RHZ196" s="2">
        <v>136.30000000000001</v>
      </c>
      <c r="RIA196" s="2">
        <v>136.30000000000001</v>
      </c>
      <c r="RIB196" s="2">
        <v>136.30000000000001</v>
      </c>
      <c r="RIC196" s="2">
        <v>136.30000000000001</v>
      </c>
      <c r="RID196" s="2">
        <v>136.30000000000001</v>
      </c>
      <c r="RIE196" s="2">
        <v>136.30000000000001</v>
      </c>
      <c r="RIF196" s="2">
        <v>136.30000000000001</v>
      </c>
      <c r="RIG196" s="2">
        <v>136.30000000000001</v>
      </c>
      <c r="RIH196" s="2">
        <v>136.30000000000001</v>
      </c>
      <c r="RII196" s="2">
        <v>136.30000000000001</v>
      </c>
      <c r="RIJ196" s="2">
        <v>136.30000000000001</v>
      </c>
      <c r="RIK196" s="2">
        <v>136.30000000000001</v>
      </c>
      <c r="RIL196" s="2">
        <v>136.30000000000001</v>
      </c>
      <c r="RIM196" s="2">
        <v>136.30000000000001</v>
      </c>
      <c r="RIN196" s="2">
        <v>136.30000000000001</v>
      </c>
      <c r="RIO196" s="2">
        <v>136.30000000000001</v>
      </c>
      <c r="RIP196" s="2">
        <v>136.30000000000001</v>
      </c>
      <c r="RIQ196" s="2">
        <v>136.30000000000001</v>
      </c>
      <c r="RIR196" s="2">
        <v>136.30000000000001</v>
      </c>
      <c r="RIS196" s="2">
        <v>136.30000000000001</v>
      </c>
      <c r="RIT196" s="2">
        <v>136.30000000000001</v>
      </c>
      <c r="RIU196" s="2">
        <v>136.30000000000001</v>
      </c>
      <c r="RIV196" s="2">
        <v>136.30000000000001</v>
      </c>
      <c r="RIW196" s="2">
        <v>136.30000000000001</v>
      </c>
      <c r="RIX196" s="2">
        <v>136.30000000000001</v>
      </c>
      <c r="RIY196" s="2">
        <v>136.30000000000001</v>
      </c>
      <c r="RIZ196" s="2">
        <v>136.30000000000001</v>
      </c>
      <c r="RJA196" s="2">
        <v>136.30000000000001</v>
      </c>
      <c r="RJB196" s="2">
        <v>136.30000000000001</v>
      </c>
      <c r="RJC196" s="2">
        <v>136.30000000000001</v>
      </c>
      <c r="RJD196" s="2">
        <v>136.30000000000001</v>
      </c>
      <c r="RJE196" s="2">
        <v>136.30000000000001</v>
      </c>
      <c r="RJF196" s="2">
        <v>136.30000000000001</v>
      </c>
      <c r="RJG196" s="2">
        <v>136.30000000000001</v>
      </c>
      <c r="RJH196" s="2">
        <v>136.30000000000001</v>
      </c>
      <c r="RJI196" s="2">
        <v>136.30000000000001</v>
      </c>
      <c r="RJJ196" s="2">
        <v>136.30000000000001</v>
      </c>
      <c r="RJK196" s="2">
        <v>136.30000000000001</v>
      </c>
      <c r="RJL196" s="2">
        <v>136.30000000000001</v>
      </c>
      <c r="RJM196" s="2">
        <v>136.30000000000001</v>
      </c>
      <c r="RJN196" s="2">
        <v>136.30000000000001</v>
      </c>
      <c r="RJO196" s="2">
        <v>136.30000000000001</v>
      </c>
      <c r="RJP196" s="2">
        <v>136.30000000000001</v>
      </c>
      <c r="RJQ196" s="2">
        <v>136.30000000000001</v>
      </c>
      <c r="RJR196" s="2">
        <v>136.30000000000001</v>
      </c>
      <c r="RJS196" s="2">
        <v>136.30000000000001</v>
      </c>
      <c r="RJT196" s="2">
        <v>136.30000000000001</v>
      </c>
      <c r="RJU196" s="2">
        <v>136.30000000000001</v>
      </c>
      <c r="RJV196" s="2">
        <v>136.30000000000001</v>
      </c>
      <c r="RJW196" s="2">
        <v>136.30000000000001</v>
      </c>
      <c r="RJX196" s="2">
        <v>136.30000000000001</v>
      </c>
      <c r="RJY196" s="2">
        <v>136.30000000000001</v>
      </c>
      <c r="RJZ196" s="2">
        <v>136.30000000000001</v>
      </c>
      <c r="RKA196" s="2">
        <v>136.30000000000001</v>
      </c>
      <c r="RKB196" s="2">
        <v>136.30000000000001</v>
      </c>
      <c r="RKC196" s="2">
        <v>136.30000000000001</v>
      </c>
      <c r="RKD196" s="2">
        <v>136.30000000000001</v>
      </c>
      <c r="RKE196" s="2">
        <v>136.30000000000001</v>
      </c>
      <c r="RKF196" s="2">
        <v>136.30000000000001</v>
      </c>
      <c r="RKG196" s="2">
        <v>136.30000000000001</v>
      </c>
      <c r="RKH196" s="2">
        <v>136.30000000000001</v>
      </c>
      <c r="RKI196" s="2">
        <v>136.30000000000001</v>
      </c>
      <c r="RKJ196" s="2">
        <v>136.30000000000001</v>
      </c>
      <c r="RKK196" s="2">
        <v>136.30000000000001</v>
      </c>
      <c r="RKL196" s="2">
        <v>136.30000000000001</v>
      </c>
      <c r="RKM196" s="2">
        <v>136.30000000000001</v>
      </c>
      <c r="RKN196" s="2">
        <v>136.30000000000001</v>
      </c>
      <c r="RKO196" s="2">
        <v>136.30000000000001</v>
      </c>
      <c r="RKP196" s="2">
        <v>136.30000000000001</v>
      </c>
      <c r="RKQ196" s="2">
        <v>136.30000000000001</v>
      </c>
      <c r="RKR196" s="2">
        <v>136.30000000000001</v>
      </c>
      <c r="RKS196" s="2">
        <v>136.30000000000001</v>
      </c>
      <c r="RKT196" s="2">
        <v>136.30000000000001</v>
      </c>
      <c r="RKU196" s="2">
        <v>136.30000000000001</v>
      </c>
      <c r="RKV196" s="2">
        <v>136.30000000000001</v>
      </c>
      <c r="RKW196" s="2">
        <v>136.30000000000001</v>
      </c>
      <c r="RKX196" s="2">
        <v>136.30000000000001</v>
      </c>
      <c r="RKY196" s="2">
        <v>136.30000000000001</v>
      </c>
      <c r="RKZ196" s="2">
        <v>136.30000000000001</v>
      </c>
      <c r="RLA196" s="2">
        <v>136.30000000000001</v>
      </c>
      <c r="RLB196" s="2">
        <v>136.30000000000001</v>
      </c>
      <c r="RLC196" s="2">
        <v>136.30000000000001</v>
      </c>
      <c r="RLD196" s="2">
        <v>136.30000000000001</v>
      </c>
      <c r="RLE196" s="2">
        <v>136.30000000000001</v>
      </c>
      <c r="RLF196" s="2">
        <v>136.30000000000001</v>
      </c>
      <c r="RLG196" s="2">
        <v>136.30000000000001</v>
      </c>
      <c r="RLH196" s="2">
        <v>136.30000000000001</v>
      </c>
      <c r="RLI196" s="2">
        <v>136.30000000000001</v>
      </c>
      <c r="RLJ196" s="2">
        <v>136.30000000000001</v>
      </c>
      <c r="RLK196" s="2">
        <v>136.30000000000001</v>
      </c>
      <c r="RLL196" s="2">
        <v>136.30000000000001</v>
      </c>
      <c r="RLM196" s="2">
        <v>136.30000000000001</v>
      </c>
      <c r="RLN196" s="2">
        <v>136.30000000000001</v>
      </c>
      <c r="RLO196" s="2">
        <v>136.30000000000001</v>
      </c>
      <c r="RLP196" s="2">
        <v>136.30000000000001</v>
      </c>
      <c r="RLQ196" s="2">
        <v>136.30000000000001</v>
      </c>
      <c r="RLR196" s="2">
        <v>136.30000000000001</v>
      </c>
      <c r="RLS196" s="2">
        <v>136.30000000000001</v>
      </c>
      <c r="RLT196" s="2">
        <v>136.30000000000001</v>
      </c>
      <c r="RLU196" s="2">
        <v>136.30000000000001</v>
      </c>
      <c r="RLV196" s="2">
        <v>136.30000000000001</v>
      </c>
      <c r="RLW196" s="2">
        <v>136.30000000000001</v>
      </c>
      <c r="RLX196" s="2">
        <v>136.30000000000001</v>
      </c>
      <c r="RLY196" s="2">
        <v>136.30000000000001</v>
      </c>
      <c r="RLZ196" s="2">
        <v>136.30000000000001</v>
      </c>
      <c r="RMA196" s="2">
        <v>136.30000000000001</v>
      </c>
      <c r="RMB196" s="2">
        <v>136.30000000000001</v>
      </c>
      <c r="RMC196" s="2">
        <v>136.30000000000001</v>
      </c>
      <c r="RMD196" s="2">
        <v>136.30000000000001</v>
      </c>
      <c r="RME196" s="2">
        <v>136.30000000000001</v>
      </c>
      <c r="RMF196" s="2">
        <v>136.30000000000001</v>
      </c>
      <c r="RMG196" s="2">
        <v>136.30000000000001</v>
      </c>
      <c r="RMH196" s="2">
        <v>136.30000000000001</v>
      </c>
      <c r="RMI196" s="2">
        <v>136.30000000000001</v>
      </c>
      <c r="RMJ196" s="2">
        <v>136.30000000000001</v>
      </c>
      <c r="RMK196" s="2">
        <v>136.30000000000001</v>
      </c>
      <c r="RML196" s="2">
        <v>136.30000000000001</v>
      </c>
      <c r="RMM196" s="2">
        <v>136.30000000000001</v>
      </c>
      <c r="RMN196" s="2">
        <v>136.30000000000001</v>
      </c>
      <c r="RMO196" s="2">
        <v>136.30000000000001</v>
      </c>
      <c r="RMP196" s="2">
        <v>136.30000000000001</v>
      </c>
      <c r="RMQ196" s="2">
        <v>136.30000000000001</v>
      </c>
      <c r="RMR196" s="2">
        <v>136.30000000000001</v>
      </c>
      <c r="RMS196" s="2">
        <v>136.30000000000001</v>
      </c>
      <c r="RMT196" s="2">
        <v>136.30000000000001</v>
      </c>
      <c r="RMU196" s="2">
        <v>136.30000000000001</v>
      </c>
      <c r="RMV196" s="2">
        <v>136.30000000000001</v>
      </c>
      <c r="RMW196" s="2">
        <v>136.30000000000001</v>
      </c>
      <c r="RMX196" s="2">
        <v>136.30000000000001</v>
      </c>
      <c r="RMY196" s="2">
        <v>136.30000000000001</v>
      </c>
      <c r="RMZ196" s="2">
        <v>136.30000000000001</v>
      </c>
      <c r="RNA196" s="2">
        <v>136.30000000000001</v>
      </c>
      <c r="RNB196" s="2">
        <v>136.30000000000001</v>
      </c>
      <c r="RNC196" s="2">
        <v>136.30000000000001</v>
      </c>
      <c r="RND196" s="2">
        <v>136.30000000000001</v>
      </c>
      <c r="RNE196" s="2">
        <v>136.30000000000001</v>
      </c>
      <c r="RNF196" s="2">
        <v>136.30000000000001</v>
      </c>
      <c r="RNG196" s="2">
        <v>136.30000000000001</v>
      </c>
      <c r="RNH196" s="2">
        <v>136.30000000000001</v>
      </c>
      <c r="RNI196" s="2">
        <v>136.30000000000001</v>
      </c>
      <c r="RNJ196" s="2">
        <v>136.30000000000001</v>
      </c>
      <c r="RNK196" s="2">
        <v>136.30000000000001</v>
      </c>
      <c r="RNL196" s="2">
        <v>136.30000000000001</v>
      </c>
      <c r="RNM196" s="2">
        <v>136.30000000000001</v>
      </c>
      <c r="RNN196" s="2">
        <v>136.30000000000001</v>
      </c>
      <c r="RNO196" s="2">
        <v>136.30000000000001</v>
      </c>
      <c r="RNP196" s="2">
        <v>136.30000000000001</v>
      </c>
      <c r="RNQ196" s="2">
        <v>136.30000000000001</v>
      </c>
      <c r="RNR196" s="2">
        <v>136.30000000000001</v>
      </c>
      <c r="RNS196" s="2">
        <v>136.30000000000001</v>
      </c>
      <c r="RNT196" s="2">
        <v>136.30000000000001</v>
      </c>
      <c r="RNU196" s="2">
        <v>136.30000000000001</v>
      </c>
      <c r="RNV196" s="2">
        <v>136.30000000000001</v>
      </c>
      <c r="RNW196" s="2">
        <v>136.30000000000001</v>
      </c>
      <c r="RNX196" s="2">
        <v>136.30000000000001</v>
      </c>
      <c r="RNY196" s="2">
        <v>136.30000000000001</v>
      </c>
      <c r="RNZ196" s="2">
        <v>136.30000000000001</v>
      </c>
      <c r="ROA196" s="2">
        <v>136.30000000000001</v>
      </c>
      <c r="ROB196" s="2">
        <v>136.30000000000001</v>
      </c>
      <c r="ROC196" s="2">
        <v>136.30000000000001</v>
      </c>
      <c r="ROD196" s="2">
        <v>136.30000000000001</v>
      </c>
      <c r="ROE196" s="2">
        <v>136.30000000000001</v>
      </c>
      <c r="ROF196" s="2">
        <v>136.30000000000001</v>
      </c>
      <c r="ROG196" s="2">
        <v>136.30000000000001</v>
      </c>
      <c r="ROH196" s="2">
        <v>136.30000000000001</v>
      </c>
      <c r="ROI196" s="2">
        <v>136.30000000000001</v>
      </c>
      <c r="ROJ196" s="2">
        <v>136.30000000000001</v>
      </c>
      <c r="ROK196" s="2">
        <v>136.30000000000001</v>
      </c>
      <c r="ROL196" s="2">
        <v>136.30000000000001</v>
      </c>
      <c r="ROM196" s="2">
        <v>136.30000000000001</v>
      </c>
      <c r="RON196" s="2">
        <v>136.30000000000001</v>
      </c>
      <c r="ROO196" s="2">
        <v>136.30000000000001</v>
      </c>
      <c r="ROP196" s="2">
        <v>136.30000000000001</v>
      </c>
      <c r="ROQ196" s="2">
        <v>136.30000000000001</v>
      </c>
      <c r="ROR196" s="2">
        <v>136.30000000000001</v>
      </c>
      <c r="ROS196" s="2">
        <v>136.30000000000001</v>
      </c>
      <c r="ROT196" s="2">
        <v>136.30000000000001</v>
      </c>
      <c r="ROU196" s="2">
        <v>136.30000000000001</v>
      </c>
      <c r="ROV196" s="2">
        <v>136.30000000000001</v>
      </c>
      <c r="ROW196" s="2">
        <v>136.30000000000001</v>
      </c>
      <c r="ROX196" s="2">
        <v>136.30000000000001</v>
      </c>
      <c r="ROY196" s="2">
        <v>136.30000000000001</v>
      </c>
      <c r="ROZ196" s="2">
        <v>136.30000000000001</v>
      </c>
      <c r="RPA196" s="2">
        <v>136.30000000000001</v>
      </c>
      <c r="RPB196" s="2">
        <v>136.30000000000001</v>
      </c>
      <c r="RPC196" s="2">
        <v>136.30000000000001</v>
      </c>
      <c r="RPD196" s="2">
        <v>136.30000000000001</v>
      </c>
      <c r="RPE196" s="2">
        <v>136.30000000000001</v>
      </c>
      <c r="RPF196" s="2">
        <v>136.30000000000001</v>
      </c>
      <c r="RPG196" s="2">
        <v>136.30000000000001</v>
      </c>
      <c r="RPH196" s="2">
        <v>136.30000000000001</v>
      </c>
      <c r="RPI196" s="2">
        <v>136.30000000000001</v>
      </c>
      <c r="RPJ196" s="2">
        <v>136.30000000000001</v>
      </c>
      <c r="RPK196" s="2">
        <v>136.30000000000001</v>
      </c>
      <c r="RPL196" s="2">
        <v>136.30000000000001</v>
      </c>
      <c r="RPM196" s="2">
        <v>136.30000000000001</v>
      </c>
      <c r="RPN196" s="2">
        <v>136.30000000000001</v>
      </c>
      <c r="RPO196" s="2">
        <v>136.30000000000001</v>
      </c>
      <c r="RPP196" s="2">
        <v>136.30000000000001</v>
      </c>
      <c r="RPQ196" s="2">
        <v>136.30000000000001</v>
      </c>
      <c r="RPR196" s="2">
        <v>136.30000000000001</v>
      </c>
      <c r="RPS196" s="2">
        <v>136.30000000000001</v>
      </c>
      <c r="RPT196" s="2">
        <v>136.30000000000001</v>
      </c>
      <c r="RPU196" s="2">
        <v>136.30000000000001</v>
      </c>
      <c r="RPV196" s="2">
        <v>136.30000000000001</v>
      </c>
      <c r="RPW196" s="2">
        <v>136.30000000000001</v>
      </c>
      <c r="RPX196" s="2">
        <v>136.30000000000001</v>
      </c>
      <c r="RPY196" s="2">
        <v>136.30000000000001</v>
      </c>
      <c r="RPZ196" s="2">
        <v>136.30000000000001</v>
      </c>
      <c r="RQA196" s="2">
        <v>136.30000000000001</v>
      </c>
      <c r="RQB196" s="2">
        <v>136.30000000000001</v>
      </c>
      <c r="RQC196" s="2">
        <v>136.30000000000001</v>
      </c>
      <c r="RQD196" s="2">
        <v>136.30000000000001</v>
      </c>
      <c r="RQE196" s="2">
        <v>136.30000000000001</v>
      </c>
      <c r="RQF196" s="2">
        <v>136.30000000000001</v>
      </c>
      <c r="RQG196" s="2">
        <v>136.30000000000001</v>
      </c>
      <c r="RQH196" s="2">
        <v>136.30000000000001</v>
      </c>
      <c r="RQI196" s="2">
        <v>136.30000000000001</v>
      </c>
      <c r="RQJ196" s="2">
        <v>136.30000000000001</v>
      </c>
      <c r="RQK196" s="2">
        <v>136.30000000000001</v>
      </c>
      <c r="RQL196" s="2">
        <v>136.30000000000001</v>
      </c>
      <c r="RQM196" s="2">
        <v>136.30000000000001</v>
      </c>
      <c r="RQN196" s="2">
        <v>136.30000000000001</v>
      </c>
      <c r="RQO196" s="2">
        <v>136.30000000000001</v>
      </c>
      <c r="RQP196" s="2">
        <v>136.30000000000001</v>
      </c>
      <c r="RQQ196" s="2">
        <v>136.30000000000001</v>
      </c>
      <c r="RQR196" s="2">
        <v>136.30000000000001</v>
      </c>
      <c r="RQS196" s="2">
        <v>136.30000000000001</v>
      </c>
      <c r="RQT196" s="2">
        <v>136.30000000000001</v>
      </c>
      <c r="RQU196" s="2">
        <v>136.30000000000001</v>
      </c>
      <c r="RQV196" s="2">
        <v>136.30000000000001</v>
      </c>
      <c r="RQW196" s="2">
        <v>136.30000000000001</v>
      </c>
      <c r="RQX196" s="2">
        <v>136.30000000000001</v>
      </c>
      <c r="RQY196" s="2">
        <v>136.30000000000001</v>
      </c>
      <c r="RQZ196" s="2">
        <v>136.30000000000001</v>
      </c>
      <c r="RRA196" s="2">
        <v>136.30000000000001</v>
      </c>
      <c r="RRB196" s="2">
        <v>136.30000000000001</v>
      </c>
      <c r="RRC196" s="2">
        <v>136.30000000000001</v>
      </c>
      <c r="RRD196" s="2">
        <v>136.30000000000001</v>
      </c>
      <c r="RRE196" s="2">
        <v>136.30000000000001</v>
      </c>
      <c r="RRF196" s="2">
        <v>136.30000000000001</v>
      </c>
      <c r="RRG196" s="2">
        <v>136.30000000000001</v>
      </c>
      <c r="RRH196" s="2">
        <v>136.30000000000001</v>
      </c>
      <c r="RRI196" s="2">
        <v>136.30000000000001</v>
      </c>
      <c r="RRJ196" s="2">
        <v>136.30000000000001</v>
      </c>
      <c r="RRK196" s="2">
        <v>136.30000000000001</v>
      </c>
      <c r="RRL196" s="2">
        <v>136.30000000000001</v>
      </c>
      <c r="RRM196" s="2">
        <v>136.30000000000001</v>
      </c>
      <c r="RRN196" s="2">
        <v>136.30000000000001</v>
      </c>
      <c r="RRO196" s="2">
        <v>136.30000000000001</v>
      </c>
      <c r="RRP196" s="2">
        <v>136.30000000000001</v>
      </c>
      <c r="RRQ196" s="2">
        <v>136.30000000000001</v>
      </c>
      <c r="RRR196" s="2">
        <v>136.30000000000001</v>
      </c>
      <c r="RRS196" s="2">
        <v>136.30000000000001</v>
      </c>
      <c r="RRT196" s="2">
        <v>136.30000000000001</v>
      </c>
      <c r="RRU196" s="2">
        <v>136.30000000000001</v>
      </c>
      <c r="RRV196" s="2">
        <v>136.30000000000001</v>
      </c>
      <c r="RRW196" s="2">
        <v>136.30000000000001</v>
      </c>
      <c r="RRX196" s="2">
        <v>136.30000000000001</v>
      </c>
      <c r="RRY196" s="2">
        <v>136.30000000000001</v>
      </c>
      <c r="RRZ196" s="2">
        <v>136.30000000000001</v>
      </c>
      <c r="RSA196" s="2">
        <v>136.30000000000001</v>
      </c>
      <c r="RSB196" s="2">
        <v>136.30000000000001</v>
      </c>
      <c r="RSC196" s="2">
        <v>136.30000000000001</v>
      </c>
      <c r="RSD196" s="2">
        <v>136.30000000000001</v>
      </c>
      <c r="RSE196" s="2">
        <v>136.30000000000001</v>
      </c>
      <c r="RSF196" s="2">
        <v>136.30000000000001</v>
      </c>
      <c r="RSG196" s="2">
        <v>136.30000000000001</v>
      </c>
      <c r="RSH196" s="2">
        <v>136.30000000000001</v>
      </c>
      <c r="RSI196" s="2">
        <v>136.30000000000001</v>
      </c>
      <c r="RSJ196" s="2">
        <v>136.30000000000001</v>
      </c>
      <c r="RSK196" s="2">
        <v>136.30000000000001</v>
      </c>
      <c r="RSL196" s="2">
        <v>136.30000000000001</v>
      </c>
      <c r="RSM196" s="2">
        <v>136.30000000000001</v>
      </c>
      <c r="RSN196" s="2">
        <v>136.30000000000001</v>
      </c>
      <c r="RSO196" s="2">
        <v>136.30000000000001</v>
      </c>
      <c r="RSP196" s="2">
        <v>136.30000000000001</v>
      </c>
      <c r="RSQ196" s="2">
        <v>136.30000000000001</v>
      </c>
      <c r="RSR196" s="2">
        <v>136.30000000000001</v>
      </c>
      <c r="RSS196" s="2">
        <v>136.30000000000001</v>
      </c>
      <c r="RST196" s="2">
        <v>136.30000000000001</v>
      </c>
      <c r="RSU196" s="2">
        <v>136.30000000000001</v>
      </c>
      <c r="RSV196" s="2">
        <v>136.30000000000001</v>
      </c>
      <c r="RSW196" s="2">
        <v>136.30000000000001</v>
      </c>
      <c r="RSX196" s="2">
        <v>136.30000000000001</v>
      </c>
      <c r="RSY196" s="2">
        <v>136.30000000000001</v>
      </c>
      <c r="RSZ196" s="2">
        <v>136.30000000000001</v>
      </c>
      <c r="RTA196" s="2">
        <v>136.30000000000001</v>
      </c>
      <c r="RTB196" s="2">
        <v>136.30000000000001</v>
      </c>
      <c r="RTC196" s="2">
        <v>136.30000000000001</v>
      </c>
      <c r="RTD196" s="2">
        <v>136.30000000000001</v>
      </c>
      <c r="RTE196" s="2">
        <v>136.30000000000001</v>
      </c>
      <c r="RTF196" s="2">
        <v>136.30000000000001</v>
      </c>
      <c r="RTG196" s="2">
        <v>136.30000000000001</v>
      </c>
      <c r="RTH196" s="2">
        <v>136.30000000000001</v>
      </c>
      <c r="RTI196" s="2">
        <v>136.30000000000001</v>
      </c>
      <c r="RTJ196" s="2">
        <v>136.30000000000001</v>
      </c>
      <c r="RTK196" s="2">
        <v>136.30000000000001</v>
      </c>
      <c r="RTL196" s="2">
        <v>136.30000000000001</v>
      </c>
      <c r="RTM196" s="2">
        <v>136.30000000000001</v>
      </c>
      <c r="RTN196" s="2">
        <v>136.30000000000001</v>
      </c>
      <c r="RTO196" s="2">
        <v>136.30000000000001</v>
      </c>
      <c r="RTP196" s="2">
        <v>136.30000000000001</v>
      </c>
      <c r="RTQ196" s="2">
        <v>136.30000000000001</v>
      </c>
      <c r="RTR196" s="2">
        <v>136.30000000000001</v>
      </c>
      <c r="RTS196" s="2">
        <v>136.30000000000001</v>
      </c>
      <c r="RTT196" s="2">
        <v>136.30000000000001</v>
      </c>
      <c r="RTU196" s="2">
        <v>136.30000000000001</v>
      </c>
      <c r="RTV196" s="2">
        <v>136.30000000000001</v>
      </c>
      <c r="RTW196" s="2">
        <v>136.30000000000001</v>
      </c>
      <c r="RTX196" s="2">
        <v>136.30000000000001</v>
      </c>
      <c r="RTY196" s="2">
        <v>136.30000000000001</v>
      </c>
      <c r="RTZ196" s="2">
        <v>136.30000000000001</v>
      </c>
      <c r="RUA196" s="2">
        <v>136.30000000000001</v>
      </c>
      <c r="RUB196" s="2">
        <v>136.30000000000001</v>
      </c>
      <c r="RUC196" s="2">
        <v>136.30000000000001</v>
      </c>
      <c r="RUD196" s="2">
        <v>136.30000000000001</v>
      </c>
      <c r="RUE196" s="2">
        <v>136.30000000000001</v>
      </c>
      <c r="RUF196" s="2">
        <v>136.30000000000001</v>
      </c>
      <c r="RUG196" s="2">
        <v>136.30000000000001</v>
      </c>
      <c r="RUH196" s="2">
        <v>136.30000000000001</v>
      </c>
      <c r="RUI196" s="2">
        <v>136.30000000000001</v>
      </c>
      <c r="RUJ196" s="2">
        <v>136.30000000000001</v>
      </c>
      <c r="RUK196" s="2">
        <v>136.30000000000001</v>
      </c>
      <c r="RUL196" s="2">
        <v>136.30000000000001</v>
      </c>
      <c r="RUM196" s="2">
        <v>136.30000000000001</v>
      </c>
      <c r="RUN196" s="2">
        <v>136.30000000000001</v>
      </c>
      <c r="RUO196" s="2">
        <v>136.30000000000001</v>
      </c>
      <c r="RUP196" s="2">
        <v>136.30000000000001</v>
      </c>
      <c r="RUQ196" s="2">
        <v>136.30000000000001</v>
      </c>
      <c r="RUR196" s="2">
        <v>136.30000000000001</v>
      </c>
      <c r="RUS196" s="2">
        <v>136.30000000000001</v>
      </c>
      <c r="RUT196" s="2">
        <v>136.30000000000001</v>
      </c>
      <c r="RUU196" s="2">
        <v>136.30000000000001</v>
      </c>
      <c r="RUV196" s="2">
        <v>136.30000000000001</v>
      </c>
      <c r="RUW196" s="2">
        <v>136.30000000000001</v>
      </c>
      <c r="RUX196" s="2">
        <v>136.30000000000001</v>
      </c>
      <c r="RUY196" s="2">
        <v>136.30000000000001</v>
      </c>
      <c r="RUZ196" s="2">
        <v>136.30000000000001</v>
      </c>
      <c r="RVA196" s="2">
        <v>136.30000000000001</v>
      </c>
      <c r="RVB196" s="2">
        <v>136.30000000000001</v>
      </c>
      <c r="RVC196" s="2">
        <v>136.30000000000001</v>
      </c>
      <c r="RVD196" s="2">
        <v>136.30000000000001</v>
      </c>
      <c r="RVE196" s="2">
        <v>136.30000000000001</v>
      </c>
      <c r="RVF196" s="2">
        <v>136.30000000000001</v>
      </c>
      <c r="RVG196" s="2">
        <v>136.30000000000001</v>
      </c>
      <c r="RVH196" s="2">
        <v>136.30000000000001</v>
      </c>
      <c r="RVI196" s="2">
        <v>136.30000000000001</v>
      </c>
      <c r="RVJ196" s="2">
        <v>136.30000000000001</v>
      </c>
      <c r="RVK196" s="2">
        <v>136.30000000000001</v>
      </c>
      <c r="RVL196" s="2">
        <v>136.30000000000001</v>
      </c>
      <c r="RVM196" s="2">
        <v>136.30000000000001</v>
      </c>
      <c r="RVN196" s="2">
        <v>136.30000000000001</v>
      </c>
      <c r="RVO196" s="2">
        <v>136.30000000000001</v>
      </c>
      <c r="RVP196" s="2">
        <v>136.30000000000001</v>
      </c>
      <c r="RVQ196" s="2">
        <v>136.30000000000001</v>
      </c>
      <c r="RVR196" s="2">
        <v>136.30000000000001</v>
      </c>
      <c r="RVS196" s="2">
        <v>136.30000000000001</v>
      </c>
      <c r="RVT196" s="2">
        <v>136.30000000000001</v>
      </c>
      <c r="RVU196" s="2">
        <v>136.30000000000001</v>
      </c>
      <c r="RVV196" s="2">
        <v>136.30000000000001</v>
      </c>
      <c r="RVW196" s="2">
        <v>136.30000000000001</v>
      </c>
      <c r="RVX196" s="2">
        <v>136.30000000000001</v>
      </c>
      <c r="RVY196" s="2">
        <v>136.30000000000001</v>
      </c>
      <c r="RVZ196" s="2">
        <v>136.30000000000001</v>
      </c>
      <c r="RWA196" s="2">
        <v>136.30000000000001</v>
      </c>
      <c r="RWB196" s="2">
        <v>136.30000000000001</v>
      </c>
      <c r="RWC196" s="2">
        <v>136.30000000000001</v>
      </c>
      <c r="RWD196" s="2">
        <v>136.30000000000001</v>
      </c>
      <c r="RWE196" s="2">
        <v>136.30000000000001</v>
      </c>
      <c r="RWF196" s="2">
        <v>136.30000000000001</v>
      </c>
      <c r="RWG196" s="2">
        <v>136.30000000000001</v>
      </c>
      <c r="RWH196" s="2">
        <v>136.30000000000001</v>
      </c>
      <c r="RWI196" s="2">
        <v>136.30000000000001</v>
      </c>
      <c r="RWJ196" s="2">
        <v>136.30000000000001</v>
      </c>
      <c r="RWK196" s="2">
        <v>136.30000000000001</v>
      </c>
      <c r="RWL196" s="2">
        <v>136.30000000000001</v>
      </c>
      <c r="RWM196" s="2">
        <v>136.30000000000001</v>
      </c>
      <c r="RWN196" s="2">
        <v>136.30000000000001</v>
      </c>
      <c r="RWO196" s="2">
        <v>136.30000000000001</v>
      </c>
      <c r="RWP196" s="2">
        <v>136.30000000000001</v>
      </c>
      <c r="RWQ196" s="2">
        <v>136.30000000000001</v>
      </c>
      <c r="RWR196" s="2">
        <v>136.30000000000001</v>
      </c>
      <c r="RWS196" s="2">
        <v>136.30000000000001</v>
      </c>
      <c r="RWT196" s="2">
        <v>136.30000000000001</v>
      </c>
      <c r="RWU196" s="2">
        <v>136.30000000000001</v>
      </c>
      <c r="RWV196" s="2">
        <v>136.30000000000001</v>
      </c>
      <c r="RWW196" s="2">
        <v>136.30000000000001</v>
      </c>
      <c r="RWX196" s="2">
        <v>136.30000000000001</v>
      </c>
      <c r="RWY196" s="2">
        <v>136.30000000000001</v>
      </c>
      <c r="RWZ196" s="2">
        <v>136.30000000000001</v>
      </c>
      <c r="RXA196" s="2">
        <v>136.30000000000001</v>
      </c>
      <c r="RXB196" s="2">
        <v>136.30000000000001</v>
      </c>
      <c r="RXC196" s="2">
        <v>136.30000000000001</v>
      </c>
      <c r="RXD196" s="2">
        <v>136.30000000000001</v>
      </c>
      <c r="RXE196" s="2">
        <v>136.30000000000001</v>
      </c>
      <c r="RXF196" s="2">
        <v>136.30000000000001</v>
      </c>
      <c r="RXG196" s="2">
        <v>136.30000000000001</v>
      </c>
      <c r="RXH196" s="2">
        <v>136.30000000000001</v>
      </c>
      <c r="RXI196" s="2">
        <v>136.30000000000001</v>
      </c>
      <c r="RXJ196" s="2">
        <v>136.30000000000001</v>
      </c>
      <c r="RXK196" s="2">
        <v>136.30000000000001</v>
      </c>
      <c r="RXL196" s="2">
        <v>136.30000000000001</v>
      </c>
      <c r="RXM196" s="2">
        <v>136.30000000000001</v>
      </c>
      <c r="RXN196" s="2">
        <v>136.30000000000001</v>
      </c>
      <c r="RXO196" s="2">
        <v>136.30000000000001</v>
      </c>
      <c r="RXP196" s="2">
        <v>136.30000000000001</v>
      </c>
      <c r="RXQ196" s="2">
        <v>136.30000000000001</v>
      </c>
      <c r="RXR196" s="2">
        <v>136.30000000000001</v>
      </c>
      <c r="RXS196" s="2">
        <v>136.30000000000001</v>
      </c>
      <c r="RXT196" s="2">
        <v>136.30000000000001</v>
      </c>
      <c r="RXU196" s="2">
        <v>136.30000000000001</v>
      </c>
      <c r="RXV196" s="2">
        <v>136.30000000000001</v>
      </c>
      <c r="RXW196" s="2">
        <v>136.30000000000001</v>
      </c>
      <c r="RXX196" s="2">
        <v>136.30000000000001</v>
      </c>
      <c r="RXY196" s="2">
        <v>136.30000000000001</v>
      </c>
      <c r="RXZ196" s="2">
        <v>136.30000000000001</v>
      </c>
      <c r="RYA196" s="2">
        <v>136.30000000000001</v>
      </c>
      <c r="RYB196" s="2">
        <v>136.30000000000001</v>
      </c>
      <c r="RYC196" s="2">
        <v>136.30000000000001</v>
      </c>
      <c r="RYD196" s="2">
        <v>136.30000000000001</v>
      </c>
      <c r="RYE196" s="2">
        <v>136.30000000000001</v>
      </c>
      <c r="RYF196" s="2">
        <v>136.30000000000001</v>
      </c>
      <c r="RYG196" s="2">
        <v>136.30000000000001</v>
      </c>
      <c r="RYH196" s="2">
        <v>136.30000000000001</v>
      </c>
      <c r="RYI196" s="2">
        <v>136.30000000000001</v>
      </c>
      <c r="RYJ196" s="2">
        <v>136.30000000000001</v>
      </c>
      <c r="RYK196" s="2">
        <v>136.30000000000001</v>
      </c>
      <c r="RYL196" s="2">
        <v>136.30000000000001</v>
      </c>
      <c r="RYM196" s="2">
        <v>136.30000000000001</v>
      </c>
      <c r="RYN196" s="2">
        <v>136.30000000000001</v>
      </c>
      <c r="RYO196" s="2">
        <v>136.30000000000001</v>
      </c>
      <c r="RYP196" s="2">
        <v>136.30000000000001</v>
      </c>
      <c r="RYQ196" s="2">
        <v>136.30000000000001</v>
      </c>
      <c r="RYR196" s="2">
        <v>136.30000000000001</v>
      </c>
      <c r="RYS196" s="2">
        <v>136.30000000000001</v>
      </c>
      <c r="RYT196" s="2">
        <v>136.30000000000001</v>
      </c>
      <c r="RYU196" s="2">
        <v>136.30000000000001</v>
      </c>
      <c r="RYV196" s="2">
        <v>136.30000000000001</v>
      </c>
      <c r="RYW196" s="2">
        <v>136.30000000000001</v>
      </c>
      <c r="RYX196" s="2">
        <v>136.30000000000001</v>
      </c>
      <c r="RYY196" s="2">
        <v>136.30000000000001</v>
      </c>
      <c r="RYZ196" s="2">
        <v>136.30000000000001</v>
      </c>
      <c r="RZA196" s="2">
        <v>136.30000000000001</v>
      </c>
      <c r="RZB196" s="2">
        <v>136.30000000000001</v>
      </c>
      <c r="RZC196" s="2">
        <v>136.30000000000001</v>
      </c>
      <c r="RZD196" s="2">
        <v>136.30000000000001</v>
      </c>
      <c r="RZE196" s="2">
        <v>136.30000000000001</v>
      </c>
      <c r="RZF196" s="2">
        <v>136.30000000000001</v>
      </c>
      <c r="RZG196" s="2">
        <v>136.30000000000001</v>
      </c>
      <c r="RZH196" s="2">
        <v>136.30000000000001</v>
      </c>
      <c r="RZI196" s="2">
        <v>136.30000000000001</v>
      </c>
      <c r="RZJ196" s="2">
        <v>136.30000000000001</v>
      </c>
      <c r="RZK196" s="2">
        <v>136.30000000000001</v>
      </c>
      <c r="RZL196" s="2">
        <v>136.30000000000001</v>
      </c>
      <c r="RZM196" s="2">
        <v>136.30000000000001</v>
      </c>
      <c r="RZN196" s="2">
        <v>136.30000000000001</v>
      </c>
      <c r="RZO196" s="2">
        <v>136.30000000000001</v>
      </c>
      <c r="RZP196" s="2">
        <v>136.30000000000001</v>
      </c>
      <c r="RZQ196" s="2">
        <v>136.30000000000001</v>
      </c>
      <c r="RZR196" s="2">
        <v>136.30000000000001</v>
      </c>
      <c r="RZS196" s="2">
        <v>136.30000000000001</v>
      </c>
      <c r="RZT196" s="2">
        <v>136.30000000000001</v>
      </c>
      <c r="RZU196" s="2">
        <v>136.30000000000001</v>
      </c>
      <c r="RZV196" s="2">
        <v>136.30000000000001</v>
      </c>
      <c r="RZW196" s="2">
        <v>136.30000000000001</v>
      </c>
      <c r="RZX196" s="2">
        <v>136.30000000000001</v>
      </c>
      <c r="RZY196" s="2">
        <v>136.30000000000001</v>
      </c>
      <c r="RZZ196" s="2">
        <v>136.30000000000001</v>
      </c>
      <c r="SAA196" s="2">
        <v>136.30000000000001</v>
      </c>
      <c r="SAB196" s="2">
        <v>136.30000000000001</v>
      </c>
      <c r="SAC196" s="2">
        <v>136.30000000000001</v>
      </c>
      <c r="SAD196" s="2">
        <v>136.30000000000001</v>
      </c>
      <c r="SAE196" s="2">
        <v>136.30000000000001</v>
      </c>
      <c r="SAF196" s="2">
        <v>136.30000000000001</v>
      </c>
      <c r="SAG196" s="2">
        <v>136.30000000000001</v>
      </c>
      <c r="SAH196" s="2">
        <v>136.30000000000001</v>
      </c>
      <c r="SAI196" s="2">
        <v>136.30000000000001</v>
      </c>
      <c r="SAJ196" s="2">
        <v>136.30000000000001</v>
      </c>
      <c r="SAK196" s="2">
        <v>136.30000000000001</v>
      </c>
      <c r="SAL196" s="2">
        <v>136.30000000000001</v>
      </c>
      <c r="SAM196" s="2">
        <v>136.30000000000001</v>
      </c>
      <c r="SAN196" s="2">
        <v>136.30000000000001</v>
      </c>
      <c r="SAO196" s="2">
        <v>136.30000000000001</v>
      </c>
      <c r="SAP196" s="2">
        <v>136.30000000000001</v>
      </c>
      <c r="SAQ196" s="2">
        <v>136.30000000000001</v>
      </c>
      <c r="SAR196" s="2">
        <v>136.30000000000001</v>
      </c>
      <c r="SAS196" s="2">
        <v>136.30000000000001</v>
      </c>
      <c r="SAT196" s="2">
        <v>136.30000000000001</v>
      </c>
      <c r="SAU196" s="2">
        <v>136.30000000000001</v>
      </c>
      <c r="SAV196" s="2">
        <v>136.30000000000001</v>
      </c>
      <c r="SAW196" s="2">
        <v>136.30000000000001</v>
      </c>
      <c r="SAX196" s="2">
        <v>136.30000000000001</v>
      </c>
      <c r="SAY196" s="2">
        <v>136.30000000000001</v>
      </c>
      <c r="SAZ196" s="2">
        <v>136.30000000000001</v>
      </c>
      <c r="SBA196" s="2">
        <v>136.30000000000001</v>
      </c>
      <c r="SBB196" s="2">
        <v>136.30000000000001</v>
      </c>
      <c r="SBC196" s="2">
        <v>136.30000000000001</v>
      </c>
      <c r="SBD196" s="2">
        <v>136.30000000000001</v>
      </c>
      <c r="SBE196" s="2">
        <v>136.30000000000001</v>
      </c>
      <c r="SBF196" s="2">
        <v>136.30000000000001</v>
      </c>
      <c r="SBG196" s="2">
        <v>136.30000000000001</v>
      </c>
      <c r="SBH196" s="2">
        <v>136.30000000000001</v>
      </c>
      <c r="SBI196" s="2">
        <v>136.30000000000001</v>
      </c>
      <c r="SBJ196" s="2">
        <v>136.30000000000001</v>
      </c>
      <c r="SBK196" s="2">
        <v>136.30000000000001</v>
      </c>
      <c r="SBL196" s="2">
        <v>136.30000000000001</v>
      </c>
      <c r="SBM196" s="2">
        <v>136.30000000000001</v>
      </c>
      <c r="SBN196" s="2">
        <v>136.30000000000001</v>
      </c>
      <c r="SBO196" s="2">
        <v>136.30000000000001</v>
      </c>
      <c r="SBP196" s="2">
        <v>136.30000000000001</v>
      </c>
      <c r="SBQ196" s="2">
        <v>136.30000000000001</v>
      </c>
      <c r="SBR196" s="2">
        <v>136.30000000000001</v>
      </c>
      <c r="SBS196" s="2">
        <v>136.30000000000001</v>
      </c>
      <c r="SBT196" s="2">
        <v>136.30000000000001</v>
      </c>
      <c r="SBU196" s="2">
        <v>136.30000000000001</v>
      </c>
      <c r="SBV196" s="2">
        <v>136.30000000000001</v>
      </c>
      <c r="SBW196" s="2">
        <v>136.30000000000001</v>
      </c>
      <c r="SBX196" s="2">
        <v>136.30000000000001</v>
      </c>
      <c r="SBY196" s="2">
        <v>136.30000000000001</v>
      </c>
      <c r="SBZ196" s="2">
        <v>136.30000000000001</v>
      </c>
      <c r="SCA196" s="2">
        <v>136.30000000000001</v>
      </c>
      <c r="SCB196" s="2">
        <v>136.30000000000001</v>
      </c>
      <c r="SCC196" s="2">
        <v>136.30000000000001</v>
      </c>
      <c r="SCD196" s="2">
        <v>136.30000000000001</v>
      </c>
      <c r="SCE196" s="2">
        <v>136.30000000000001</v>
      </c>
      <c r="SCF196" s="2">
        <v>136.30000000000001</v>
      </c>
      <c r="SCG196" s="2">
        <v>136.30000000000001</v>
      </c>
      <c r="SCH196" s="2">
        <v>136.30000000000001</v>
      </c>
      <c r="SCI196" s="2">
        <v>136.30000000000001</v>
      </c>
      <c r="SCJ196" s="2">
        <v>136.30000000000001</v>
      </c>
      <c r="SCK196" s="2">
        <v>136.30000000000001</v>
      </c>
      <c r="SCL196" s="2">
        <v>136.30000000000001</v>
      </c>
      <c r="SCM196" s="2">
        <v>136.30000000000001</v>
      </c>
      <c r="SCN196" s="2">
        <v>136.30000000000001</v>
      </c>
      <c r="SCO196" s="2">
        <v>136.30000000000001</v>
      </c>
      <c r="SCP196" s="2">
        <v>136.30000000000001</v>
      </c>
      <c r="SCQ196" s="2">
        <v>136.30000000000001</v>
      </c>
      <c r="SCR196" s="2">
        <v>136.30000000000001</v>
      </c>
      <c r="SCS196" s="2">
        <v>136.30000000000001</v>
      </c>
      <c r="SCT196" s="2">
        <v>136.30000000000001</v>
      </c>
      <c r="SCU196" s="2">
        <v>136.30000000000001</v>
      </c>
      <c r="SCV196" s="2">
        <v>136.30000000000001</v>
      </c>
      <c r="SCW196" s="2">
        <v>136.30000000000001</v>
      </c>
      <c r="SCX196" s="2">
        <v>136.30000000000001</v>
      </c>
      <c r="SCY196" s="2">
        <v>136.30000000000001</v>
      </c>
      <c r="SCZ196" s="2">
        <v>136.30000000000001</v>
      </c>
      <c r="SDA196" s="2">
        <v>136.30000000000001</v>
      </c>
      <c r="SDB196" s="2">
        <v>136.30000000000001</v>
      </c>
      <c r="SDC196" s="2">
        <v>136.30000000000001</v>
      </c>
      <c r="SDD196" s="2">
        <v>136.30000000000001</v>
      </c>
      <c r="SDE196" s="2">
        <v>136.30000000000001</v>
      </c>
      <c r="SDF196" s="2">
        <v>136.30000000000001</v>
      </c>
      <c r="SDG196" s="2">
        <v>136.30000000000001</v>
      </c>
      <c r="SDH196" s="2">
        <v>136.30000000000001</v>
      </c>
      <c r="SDI196" s="2">
        <v>136.30000000000001</v>
      </c>
      <c r="SDJ196" s="2">
        <v>136.30000000000001</v>
      </c>
      <c r="SDK196" s="2">
        <v>136.30000000000001</v>
      </c>
      <c r="SDL196" s="2">
        <v>136.30000000000001</v>
      </c>
      <c r="SDM196" s="2">
        <v>136.30000000000001</v>
      </c>
      <c r="SDN196" s="2">
        <v>136.30000000000001</v>
      </c>
      <c r="SDO196" s="2">
        <v>136.30000000000001</v>
      </c>
      <c r="SDP196" s="2">
        <v>136.30000000000001</v>
      </c>
      <c r="SDQ196" s="2">
        <v>136.30000000000001</v>
      </c>
      <c r="SDR196" s="2">
        <v>136.30000000000001</v>
      </c>
      <c r="SDS196" s="2">
        <v>136.30000000000001</v>
      </c>
      <c r="SDT196" s="2">
        <v>136.30000000000001</v>
      </c>
      <c r="SDU196" s="2">
        <v>136.30000000000001</v>
      </c>
      <c r="SDV196" s="2">
        <v>136.30000000000001</v>
      </c>
      <c r="SDW196" s="2">
        <v>136.30000000000001</v>
      </c>
      <c r="SDX196" s="2">
        <v>136.30000000000001</v>
      </c>
      <c r="SDY196" s="2">
        <v>136.30000000000001</v>
      </c>
      <c r="SDZ196" s="2">
        <v>136.30000000000001</v>
      </c>
      <c r="SEA196" s="2">
        <v>136.30000000000001</v>
      </c>
      <c r="SEB196" s="2">
        <v>136.30000000000001</v>
      </c>
      <c r="SEC196" s="2">
        <v>136.30000000000001</v>
      </c>
      <c r="SED196" s="2">
        <v>136.30000000000001</v>
      </c>
      <c r="SEE196" s="2">
        <v>136.30000000000001</v>
      </c>
      <c r="SEF196" s="2">
        <v>136.30000000000001</v>
      </c>
      <c r="SEG196" s="2">
        <v>136.30000000000001</v>
      </c>
      <c r="SEH196" s="2">
        <v>136.30000000000001</v>
      </c>
      <c r="SEI196" s="2">
        <v>136.30000000000001</v>
      </c>
      <c r="SEJ196" s="2">
        <v>136.30000000000001</v>
      </c>
      <c r="SEK196" s="2">
        <v>136.30000000000001</v>
      </c>
      <c r="SEL196" s="2">
        <v>136.30000000000001</v>
      </c>
      <c r="SEM196" s="2">
        <v>136.30000000000001</v>
      </c>
      <c r="SEN196" s="2">
        <v>136.30000000000001</v>
      </c>
      <c r="SEO196" s="2">
        <v>136.30000000000001</v>
      </c>
      <c r="SEP196" s="2">
        <v>136.30000000000001</v>
      </c>
      <c r="SEQ196" s="2">
        <v>136.30000000000001</v>
      </c>
      <c r="SER196" s="2">
        <v>136.30000000000001</v>
      </c>
      <c r="SES196" s="2">
        <v>136.30000000000001</v>
      </c>
      <c r="SET196" s="2">
        <v>136.30000000000001</v>
      </c>
      <c r="SEU196" s="2">
        <v>136.30000000000001</v>
      </c>
      <c r="SEV196" s="2">
        <v>136.30000000000001</v>
      </c>
      <c r="SEW196" s="2">
        <v>136.30000000000001</v>
      </c>
      <c r="SEX196" s="2">
        <v>136.30000000000001</v>
      </c>
      <c r="SEY196" s="2">
        <v>136.30000000000001</v>
      </c>
      <c r="SEZ196" s="2">
        <v>136.30000000000001</v>
      </c>
      <c r="SFA196" s="2">
        <v>136.30000000000001</v>
      </c>
      <c r="SFB196" s="2">
        <v>136.30000000000001</v>
      </c>
      <c r="SFC196" s="2">
        <v>136.30000000000001</v>
      </c>
      <c r="SFD196" s="2">
        <v>136.30000000000001</v>
      </c>
      <c r="SFE196" s="2">
        <v>136.30000000000001</v>
      </c>
      <c r="SFF196" s="2">
        <v>136.30000000000001</v>
      </c>
      <c r="SFG196" s="2">
        <v>136.30000000000001</v>
      </c>
      <c r="SFH196" s="2">
        <v>136.30000000000001</v>
      </c>
      <c r="SFI196" s="2">
        <v>136.30000000000001</v>
      </c>
      <c r="SFJ196" s="2">
        <v>136.30000000000001</v>
      </c>
      <c r="SFK196" s="2">
        <v>136.30000000000001</v>
      </c>
      <c r="SFL196" s="2">
        <v>136.30000000000001</v>
      </c>
      <c r="SFM196" s="2">
        <v>136.30000000000001</v>
      </c>
      <c r="SFN196" s="2">
        <v>136.30000000000001</v>
      </c>
      <c r="SFO196" s="2">
        <v>136.30000000000001</v>
      </c>
      <c r="SFP196" s="2">
        <v>136.30000000000001</v>
      </c>
      <c r="SFQ196" s="2">
        <v>136.30000000000001</v>
      </c>
      <c r="SFR196" s="2">
        <v>136.30000000000001</v>
      </c>
      <c r="SFS196" s="2">
        <v>136.30000000000001</v>
      </c>
      <c r="SFT196" s="2">
        <v>136.30000000000001</v>
      </c>
      <c r="SFU196" s="2">
        <v>136.30000000000001</v>
      </c>
      <c r="SFV196" s="2">
        <v>136.30000000000001</v>
      </c>
      <c r="SFW196" s="2">
        <v>136.30000000000001</v>
      </c>
      <c r="SFX196" s="2">
        <v>136.30000000000001</v>
      </c>
      <c r="SFY196" s="2">
        <v>136.30000000000001</v>
      </c>
      <c r="SFZ196" s="2">
        <v>136.30000000000001</v>
      </c>
      <c r="SGA196" s="2">
        <v>136.30000000000001</v>
      </c>
      <c r="SGB196" s="2">
        <v>136.30000000000001</v>
      </c>
      <c r="SGC196" s="2">
        <v>136.30000000000001</v>
      </c>
      <c r="SGD196" s="2">
        <v>136.30000000000001</v>
      </c>
      <c r="SGE196" s="2">
        <v>136.30000000000001</v>
      </c>
      <c r="SGF196" s="2">
        <v>136.30000000000001</v>
      </c>
      <c r="SGG196" s="2">
        <v>136.30000000000001</v>
      </c>
      <c r="SGH196" s="2">
        <v>136.30000000000001</v>
      </c>
      <c r="SGI196" s="2">
        <v>136.30000000000001</v>
      </c>
      <c r="SGJ196" s="2">
        <v>136.30000000000001</v>
      </c>
      <c r="SGK196" s="2">
        <v>136.30000000000001</v>
      </c>
      <c r="SGL196" s="2">
        <v>136.30000000000001</v>
      </c>
      <c r="SGM196" s="2">
        <v>136.30000000000001</v>
      </c>
      <c r="SGN196" s="2">
        <v>136.30000000000001</v>
      </c>
      <c r="SGO196" s="2">
        <v>136.30000000000001</v>
      </c>
      <c r="SGP196" s="2">
        <v>136.30000000000001</v>
      </c>
      <c r="SGQ196" s="2">
        <v>136.30000000000001</v>
      </c>
      <c r="SGR196" s="2">
        <v>136.30000000000001</v>
      </c>
      <c r="SGS196" s="2">
        <v>136.30000000000001</v>
      </c>
      <c r="SGT196" s="2">
        <v>136.30000000000001</v>
      </c>
      <c r="SGU196" s="2">
        <v>136.30000000000001</v>
      </c>
      <c r="SGV196" s="2">
        <v>136.30000000000001</v>
      </c>
      <c r="SGW196" s="2">
        <v>136.30000000000001</v>
      </c>
      <c r="SGX196" s="2">
        <v>136.30000000000001</v>
      </c>
      <c r="SGY196" s="2">
        <v>136.30000000000001</v>
      </c>
      <c r="SGZ196" s="2">
        <v>136.30000000000001</v>
      </c>
      <c r="SHA196" s="2">
        <v>136.30000000000001</v>
      </c>
      <c r="SHB196" s="2">
        <v>136.30000000000001</v>
      </c>
      <c r="SHC196" s="2">
        <v>136.30000000000001</v>
      </c>
      <c r="SHD196" s="2">
        <v>136.30000000000001</v>
      </c>
      <c r="SHE196" s="2">
        <v>136.30000000000001</v>
      </c>
      <c r="SHF196" s="2">
        <v>136.30000000000001</v>
      </c>
      <c r="SHG196" s="2">
        <v>136.30000000000001</v>
      </c>
      <c r="SHH196" s="2">
        <v>136.30000000000001</v>
      </c>
      <c r="SHI196" s="2">
        <v>136.30000000000001</v>
      </c>
      <c r="SHJ196" s="2">
        <v>136.30000000000001</v>
      </c>
      <c r="SHK196" s="2">
        <v>136.30000000000001</v>
      </c>
      <c r="SHL196" s="2">
        <v>136.30000000000001</v>
      </c>
      <c r="SHM196" s="2">
        <v>136.30000000000001</v>
      </c>
      <c r="SHN196" s="2">
        <v>136.30000000000001</v>
      </c>
      <c r="SHO196" s="2">
        <v>136.30000000000001</v>
      </c>
      <c r="SHP196" s="2">
        <v>136.30000000000001</v>
      </c>
      <c r="SHQ196" s="2">
        <v>136.30000000000001</v>
      </c>
      <c r="SHR196" s="2">
        <v>136.30000000000001</v>
      </c>
      <c r="SHS196" s="2">
        <v>136.30000000000001</v>
      </c>
      <c r="SHT196" s="2">
        <v>136.30000000000001</v>
      </c>
      <c r="SHU196" s="2">
        <v>136.30000000000001</v>
      </c>
      <c r="SHV196" s="2">
        <v>136.30000000000001</v>
      </c>
      <c r="SHW196" s="2">
        <v>136.30000000000001</v>
      </c>
      <c r="SHX196" s="2">
        <v>136.30000000000001</v>
      </c>
      <c r="SHY196" s="2">
        <v>136.30000000000001</v>
      </c>
      <c r="SHZ196" s="2">
        <v>136.30000000000001</v>
      </c>
      <c r="SIA196" s="2">
        <v>136.30000000000001</v>
      </c>
      <c r="SIB196" s="2">
        <v>136.30000000000001</v>
      </c>
      <c r="SIC196" s="2">
        <v>136.30000000000001</v>
      </c>
      <c r="SID196" s="2">
        <v>136.30000000000001</v>
      </c>
      <c r="SIE196" s="2">
        <v>136.30000000000001</v>
      </c>
      <c r="SIF196" s="2">
        <v>136.30000000000001</v>
      </c>
      <c r="SIG196" s="2">
        <v>136.30000000000001</v>
      </c>
      <c r="SIH196" s="2">
        <v>136.30000000000001</v>
      </c>
      <c r="SII196" s="2">
        <v>136.30000000000001</v>
      </c>
      <c r="SIJ196" s="2">
        <v>136.30000000000001</v>
      </c>
      <c r="SIK196" s="2">
        <v>136.30000000000001</v>
      </c>
      <c r="SIL196" s="2">
        <v>136.30000000000001</v>
      </c>
      <c r="SIM196" s="2">
        <v>136.30000000000001</v>
      </c>
      <c r="SIN196" s="2">
        <v>136.30000000000001</v>
      </c>
      <c r="SIO196" s="2">
        <v>136.30000000000001</v>
      </c>
      <c r="SIP196" s="2">
        <v>136.30000000000001</v>
      </c>
      <c r="SIQ196" s="2">
        <v>136.30000000000001</v>
      </c>
      <c r="SIR196" s="2">
        <v>136.30000000000001</v>
      </c>
      <c r="SIS196" s="2">
        <v>136.30000000000001</v>
      </c>
      <c r="SIT196" s="2">
        <v>136.30000000000001</v>
      </c>
      <c r="SIU196" s="2">
        <v>136.30000000000001</v>
      </c>
      <c r="SIV196" s="2">
        <v>136.30000000000001</v>
      </c>
      <c r="SIW196" s="2">
        <v>136.30000000000001</v>
      </c>
      <c r="SIX196" s="2">
        <v>136.30000000000001</v>
      </c>
      <c r="SIY196" s="2">
        <v>136.30000000000001</v>
      </c>
      <c r="SIZ196" s="2">
        <v>136.30000000000001</v>
      </c>
      <c r="SJA196" s="2">
        <v>136.30000000000001</v>
      </c>
      <c r="SJB196" s="2">
        <v>136.30000000000001</v>
      </c>
      <c r="SJC196" s="2">
        <v>136.30000000000001</v>
      </c>
      <c r="SJD196" s="2">
        <v>136.30000000000001</v>
      </c>
      <c r="SJE196" s="2">
        <v>136.30000000000001</v>
      </c>
      <c r="SJF196" s="2">
        <v>136.30000000000001</v>
      </c>
      <c r="SJG196" s="2">
        <v>136.30000000000001</v>
      </c>
      <c r="SJH196" s="2">
        <v>136.30000000000001</v>
      </c>
      <c r="SJI196" s="2">
        <v>136.30000000000001</v>
      </c>
      <c r="SJJ196" s="2">
        <v>136.30000000000001</v>
      </c>
      <c r="SJK196" s="2">
        <v>136.30000000000001</v>
      </c>
      <c r="SJL196" s="2">
        <v>136.30000000000001</v>
      </c>
      <c r="SJM196" s="2">
        <v>136.30000000000001</v>
      </c>
      <c r="SJN196" s="2">
        <v>136.30000000000001</v>
      </c>
      <c r="SJO196" s="2">
        <v>136.30000000000001</v>
      </c>
      <c r="SJP196" s="2">
        <v>136.30000000000001</v>
      </c>
      <c r="SJQ196" s="2">
        <v>136.30000000000001</v>
      </c>
      <c r="SJR196" s="2">
        <v>136.30000000000001</v>
      </c>
      <c r="SJS196" s="2">
        <v>136.30000000000001</v>
      </c>
      <c r="SJT196" s="2">
        <v>136.30000000000001</v>
      </c>
      <c r="SJU196" s="2">
        <v>136.30000000000001</v>
      </c>
      <c r="SJV196" s="2">
        <v>136.30000000000001</v>
      </c>
      <c r="SJW196" s="2">
        <v>136.30000000000001</v>
      </c>
      <c r="SJX196" s="2">
        <v>136.30000000000001</v>
      </c>
      <c r="SJY196" s="2">
        <v>136.30000000000001</v>
      </c>
      <c r="SJZ196" s="2">
        <v>136.30000000000001</v>
      </c>
      <c r="SKA196" s="2">
        <v>136.30000000000001</v>
      </c>
      <c r="SKB196" s="2">
        <v>136.30000000000001</v>
      </c>
      <c r="SKC196" s="2">
        <v>136.30000000000001</v>
      </c>
      <c r="SKD196" s="2">
        <v>136.30000000000001</v>
      </c>
      <c r="SKE196" s="2">
        <v>136.30000000000001</v>
      </c>
      <c r="SKF196" s="2">
        <v>136.30000000000001</v>
      </c>
      <c r="SKG196" s="2">
        <v>136.30000000000001</v>
      </c>
      <c r="SKH196" s="2">
        <v>136.30000000000001</v>
      </c>
      <c r="SKI196" s="2">
        <v>136.30000000000001</v>
      </c>
      <c r="SKJ196" s="2">
        <v>136.30000000000001</v>
      </c>
      <c r="SKK196" s="2">
        <v>136.30000000000001</v>
      </c>
      <c r="SKL196" s="2">
        <v>136.30000000000001</v>
      </c>
      <c r="SKM196" s="2">
        <v>136.30000000000001</v>
      </c>
      <c r="SKN196" s="2">
        <v>136.30000000000001</v>
      </c>
      <c r="SKO196" s="2">
        <v>136.30000000000001</v>
      </c>
      <c r="SKP196" s="2">
        <v>136.30000000000001</v>
      </c>
      <c r="SKQ196" s="2">
        <v>136.30000000000001</v>
      </c>
      <c r="SKR196" s="2">
        <v>136.30000000000001</v>
      </c>
      <c r="SKS196" s="2">
        <v>136.30000000000001</v>
      </c>
      <c r="SKT196" s="2">
        <v>136.30000000000001</v>
      </c>
      <c r="SKU196" s="2">
        <v>136.30000000000001</v>
      </c>
      <c r="SKV196" s="2">
        <v>136.30000000000001</v>
      </c>
      <c r="SKW196" s="2">
        <v>136.30000000000001</v>
      </c>
      <c r="SKX196" s="2">
        <v>136.30000000000001</v>
      </c>
      <c r="SKY196" s="2">
        <v>136.30000000000001</v>
      </c>
      <c r="SKZ196" s="2">
        <v>136.30000000000001</v>
      </c>
      <c r="SLA196" s="2">
        <v>136.30000000000001</v>
      </c>
      <c r="SLB196" s="2">
        <v>136.30000000000001</v>
      </c>
      <c r="SLC196" s="2">
        <v>136.30000000000001</v>
      </c>
      <c r="SLD196" s="2">
        <v>136.30000000000001</v>
      </c>
      <c r="SLE196" s="2">
        <v>136.30000000000001</v>
      </c>
      <c r="SLF196" s="2">
        <v>136.30000000000001</v>
      </c>
      <c r="SLG196" s="2">
        <v>136.30000000000001</v>
      </c>
      <c r="SLH196" s="2">
        <v>136.30000000000001</v>
      </c>
      <c r="SLI196" s="2">
        <v>136.30000000000001</v>
      </c>
      <c r="SLJ196" s="2">
        <v>136.30000000000001</v>
      </c>
      <c r="SLK196" s="2">
        <v>136.30000000000001</v>
      </c>
      <c r="SLL196" s="2">
        <v>136.30000000000001</v>
      </c>
      <c r="SLM196" s="2">
        <v>136.30000000000001</v>
      </c>
      <c r="SLN196" s="2">
        <v>136.30000000000001</v>
      </c>
      <c r="SLO196" s="2">
        <v>136.30000000000001</v>
      </c>
      <c r="SLP196" s="2">
        <v>136.30000000000001</v>
      </c>
      <c r="SLQ196" s="2">
        <v>136.30000000000001</v>
      </c>
      <c r="SLR196" s="2">
        <v>136.30000000000001</v>
      </c>
      <c r="SLS196" s="2">
        <v>136.30000000000001</v>
      </c>
      <c r="SLT196" s="2">
        <v>136.30000000000001</v>
      </c>
      <c r="SLU196" s="2">
        <v>136.30000000000001</v>
      </c>
      <c r="SLV196" s="2">
        <v>136.30000000000001</v>
      </c>
      <c r="SLW196" s="2">
        <v>136.30000000000001</v>
      </c>
      <c r="SLX196" s="2">
        <v>136.30000000000001</v>
      </c>
      <c r="SLY196" s="2">
        <v>136.30000000000001</v>
      </c>
      <c r="SLZ196" s="2">
        <v>136.30000000000001</v>
      </c>
      <c r="SMA196" s="2">
        <v>136.30000000000001</v>
      </c>
      <c r="SMB196" s="2">
        <v>136.30000000000001</v>
      </c>
      <c r="SMC196" s="2">
        <v>136.30000000000001</v>
      </c>
      <c r="SMD196" s="2">
        <v>136.30000000000001</v>
      </c>
      <c r="SME196" s="2">
        <v>136.30000000000001</v>
      </c>
      <c r="SMF196" s="2">
        <v>136.30000000000001</v>
      </c>
      <c r="SMG196" s="2">
        <v>136.30000000000001</v>
      </c>
      <c r="SMH196" s="2">
        <v>136.30000000000001</v>
      </c>
      <c r="SMI196" s="2">
        <v>136.30000000000001</v>
      </c>
      <c r="SMJ196" s="2">
        <v>136.30000000000001</v>
      </c>
      <c r="SMK196" s="2">
        <v>136.30000000000001</v>
      </c>
      <c r="SML196" s="2">
        <v>136.30000000000001</v>
      </c>
      <c r="SMM196" s="2">
        <v>136.30000000000001</v>
      </c>
      <c r="SMN196" s="2">
        <v>136.30000000000001</v>
      </c>
      <c r="SMO196" s="2">
        <v>136.30000000000001</v>
      </c>
      <c r="SMP196" s="2">
        <v>136.30000000000001</v>
      </c>
      <c r="SMQ196" s="2">
        <v>136.30000000000001</v>
      </c>
      <c r="SMR196" s="2">
        <v>136.30000000000001</v>
      </c>
      <c r="SMS196" s="2">
        <v>136.30000000000001</v>
      </c>
      <c r="SMT196" s="2">
        <v>136.30000000000001</v>
      </c>
      <c r="SMU196" s="2">
        <v>136.30000000000001</v>
      </c>
      <c r="SMV196" s="2">
        <v>136.30000000000001</v>
      </c>
      <c r="SMW196" s="2">
        <v>136.30000000000001</v>
      </c>
      <c r="SMX196" s="2">
        <v>136.30000000000001</v>
      </c>
      <c r="SMY196" s="2">
        <v>136.30000000000001</v>
      </c>
      <c r="SMZ196" s="2">
        <v>136.30000000000001</v>
      </c>
      <c r="SNA196" s="2">
        <v>136.30000000000001</v>
      </c>
      <c r="SNB196" s="2">
        <v>136.30000000000001</v>
      </c>
      <c r="SNC196" s="2">
        <v>136.30000000000001</v>
      </c>
      <c r="SND196" s="2">
        <v>136.30000000000001</v>
      </c>
      <c r="SNE196" s="2">
        <v>136.30000000000001</v>
      </c>
      <c r="SNF196" s="2">
        <v>136.30000000000001</v>
      </c>
      <c r="SNG196" s="2">
        <v>136.30000000000001</v>
      </c>
      <c r="SNH196" s="2">
        <v>136.30000000000001</v>
      </c>
      <c r="SNI196" s="2">
        <v>136.30000000000001</v>
      </c>
      <c r="SNJ196" s="2">
        <v>136.30000000000001</v>
      </c>
      <c r="SNK196" s="2">
        <v>136.30000000000001</v>
      </c>
      <c r="SNL196" s="2">
        <v>136.30000000000001</v>
      </c>
      <c r="SNM196" s="2">
        <v>136.30000000000001</v>
      </c>
      <c r="SNN196" s="2">
        <v>136.30000000000001</v>
      </c>
      <c r="SNO196" s="2">
        <v>136.30000000000001</v>
      </c>
      <c r="SNP196" s="2">
        <v>136.30000000000001</v>
      </c>
      <c r="SNQ196" s="2">
        <v>136.30000000000001</v>
      </c>
      <c r="SNR196" s="2">
        <v>136.30000000000001</v>
      </c>
      <c r="SNS196" s="2">
        <v>136.30000000000001</v>
      </c>
      <c r="SNT196" s="2">
        <v>136.30000000000001</v>
      </c>
      <c r="SNU196" s="2">
        <v>136.30000000000001</v>
      </c>
      <c r="SNV196" s="2">
        <v>136.30000000000001</v>
      </c>
      <c r="SNW196" s="2">
        <v>136.30000000000001</v>
      </c>
      <c r="SNX196" s="2">
        <v>136.30000000000001</v>
      </c>
      <c r="SNY196" s="2">
        <v>136.30000000000001</v>
      </c>
      <c r="SNZ196" s="2">
        <v>136.30000000000001</v>
      </c>
      <c r="SOA196" s="2">
        <v>136.30000000000001</v>
      </c>
      <c r="SOB196" s="2">
        <v>136.30000000000001</v>
      </c>
      <c r="SOC196" s="2">
        <v>136.30000000000001</v>
      </c>
      <c r="SOD196" s="2">
        <v>136.30000000000001</v>
      </c>
      <c r="SOE196" s="2">
        <v>136.30000000000001</v>
      </c>
      <c r="SOF196" s="2">
        <v>136.30000000000001</v>
      </c>
      <c r="SOG196" s="2">
        <v>136.30000000000001</v>
      </c>
      <c r="SOH196" s="2">
        <v>136.30000000000001</v>
      </c>
      <c r="SOI196" s="2">
        <v>136.30000000000001</v>
      </c>
      <c r="SOJ196" s="2">
        <v>136.30000000000001</v>
      </c>
      <c r="SOK196" s="2">
        <v>136.30000000000001</v>
      </c>
      <c r="SOL196" s="2">
        <v>136.30000000000001</v>
      </c>
      <c r="SOM196" s="2">
        <v>136.30000000000001</v>
      </c>
      <c r="SON196" s="2">
        <v>136.30000000000001</v>
      </c>
      <c r="SOO196" s="2">
        <v>136.30000000000001</v>
      </c>
      <c r="SOP196" s="2">
        <v>136.30000000000001</v>
      </c>
      <c r="SOQ196" s="2">
        <v>136.30000000000001</v>
      </c>
      <c r="SOR196" s="2">
        <v>136.30000000000001</v>
      </c>
      <c r="SOS196" s="2">
        <v>136.30000000000001</v>
      </c>
      <c r="SOT196" s="2">
        <v>136.30000000000001</v>
      </c>
      <c r="SOU196" s="2">
        <v>136.30000000000001</v>
      </c>
      <c r="SOV196" s="2">
        <v>136.30000000000001</v>
      </c>
      <c r="SOW196" s="2">
        <v>136.30000000000001</v>
      </c>
      <c r="SOX196" s="2">
        <v>136.30000000000001</v>
      </c>
      <c r="SOY196" s="2">
        <v>136.30000000000001</v>
      </c>
      <c r="SOZ196" s="2">
        <v>136.30000000000001</v>
      </c>
      <c r="SPA196" s="2">
        <v>136.30000000000001</v>
      </c>
      <c r="SPB196" s="2">
        <v>136.30000000000001</v>
      </c>
      <c r="SPC196" s="2">
        <v>136.30000000000001</v>
      </c>
      <c r="SPD196" s="2">
        <v>136.30000000000001</v>
      </c>
      <c r="SPE196" s="2">
        <v>136.30000000000001</v>
      </c>
      <c r="SPF196" s="2">
        <v>136.30000000000001</v>
      </c>
      <c r="SPG196" s="2">
        <v>136.30000000000001</v>
      </c>
      <c r="SPH196" s="2">
        <v>136.30000000000001</v>
      </c>
      <c r="SPI196" s="2">
        <v>136.30000000000001</v>
      </c>
      <c r="SPJ196" s="2">
        <v>136.30000000000001</v>
      </c>
      <c r="SPK196" s="2">
        <v>136.30000000000001</v>
      </c>
      <c r="SPL196" s="2">
        <v>136.30000000000001</v>
      </c>
      <c r="SPM196" s="2">
        <v>136.30000000000001</v>
      </c>
      <c r="SPN196" s="2">
        <v>136.30000000000001</v>
      </c>
      <c r="SPO196" s="2">
        <v>136.30000000000001</v>
      </c>
      <c r="SPP196" s="2">
        <v>136.30000000000001</v>
      </c>
      <c r="SPQ196" s="2">
        <v>136.30000000000001</v>
      </c>
      <c r="SPR196" s="2">
        <v>136.30000000000001</v>
      </c>
      <c r="SPS196" s="2">
        <v>136.30000000000001</v>
      </c>
      <c r="SPT196" s="2">
        <v>136.30000000000001</v>
      </c>
      <c r="SPU196" s="2">
        <v>136.30000000000001</v>
      </c>
      <c r="SPV196" s="2">
        <v>136.30000000000001</v>
      </c>
      <c r="SPW196" s="2">
        <v>136.30000000000001</v>
      </c>
      <c r="SPX196" s="2">
        <v>136.30000000000001</v>
      </c>
      <c r="SPY196" s="2">
        <v>136.30000000000001</v>
      </c>
      <c r="SPZ196" s="2">
        <v>136.30000000000001</v>
      </c>
      <c r="SQA196" s="2">
        <v>136.30000000000001</v>
      </c>
      <c r="SQB196" s="2">
        <v>136.30000000000001</v>
      </c>
      <c r="SQC196" s="2">
        <v>136.30000000000001</v>
      </c>
      <c r="SQD196" s="2">
        <v>136.30000000000001</v>
      </c>
      <c r="SQE196" s="2">
        <v>136.30000000000001</v>
      </c>
      <c r="SQF196" s="2">
        <v>136.30000000000001</v>
      </c>
      <c r="SQG196" s="2">
        <v>136.30000000000001</v>
      </c>
      <c r="SQH196" s="2">
        <v>136.30000000000001</v>
      </c>
      <c r="SQI196" s="2">
        <v>136.30000000000001</v>
      </c>
      <c r="SQJ196" s="2">
        <v>136.30000000000001</v>
      </c>
      <c r="SQK196" s="2">
        <v>136.30000000000001</v>
      </c>
      <c r="SQL196" s="2">
        <v>136.30000000000001</v>
      </c>
      <c r="SQM196" s="2">
        <v>136.30000000000001</v>
      </c>
      <c r="SQN196" s="2">
        <v>136.30000000000001</v>
      </c>
      <c r="SQO196" s="2">
        <v>136.30000000000001</v>
      </c>
      <c r="SQP196" s="2">
        <v>136.30000000000001</v>
      </c>
      <c r="SQQ196" s="2">
        <v>136.30000000000001</v>
      </c>
      <c r="SQR196" s="2">
        <v>136.30000000000001</v>
      </c>
      <c r="SQS196" s="2">
        <v>136.30000000000001</v>
      </c>
      <c r="SQT196" s="2">
        <v>136.30000000000001</v>
      </c>
      <c r="SQU196" s="2">
        <v>136.30000000000001</v>
      </c>
      <c r="SQV196" s="2">
        <v>136.30000000000001</v>
      </c>
      <c r="SQW196" s="2">
        <v>136.30000000000001</v>
      </c>
      <c r="SQX196" s="2">
        <v>136.30000000000001</v>
      </c>
      <c r="SQY196" s="2">
        <v>136.30000000000001</v>
      </c>
      <c r="SQZ196" s="2">
        <v>136.30000000000001</v>
      </c>
      <c r="SRA196" s="2">
        <v>136.30000000000001</v>
      </c>
      <c r="SRB196" s="2">
        <v>136.30000000000001</v>
      </c>
      <c r="SRC196" s="2">
        <v>136.30000000000001</v>
      </c>
      <c r="SRD196" s="2">
        <v>136.30000000000001</v>
      </c>
      <c r="SRE196" s="2">
        <v>136.30000000000001</v>
      </c>
      <c r="SRF196" s="2">
        <v>136.30000000000001</v>
      </c>
      <c r="SRG196" s="2">
        <v>136.30000000000001</v>
      </c>
      <c r="SRH196" s="2">
        <v>136.30000000000001</v>
      </c>
      <c r="SRI196" s="2">
        <v>136.30000000000001</v>
      </c>
      <c r="SRJ196" s="2">
        <v>136.30000000000001</v>
      </c>
      <c r="SRK196" s="2">
        <v>136.30000000000001</v>
      </c>
      <c r="SRL196" s="2">
        <v>136.30000000000001</v>
      </c>
      <c r="SRM196" s="2">
        <v>136.30000000000001</v>
      </c>
      <c r="SRN196" s="2">
        <v>136.30000000000001</v>
      </c>
      <c r="SRO196" s="2">
        <v>136.30000000000001</v>
      </c>
      <c r="SRP196" s="2">
        <v>136.30000000000001</v>
      </c>
      <c r="SRQ196" s="2">
        <v>136.30000000000001</v>
      </c>
      <c r="SRR196" s="2">
        <v>136.30000000000001</v>
      </c>
      <c r="SRS196" s="2">
        <v>136.30000000000001</v>
      </c>
      <c r="SRT196" s="2">
        <v>136.30000000000001</v>
      </c>
      <c r="SRU196" s="2">
        <v>136.30000000000001</v>
      </c>
      <c r="SRV196" s="2">
        <v>136.30000000000001</v>
      </c>
      <c r="SRW196" s="2">
        <v>136.30000000000001</v>
      </c>
      <c r="SRX196" s="2">
        <v>136.30000000000001</v>
      </c>
      <c r="SRY196" s="2">
        <v>136.30000000000001</v>
      </c>
      <c r="SRZ196" s="2">
        <v>136.30000000000001</v>
      </c>
      <c r="SSA196" s="2">
        <v>136.30000000000001</v>
      </c>
      <c r="SSB196" s="2">
        <v>136.30000000000001</v>
      </c>
      <c r="SSC196" s="2">
        <v>136.30000000000001</v>
      </c>
      <c r="SSD196" s="2">
        <v>136.30000000000001</v>
      </c>
      <c r="SSE196" s="2">
        <v>136.30000000000001</v>
      </c>
      <c r="SSF196" s="2">
        <v>136.30000000000001</v>
      </c>
      <c r="SSG196" s="2">
        <v>136.30000000000001</v>
      </c>
      <c r="SSH196" s="2">
        <v>136.30000000000001</v>
      </c>
      <c r="SSI196" s="2">
        <v>136.30000000000001</v>
      </c>
      <c r="SSJ196" s="2">
        <v>136.30000000000001</v>
      </c>
      <c r="SSK196" s="2">
        <v>136.30000000000001</v>
      </c>
      <c r="SSL196" s="2">
        <v>136.30000000000001</v>
      </c>
      <c r="SSM196" s="2">
        <v>136.30000000000001</v>
      </c>
      <c r="SSN196" s="2">
        <v>136.30000000000001</v>
      </c>
      <c r="SSO196" s="2">
        <v>136.30000000000001</v>
      </c>
      <c r="SSP196" s="2">
        <v>136.30000000000001</v>
      </c>
      <c r="SSQ196" s="2">
        <v>136.30000000000001</v>
      </c>
      <c r="SSR196" s="2">
        <v>136.30000000000001</v>
      </c>
      <c r="SSS196" s="2">
        <v>136.30000000000001</v>
      </c>
      <c r="SST196" s="2">
        <v>136.30000000000001</v>
      </c>
      <c r="SSU196" s="2">
        <v>136.30000000000001</v>
      </c>
      <c r="SSV196" s="2">
        <v>136.30000000000001</v>
      </c>
      <c r="SSW196" s="2">
        <v>136.30000000000001</v>
      </c>
      <c r="SSX196" s="2">
        <v>136.30000000000001</v>
      </c>
      <c r="SSY196" s="2">
        <v>136.30000000000001</v>
      </c>
      <c r="SSZ196" s="2">
        <v>136.30000000000001</v>
      </c>
      <c r="STA196" s="2">
        <v>136.30000000000001</v>
      </c>
      <c r="STB196" s="2">
        <v>136.30000000000001</v>
      </c>
      <c r="STC196" s="2">
        <v>136.30000000000001</v>
      </c>
      <c r="STD196" s="2">
        <v>136.30000000000001</v>
      </c>
      <c r="STE196" s="2">
        <v>136.30000000000001</v>
      </c>
      <c r="STF196" s="2">
        <v>136.30000000000001</v>
      </c>
      <c r="STG196" s="2">
        <v>136.30000000000001</v>
      </c>
      <c r="STH196" s="2">
        <v>136.30000000000001</v>
      </c>
      <c r="STI196" s="2">
        <v>136.30000000000001</v>
      </c>
      <c r="STJ196" s="2">
        <v>136.30000000000001</v>
      </c>
      <c r="STK196" s="2">
        <v>136.30000000000001</v>
      </c>
      <c r="STL196" s="2">
        <v>136.30000000000001</v>
      </c>
      <c r="STM196" s="2">
        <v>136.30000000000001</v>
      </c>
      <c r="STN196" s="2">
        <v>136.30000000000001</v>
      </c>
      <c r="STO196" s="2">
        <v>136.30000000000001</v>
      </c>
      <c r="STP196" s="2">
        <v>136.30000000000001</v>
      </c>
      <c r="STQ196" s="2">
        <v>136.30000000000001</v>
      </c>
      <c r="STR196" s="2">
        <v>136.30000000000001</v>
      </c>
      <c r="STS196" s="2">
        <v>136.30000000000001</v>
      </c>
      <c r="STT196" s="2">
        <v>136.30000000000001</v>
      </c>
      <c r="STU196" s="2">
        <v>136.30000000000001</v>
      </c>
      <c r="STV196" s="2">
        <v>136.30000000000001</v>
      </c>
      <c r="STW196" s="2">
        <v>136.30000000000001</v>
      </c>
      <c r="STX196" s="2">
        <v>136.30000000000001</v>
      </c>
      <c r="STY196" s="2">
        <v>136.30000000000001</v>
      </c>
      <c r="STZ196" s="2">
        <v>136.30000000000001</v>
      </c>
      <c r="SUA196" s="2">
        <v>136.30000000000001</v>
      </c>
      <c r="SUB196" s="2">
        <v>136.30000000000001</v>
      </c>
      <c r="SUC196" s="2">
        <v>136.30000000000001</v>
      </c>
      <c r="SUD196" s="2">
        <v>136.30000000000001</v>
      </c>
      <c r="SUE196" s="2">
        <v>136.30000000000001</v>
      </c>
      <c r="SUF196" s="2">
        <v>136.30000000000001</v>
      </c>
      <c r="SUG196" s="2">
        <v>136.30000000000001</v>
      </c>
      <c r="SUH196" s="2">
        <v>136.30000000000001</v>
      </c>
      <c r="SUI196" s="2">
        <v>136.30000000000001</v>
      </c>
      <c r="SUJ196" s="2">
        <v>136.30000000000001</v>
      </c>
      <c r="SUK196" s="2">
        <v>136.30000000000001</v>
      </c>
      <c r="SUL196" s="2">
        <v>136.30000000000001</v>
      </c>
      <c r="SUM196" s="2">
        <v>136.30000000000001</v>
      </c>
      <c r="SUN196" s="2">
        <v>136.30000000000001</v>
      </c>
      <c r="SUO196" s="2">
        <v>136.30000000000001</v>
      </c>
      <c r="SUP196" s="2">
        <v>136.30000000000001</v>
      </c>
      <c r="SUQ196" s="2">
        <v>136.30000000000001</v>
      </c>
      <c r="SUR196" s="2">
        <v>136.30000000000001</v>
      </c>
      <c r="SUS196" s="2">
        <v>136.30000000000001</v>
      </c>
      <c r="SUT196" s="2">
        <v>136.30000000000001</v>
      </c>
      <c r="SUU196" s="2">
        <v>136.30000000000001</v>
      </c>
      <c r="SUV196" s="2">
        <v>136.30000000000001</v>
      </c>
      <c r="SUW196" s="2">
        <v>136.30000000000001</v>
      </c>
      <c r="SUX196" s="2">
        <v>136.30000000000001</v>
      </c>
      <c r="SUY196" s="2">
        <v>136.30000000000001</v>
      </c>
      <c r="SUZ196" s="2">
        <v>136.30000000000001</v>
      </c>
      <c r="SVA196" s="2">
        <v>136.30000000000001</v>
      </c>
      <c r="SVB196" s="2">
        <v>136.30000000000001</v>
      </c>
      <c r="SVC196" s="2">
        <v>136.30000000000001</v>
      </c>
      <c r="SVD196" s="2">
        <v>136.30000000000001</v>
      </c>
      <c r="SVE196" s="2">
        <v>136.30000000000001</v>
      </c>
      <c r="SVF196" s="2">
        <v>136.30000000000001</v>
      </c>
      <c r="SVG196" s="2">
        <v>136.30000000000001</v>
      </c>
      <c r="SVH196" s="2">
        <v>136.30000000000001</v>
      </c>
      <c r="SVI196" s="2">
        <v>136.30000000000001</v>
      </c>
      <c r="SVJ196" s="2">
        <v>136.30000000000001</v>
      </c>
      <c r="SVK196" s="2">
        <v>136.30000000000001</v>
      </c>
      <c r="SVL196" s="2">
        <v>136.30000000000001</v>
      </c>
      <c r="SVM196" s="2">
        <v>136.30000000000001</v>
      </c>
      <c r="SVN196" s="2">
        <v>136.30000000000001</v>
      </c>
      <c r="SVO196" s="2">
        <v>136.30000000000001</v>
      </c>
      <c r="SVP196" s="2">
        <v>136.30000000000001</v>
      </c>
      <c r="SVQ196" s="2">
        <v>136.30000000000001</v>
      </c>
      <c r="SVR196" s="2">
        <v>136.30000000000001</v>
      </c>
      <c r="SVS196" s="2">
        <v>136.30000000000001</v>
      </c>
      <c r="SVT196" s="2">
        <v>136.30000000000001</v>
      </c>
      <c r="SVU196" s="2">
        <v>136.30000000000001</v>
      </c>
      <c r="SVV196" s="2">
        <v>136.30000000000001</v>
      </c>
      <c r="SVW196" s="2">
        <v>136.30000000000001</v>
      </c>
      <c r="SVX196" s="2">
        <v>136.30000000000001</v>
      </c>
      <c r="SVY196" s="2">
        <v>136.30000000000001</v>
      </c>
      <c r="SVZ196" s="2">
        <v>136.30000000000001</v>
      </c>
      <c r="SWA196" s="2">
        <v>136.30000000000001</v>
      </c>
      <c r="SWB196" s="2">
        <v>136.30000000000001</v>
      </c>
      <c r="SWC196" s="2">
        <v>136.30000000000001</v>
      </c>
      <c r="SWD196" s="2">
        <v>136.30000000000001</v>
      </c>
      <c r="SWE196" s="2">
        <v>136.30000000000001</v>
      </c>
      <c r="SWF196" s="2">
        <v>136.30000000000001</v>
      </c>
      <c r="SWG196" s="2">
        <v>136.30000000000001</v>
      </c>
      <c r="SWH196" s="2">
        <v>136.30000000000001</v>
      </c>
      <c r="SWI196" s="2">
        <v>136.30000000000001</v>
      </c>
      <c r="SWJ196" s="2">
        <v>136.30000000000001</v>
      </c>
      <c r="SWK196" s="2">
        <v>136.30000000000001</v>
      </c>
      <c r="SWL196" s="2">
        <v>136.30000000000001</v>
      </c>
      <c r="SWM196" s="2">
        <v>136.30000000000001</v>
      </c>
      <c r="SWN196" s="2">
        <v>136.30000000000001</v>
      </c>
      <c r="SWO196" s="2">
        <v>136.30000000000001</v>
      </c>
      <c r="SWP196" s="2">
        <v>136.30000000000001</v>
      </c>
      <c r="SWQ196" s="2">
        <v>136.30000000000001</v>
      </c>
      <c r="SWR196" s="2">
        <v>136.30000000000001</v>
      </c>
      <c r="SWS196" s="2">
        <v>136.30000000000001</v>
      </c>
      <c r="SWT196" s="2">
        <v>136.30000000000001</v>
      </c>
      <c r="SWU196" s="2">
        <v>136.30000000000001</v>
      </c>
      <c r="SWV196" s="2">
        <v>136.30000000000001</v>
      </c>
      <c r="SWW196" s="2">
        <v>136.30000000000001</v>
      </c>
      <c r="SWX196" s="2">
        <v>136.30000000000001</v>
      </c>
      <c r="SWY196" s="2">
        <v>136.30000000000001</v>
      </c>
      <c r="SWZ196" s="2">
        <v>136.30000000000001</v>
      </c>
      <c r="SXA196" s="2">
        <v>136.30000000000001</v>
      </c>
      <c r="SXB196" s="2">
        <v>136.30000000000001</v>
      </c>
      <c r="SXC196" s="2">
        <v>136.30000000000001</v>
      </c>
      <c r="SXD196" s="2">
        <v>136.30000000000001</v>
      </c>
      <c r="SXE196" s="2">
        <v>136.30000000000001</v>
      </c>
      <c r="SXF196" s="2">
        <v>136.30000000000001</v>
      </c>
      <c r="SXG196" s="2">
        <v>136.30000000000001</v>
      </c>
      <c r="SXH196" s="2">
        <v>136.30000000000001</v>
      </c>
      <c r="SXI196" s="2">
        <v>136.30000000000001</v>
      </c>
      <c r="SXJ196" s="2">
        <v>136.30000000000001</v>
      </c>
      <c r="SXK196" s="2">
        <v>136.30000000000001</v>
      </c>
      <c r="SXL196" s="2">
        <v>136.30000000000001</v>
      </c>
      <c r="SXM196" s="2">
        <v>136.30000000000001</v>
      </c>
      <c r="SXN196" s="2">
        <v>136.30000000000001</v>
      </c>
      <c r="SXO196" s="2">
        <v>136.30000000000001</v>
      </c>
      <c r="SXP196" s="2">
        <v>136.30000000000001</v>
      </c>
      <c r="SXQ196" s="2">
        <v>136.30000000000001</v>
      </c>
      <c r="SXR196" s="2">
        <v>136.30000000000001</v>
      </c>
      <c r="SXS196" s="2">
        <v>136.30000000000001</v>
      </c>
      <c r="SXT196" s="2">
        <v>136.30000000000001</v>
      </c>
      <c r="SXU196" s="2">
        <v>136.30000000000001</v>
      </c>
      <c r="SXV196" s="2">
        <v>136.30000000000001</v>
      </c>
      <c r="SXW196" s="2">
        <v>136.30000000000001</v>
      </c>
      <c r="SXX196" s="2">
        <v>136.30000000000001</v>
      </c>
      <c r="SXY196" s="2">
        <v>136.30000000000001</v>
      </c>
      <c r="SXZ196" s="2">
        <v>136.30000000000001</v>
      </c>
      <c r="SYA196" s="2">
        <v>136.30000000000001</v>
      </c>
      <c r="SYB196" s="2">
        <v>136.30000000000001</v>
      </c>
      <c r="SYC196" s="2">
        <v>136.30000000000001</v>
      </c>
      <c r="SYD196" s="2">
        <v>136.30000000000001</v>
      </c>
      <c r="SYE196" s="2">
        <v>136.30000000000001</v>
      </c>
      <c r="SYF196" s="2">
        <v>136.30000000000001</v>
      </c>
      <c r="SYG196" s="2">
        <v>136.30000000000001</v>
      </c>
      <c r="SYH196" s="2">
        <v>136.30000000000001</v>
      </c>
      <c r="SYI196" s="2">
        <v>136.30000000000001</v>
      </c>
      <c r="SYJ196" s="2">
        <v>136.30000000000001</v>
      </c>
      <c r="SYK196" s="2">
        <v>136.30000000000001</v>
      </c>
      <c r="SYL196" s="2">
        <v>136.30000000000001</v>
      </c>
      <c r="SYM196" s="2">
        <v>136.30000000000001</v>
      </c>
      <c r="SYN196" s="2">
        <v>136.30000000000001</v>
      </c>
      <c r="SYO196" s="2">
        <v>136.30000000000001</v>
      </c>
      <c r="SYP196" s="2">
        <v>136.30000000000001</v>
      </c>
      <c r="SYQ196" s="2">
        <v>136.30000000000001</v>
      </c>
      <c r="SYR196" s="2">
        <v>136.30000000000001</v>
      </c>
      <c r="SYS196" s="2">
        <v>136.30000000000001</v>
      </c>
      <c r="SYT196" s="2">
        <v>136.30000000000001</v>
      </c>
      <c r="SYU196" s="2">
        <v>136.30000000000001</v>
      </c>
      <c r="SYV196" s="2">
        <v>136.30000000000001</v>
      </c>
      <c r="SYW196" s="2">
        <v>136.30000000000001</v>
      </c>
      <c r="SYX196" s="2">
        <v>136.30000000000001</v>
      </c>
      <c r="SYY196" s="2">
        <v>136.30000000000001</v>
      </c>
      <c r="SYZ196" s="2">
        <v>136.30000000000001</v>
      </c>
      <c r="SZA196" s="2">
        <v>136.30000000000001</v>
      </c>
      <c r="SZB196" s="2">
        <v>136.30000000000001</v>
      </c>
      <c r="SZC196" s="2">
        <v>136.30000000000001</v>
      </c>
      <c r="SZD196" s="2">
        <v>136.30000000000001</v>
      </c>
      <c r="SZE196" s="2">
        <v>136.30000000000001</v>
      </c>
      <c r="SZF196" s="2">
        <v>136.30000000000001</v>
      </c>
      <c r="SZG196" s="2">
        <v>136.30000000000001</v>
      </c>
      <c r="SZH196" s="2">
        <v>136.30000000000001</v>
      </c>
      <c r="SZI196" s="2">
        <v>136.30000000000001</v>
      </c>
      <c r="SZJ196" s="2">
        <v>136.30000000000001</v>
      </c>
      <c r="SZK196" s="2">
        <v>136.30000000000001</v>
      </c>
      <c r="SZL196" s="2">
        <v>136.30000000000001</v>
      </c>
      <c r="SZM196" s="2">
        <v>136.30000000000001</v>
      </c>
      <c r="SZN196" s="2">
        <v>136.30000000000001</v>
      </c>
      <c r="SZO196" s="2">
        <v>136.30000000000001</v>
      </c>
      <c r="SZP196" s="2">
        <v>136.30000000000001</v>
      </c>
      <c r="SZQ196" s="2">
        <v>136.30000000000001</v>
      </c>
      <c r="SZR196" s="2">
        <v>136.30000000000001</v>
      </c>
      <c r="SZS196" s="2">
        <v>136.30000000000001</v>
      </c>
      <c r="SZT196" s="2">
        <v>136.30000000000001</v>
      </c>
      <c r="SZU196" s="2">
        <v>136.30000000000001</v>
      </c>
      <c r="SZV196" s="2">
        <v>136.30000000000001</v>
      </c>
      <c r="SZW196" s="2">
        <v>136.30000000000001</v>
      </c>
      <c r="SZX196" s="2">
        <v>136.30000000000001</v>
      </c>
      <c r="SZY196" s="2">
        <v>136.30000000000001</v>
      </c>
      <c r="SZZ196" s="2">
        <v>136.30000000000001</v>
      </c>
      <c r="TAA196" s="2">
        <v>136.30000000000001</v>
      </c>
      <c r="TAB196" s="2">
        <v>136.30000000000001</v>
      </c>
      <c r="TAC196" s="2">
        <v>136.30000000000001</v>
      </c>
      <c r="TAD196" s="2">
        <v>136.30000000000001</v>
      </c>
      <c r="TAE196" s="2">
        <v>136.30000000000001</v>
      </c>
      <c r="TAF196" s="2">
        <v>136.30000000000001</v>
      </c>
      <c r="TAG196" s="2">
        <v>136.30000000000001</v>
      </c>
      <c r="TAH196" s="2">
        <v>136.30000000000001</v>
      </c>
      <c r="TAI196" s="2">
        <v>136.30000000000001</v>
      </c>
      <c r="TAJ196" s="2">
        <v>136.30000000000001</v>
      </c>
      <c r="TAK196" s="2">
        <v>136.30000000000001</v>
      </c>
      <c r="TAL196" s="2">
        <v>136.30000000000001</v>
      </c>
      <c r="TAM196" s="2">
        <v>136.30000000000001</v>
      </c>
      <c r="TAN196" s="2">
        <v>136.30000000000001</v>
      </c>
      <c r="TAO196" s="2">
        <v>136.30000000000001</v>
      </c>
      <c r="TAP196" s="2">
        <v>136.30000000000001</v>
      </c>
      <c r="TAQ196" s="2">
        <v>136.30000000000001</v>
      </c>
      <c r="TAR196" s="2">
        <v>136.30000000000001</v>
      </c>
      <c r="TAS196" s="2">
        <v>136.30000000000001</v>
      </c>
      <c r="TAT196" s="2">
        <v>136.30000000000001</v>
      </c>
      <c r="TAU196" s="2">
        <v>136.30000000000001</v>
      </c>
      <c r="TAV196" s="2">
        <v>136.30000000000001</v>
      </c>
      <c r="TAW196" s="2">
        <v>136.30000000000001</v>
      </c>
      <c r="TAX196" s="2">
        <v>136.30000000000001</v>
      </c>
      <c r="TAY196" s="2">
        <v>136.30000000000001</v>
      </c>
      <c r="TAZ196" s="2">
        <v>136.30000000000001</v>
      </c>
      <c r="TBA196" s="2">
        <v>136.30000000000001</v>
      </c>
      <c r="TBB196" s="2">
        <v>136.30000000000001</v>
      </c>
      <c r="TBC196" s="2">
        <v>136.30000000000001</v>
      </c>
      <c r="TBD196" s="2">
        <v>136.30000000000001</v>
      </c>
      <c r="TBE196" s="2">
        <v>136.30000000000001</v>
      </c>
      <c r="TBF196" s="2">
        <v>136.30000000000001</v>
      </c>
      <c r="TBG196" s="2">
        <v>136.30000000000001</v>
      </c>
      <c r="TBH196" s="2">
        <v>136.30000000000001</v>
      </c>
      <c r="TBI196" s="2">
        <v>136.30000000000001</v>
      </c>
      <c r="TBJ196" s="2">
        <v>136.30000000000001</v>
      </c>
      <c r="TBK196" s="2">
        <v>136.30000000000001</v>
      </c>
      <c r="TBL196" s="2">
        <v>136.30000000000001</v>
      </c>
      <c r="TBM196" s="2">
        <v>136.30000000000001</v>
      </c>
      <c r="TBN196" s="2">
        <v>136.30000000000001</v>
      </c>
      <c r="TBO196" s="2">
        <v>136.30000000000001</v>
      </c>
      <c r="TBP196" s="2">
        <v>136.30000000000001</v>
      </c>
      <c r="TBQ196" s="2">
        <v>136.30000000000001</v>
      </c>
      <c r="TBR196" s="2">
        <v>136.30000000000001</v>
      </c>
      <c r="TBS196" s="2">
        <v>136.30000000000001</v>
      </c>
      <c r="TBT196" s="2">
        <v>136.30000000000001</v>
      </c>
      <c r="TBU196" s="2">
        <v>136.30000000000001</v>
      </c>
      <c r="TBV196" s="2">
        <v>136.30000000000001</v>
      </c>
      <c r="TBW196" s="2">
        <v>136.30000000000001</v>
      </c>
      <c r="TBX196" s="2">
        <v>136.30000000000001</v>
      </c>
      <c r="TBY196" s="2">
        <v>136.30000000000001</v>
      </c>
      <c r="TBZ196" s="2">
        <v>136.30000000000001</v>
      </c>
      <c r="TCA196" s="2">
        <v>136.30000000000001</v>
      </c>
      <c r="TCB196" s="2">
        <v>136.30000000000001</v>
      </c>
      <c r="TCC196" s="2">
        <v>136.30000000000001</v>
      </c>
      <c r="TCD196" s="2">
        <v>136.30000000000001</v>
      </c>
      <c r="TCE196" s="2">
        <v>136.30000000000001</v>
      </c>
      <c r="TCF196" s="2">
        <v>136.30000000000001</v>
      </c>
      <c r="TCG196" s="2">
        <v>136.30000000000001</v>
      </c>
      <c r="TCH196" s="2">
        <v>136.30000000000001</v>
      </c>
      <c r="TCI196" s="2">
        <v>136.30000000000001</v>
      </c>
      <c r="TCJ196" s="2">
        <v>136.30000000000001</v>
      </c>
      <c r="TCK196" s="2">
        <v>136.30000000000001</v>
      </c>
      <c r="TCL196" s="2">
        <v>136.30000000000001</v>
      </c>
      <c r="TCM196" s="2">
        <v>136.30000000000001</v>
      </c>
      <c r="TCN196" s="2">
        <v>136.30000000000001</v>
      </c>
      <c r="TCO196" s="2">
        <v>136.30000000000001</v>
      </c>
      <c r="TCP196" s="2">
        <v>136.30000000000001</v>
      </c>
      <c r="TCQ196" s="2">
        <v>136.30000000000001</v>
      </c>
      <c r="TCR196" s="2">
        <v>136.30000000000001</v>
      </c>
      <c r="TCS196" s="2">
        <v>136.30000000000001</v>
      </c>
      <c r="TCT196" s="2">
        <v>136.30000000000001</v>
      </c>
      <c r="TCU196" s="2">
        <v>136.30000000000001</v>
      </c>
      <c r="TCV196" s="2">
        <v>136.30000000000001</v>
      </c>
      <c r="TCW196" s="2">
        <v>136.30000000000001</v>
      </c>
      <c r="TCX196" s="2">
        <v>136.30000000000001</v>
      </c>
      <c r="TCY196" s="2">
        <v>136.30000000000001</v>
      </c>
      <c r="TCZ196" s="2">
        <v>136.30000000000001</v>
      </c>
      <c r="TDA196" s="2">
        <v>136.30000000000001</v>
      </c>
      <c r="TDB196" s="2">
        <v>136.30000000000001</v>
      </c>
      <c r="TDC196" s="2">
        <v>136.30000000000001</v>
      </c>
      <c r="TDD196" s="2">
        <v>136.30000000000001</v>
      </c>
      <c r="TDE196" s="2">
        <v>136.30000000000001</v>
      </c>
      <c r="TDF196" s="2">
        <v>136.30000000000001</v>
      </c>
      <c r="TDG196" s="2">
        <v>136.30000000000001</v>
      </c>
      <c r="TDH196" s="2">
        <v>136.30000000000001</v>
      </c>
      <c r="TDI196" s="2">
        <v>136.30000000000001</v>
      </c>
      <c r="TDJ196" s="2">
        <v>136.30000000000001</v>
      </c>
      <c r="TDK196" s="2">
        <v>136.30000000000001</v>
      </c>
      <c r="TDL196" s="2">
        <v>136.30000000000001</v>
      </c>
      <c r="TDM196" s="2">
        <v>136.30000000000001</v>
      </c>
      <c r="TDN196" s="2">
        <v>136.30000000000001</v>
      </c>
      <c r="TDO196" s="2">
        <v>136.30000000000001</v>
      </c>
      <c r="TDP196" s="2">
        <v>136.30000000000001</v>
      </c>
      <c r="TDQ196" s="2">
        <v>136.30000000000001</v>
      </c>
      <c r="TDR196" s="2">
        <v>136.30000000000001</v>
      </c>
      <c r="TDS196" s="2">
        <v>136.30000000000001</v>
      </c>
      <c r="TDT196" s="2">
        <v>136.30000000000001</v>
      </c>
      <c r="TDU196" s="2">
        <v>136.30000000000001</v>
      </c>
      <c r="TDV196" s="2">
        <v>136.30000000000001</v>
      </c>
      <c r="TDW196" s="2">
        <v>136.30000000000001</v>
      </c>
      <c r="TDX196" s="2">
        <v>136.30000000000001</v>
      </c>
      <c r="TDY196" s="2">
        <v>136.30000000000001</v>
      </c>
      <c r="TDZ196" s="2">
        <v>136.30000000000001</v>
      </c>
      <c r="TEA196" s="2">
        <v>136.30000000000001</v>
      </c>
      <c r="TEB196" s="2">
        <v>136.30000000000001</v>
      </c>
      <c r="TEC196" s="2">
        <v>136.30000000000001</v>
      </c>
      <c r="TED196" s="2">
        <v>136.30000000000001</v>
      </c>
      <c r="TEE196" s="2">
        <v>136.30000000000001</v>
      </c>
      <c r="TEF196" s="2">
        <v>136.30000000000001</v>
      </c>
      <c r="TEG196" s="2">
        <v>136.30000000000001</v>
      </c>
      <c r="TEH196" s="2">
        <v>136.30000000000001</v>
      </c>
      <c r="TEI196" s="2">
        <v>136.30000000000001</v>
      </c>
      <c r="TEJ196" s="2">
        <v>136.30000000000001</v>
      </c>
      <c r="TEK196" s="2">
        <v>136.30000000000001</v>
      </c>
      <c r="TEL196" s="2">
        <v>136.30000000000001</v>
      </c>
      <c r="TEM196" s="2">
        <v>136.30000000000001</v>
      </c>
      <c r="TEN196" s="2">
        <v>136.30000000000001</v>
      </c>
      <c r="TEO196" s="2">
        <v>136.30000000000001</v>
      </c>
      <c r="TEP196" s="2">
        <v>136.30000000000001</v>
      </c>
      <c r="TEQ196" s="2">
        <v>136.30000000000001</v>
      </c>
      <c r="TER196" s="2">
        <v>136.30000000000001</v>
      </c>
      <c r="TES196" s="2">
        <v>136.30000000000001</v>
      </c>
      <c r="TET196" s="2">
        <v>136.30000000000001</v>
      </c>
      <c r="TEU196" s="2">
        <v>136.30000000000001</v>
      </c>
      <c r="TEV196" s="2">
        <v>136.30000000000001</v>
      </c>
      <c r="TEW196" s="2">
        <v>136.30000000000001</v>
      </c>
      <c r="TEX196" s="2">
        <v>136.30000000000001</v>
      </c>
      <c r="TEY196" s="2">
        <v>136.30000000000001</v>
      </c>
      <c r="TEZ196" s="2">
        <v>136.30000000000001</v>
      </c>
      <c r="TFA196" s="2">
        <v>136.30000000000001</v>
      </c>
      <c r="TFB196" s="2">
        <v>136.30000000000001</v>
      </c>
      <c r="TFC196" s="2">
        <v>136.30000000000001</v>
      </c>
      <c r="TFD196" s="2">
        <v>136.30000000000001</v>
      </c>
      <c r="TFE196" s="2">
        <v>136.30000000000001</v>
      </c>
      <c r="TFF196" s="2">
        <v>136.30000000000001</v>
      </c>
      <c r="TFG196" s="2">
        <v>136.30000000000001</v>
      </c>
      <c r="TFH196" s="2">
        <v>136.30000000000001</v>
      </c>
      <c r="TFI196" s="2">
        <v>136.30000000000001</v>
      </c>
      <c r="TFJ196" s="2">
        <v>136.30000000000001</v>
      </c>
      <c r="TFK196" s="2">
        <v>136.30000000000001</v>
      </c>
      <c r="TFL196" s="2">
        <v>136.30000000000001</v>
      </c>
      <c r="TFM196" s="2">
        <v>136.30000000000001</v>
      </c>
      <c r="TFN196" s="2">
        <v>136.30000000000001</v>
      </c>
      <c r="TFO196" s="2">
        <v>136.30000000000001</v>
      </c>
      <c r="TFP196" s="2">
        <v>136.30000000000001</v>
      </c>
      <c r="TFQ196" s="2">
        <v>136.30000000000001</v>
      </c>
      <c r="TFR196" s="2">
        <v>136.30000000000001</v>
      </c>
      <c r="TFS196" s="2">
        <v>136.30000000000001</v>
      </c>
      <c r="TFT196" s="2">
        <v>136.30000000000001</v>
      </c>
      <c r="TFU196" s="2">
        <v>136.30000000000001</v>
      </c>
      <c r="TFV196" s="2">
        <v>136.30000000000001</v>
      </c>
      <c r="TFW196" s="2">
        <v>136.30000000000001</v>
      </c>
      <c r="TFX196" s="2">
        <v>136.30000000000001</v>
      </c>
      <c r="TFY196" s="2">
        <v>136.30000000000001</v>
      </c>
      <c r="TFZ196" s="2">
        <v>136.30000000000001</v>
      </c>
      <c r="TGA196" s="2">
        <v>136.30000000000001</v>
      </c>
      <c r="TGB196" s="2">
        <v>136.30000000000001</v>
      </c>
      <c r="TGC196" s="2">
        <v>136.30000000000001</v>
      </c>
      <c r="TGD196" s="2">
        <v>136.30000000000001</v>
      </c>
      <c r="TGE196" s="2">
        <v>136.30000000000001</v>
      </c>
      <c r="TGF196" s="2">
        <v>136.30000000000001</v>
      </c>
      <c r="TGG196" s="2">
        <v>136.30000000000001</v>
      </c>
      <c r="TGH196" s="2">
        <v>136.30000000000001</v>
      </c>
      <c r="TGI196" s="2">
        <v>136.30000000000001</v>
      </c>
      <c r="TGJ196" s="2">
        <v>136.30000000000001</v>
      </c>
      <c r="TGK196" s="2">
        <v>136.30000000000001</v>
      </c>
      <c r="TGL196" s="2">
        <v>136.30000000000001</v>
      </c>
      <c r="TGM196" s="2">
        <v>136.30000000000001</v>
      </c>
      <c r="TGN196" s="2">
        <v>136.30000000000001</v>
      </c>
      <c r="TGO196" s="2">
        <v>136.30000000000001</v>
      </c>
      <c r="TGP196" s="2">
        <v>136.30000000000001</v>
      </c>
      <c r="TGQ196" s="2">
        <v>136.30000000000001</v>
      </c>
      <c r="TGR196" s="2">
        <v>136.30000000000001</v>
      </c>
      <c r="TGS196" s="2">
        <v>136.30000000000001</v>
      </c>
      <c r="TGT196" s="2">
        <v>136.30000000000001</v>
      </c>
      <c r="TGU196" s="2">
        <v>136.30000000000001</v>
      </c>
      <c r="TGV196" s="2">
        <v>136.30000000000001</v>
      </c>
      <c r="TGW196" s="2">
        <v>136.30000000000001</v>
      </c>
      <c r="TGX196" s="2">
        <v>136.30000000000001</v>
      </c>
      <c r="TGY196" s="2">
        <v>136.30000000000001</v>
      </c>
      <c r="TGZ196" s="2">
        <v>136.30000000000001</v>
      </c>
      <c r="THA196" s="2">
        <v>136.30000000000001</v>
      </c>
      <c r="THB196" s="2">
        <v>136.30000000000001</v>
      </c>
      <c r="THC196" s="2">
        <v>136.30000000000001</v>
      </c>
      <c r="THD196" s="2">
        <v>136.30000000000001</v>
      </c>
      <c r="THE196" s="2">
        <v>136.30000000000001</v>
      </c>
      <c r="THF196" s="2">
        <v>136.30000000000001</v>
      </c>
      <c r="THG196" s="2">
        <v>136.30000000000001</v>
      </c>
      <c r="THH196" s="2">
        <v>136.30000000000001</v>
      </c>
      <c r="THI196" s="2">
        <v>136.30000000000001</v>
      </c>
      <c r="THJ196" s="2">
        <v>136.30000000000001</v>
      </c>
      <c r="THK196" s="2">
        <v>136.30000000000001</v>
      </c>
      <c r="THL196" s="2">
        <v>136.30000000000001</v>
      </c>
      <c r="THM196" s="2">
        <v>136.30000000000001</v>
      </c>
      <c r="THN196" s="2">
        <v>136.30000000000001</v>
      </c>
      <c r="THO196" s="2">
        <v>136.30000000000001</v>
      </c>
      <c r="THP196" s="2">
        <v>136.30000000000001</v>
      </c>
      <c r="THQ196" s="2">
        <v>136.30000000000001</v>
      </c>
      <c r="THR196" s="2">
        <v>136.30000000000001</v>
      </c>
      <c r="THS196" s="2">
        <v>136.30000000000001</v>
      </c>
      <c r="THT196" s="2">
        <v>136.30000000000001</v>
      </c>
      <c r="THU196" s="2">
        <v>136.30000000000001</v>
      </c>
      <c r="THV196" s="2">
        <v>136.30000000000001</v>
      </c>
      <c r="THW196" s="2">
        <v>136.30000000000001</v>
      </c>
      <c r="THX196" s="2">
        <v>136.30000000000001</v>
      </c>
      <c r="THY196" s="2">
        <v>136.30000000000001</v>
      </c>
      <c r="THZ196" s="2">
        <v>136.30000000000001</v>
      </c>
      <c r="TIA196" s="2">
        <v>136.30000000000001</v>
      </c>
      <c r="TIB196" s="2">
        <v>136.30000000000001</v>
      </c>
      <c r="TIC196" s="2">
        <v>136.30000000000001</v>
      </c>
      <c r="TID196" s="2">
        <v>136.30000000000001</v>
      </c>
      <c r="TIE196" s="2">
        <v>136.30000000000001</v>
      </c>
      <c r="TIF196" s="2">
        <v>136.30000000000001</v>
      </c>
      <c r="TIG196" s="2">
        <v>136.30000000000001</v>
      </c>
      <c r="TIH196" s="2">
        <v>136.30000000000001</v>
      </c>
      <c r="TII196" s="2">
        <v>136.30000000000001</v>
      </c>
      <c r="TIJ196" s="2">
        <v>136.30000000000001</v>
      </c>
      <c r="TIK196" s="2">
        <v>136.30000000000001</v>
      </c>
      <c r="TIL196" s="2">
        <v>136.30000000000001</v>
      </c>
      <c r="TIM196" s="2">
        <v>136.30000000000001</v>
      </c>
      <c r="TIN196" s="2">
        <v>136.30000000000001</v>
      </c>
      <c r="TIO196" s="2">
        <v>136.30000000000001</v>
      </c>
      <c r="TIP196" s="2">
        <v>136.30000000000001</v>
      </c>
      <c r="TIQ196" s="2">
        <v>136.30000000000001</v>
      </c>
      <c r="TIR196" s="2">
        <v>136.30000000000001</v>
      </c>
      <c r="TIS196" s="2">
        <v>136.30000000000001</v>
      </c>
      <c r="TIT196" s="2">
        <v>136.30000000000001</v>
      </c>
      <c r="TIU196" s="2">
        <v>136.30000000000001</v>
      </c>
      <c r="TIV196" s="2">
        <v>136.30000000000001</v>
      </c>
      <c r="TIW196" s="2">
        <v>136.30000000000001</v>
      </c>
      <c r="TIX196" s="2">
        <v>136.30000000000001</v>
      </c>
      <c r="TIY196" s="2">
        <v>136.30000000000001</v>
      </c>
      <c r="TIZ196" s="2">
        <v>136.30000000000001</v>
      </c>
      <c r="TJA196" s="2">
        <v>136.30000000000001</v>
      </c>
      <c r="TJB196" s="2">
        <v>136.30000000000001</v>
      </c>
      <c r="TJC196" s="2">
        <v>136.30000000000001</v>
      </c>
      <c r="TJD196" s="2">
        <v>136.30000000000001</v>
      </c>
      <c r="TJE196" s="2">
        <v>136.30000000000001</v>
      </c>
      <c r="TJF196" s="2">
        <v>136.30000000000001</v>
      </c>
      <c r="TJG196" s="2">
        <v>136.30000000000001</v>
      </c>
      <c r="TJH196" s="2">
        <v>136.30000000000001</v>
      </c>
      <c r="TJI196" s="2">
        <v>136.30000000000001</v>
      </c>
      <c r="TJJ196" s="2">
        <v>136.30000000000001</v>
      </c>
      <c r="TJK196" s="2">
        <v>136.30000000000001</v>
      </c>
      <c r="TJL196" s="2">
        <v>136.30000000000001</v>
      </c>
      <c r="TJM196" s="2">
        <v>136.30000000000001</v>
      </c>
      <c r="TJN196" s="2">
        <v>136.30000000000001</v>
      </c>
      <c r="TJO196" s="2">
        <v>136.30000000000001</v>
      </c>
      <c r="TJP196" s="2">
        <v>136.30000000000001</v>
      </c>
      <c r="TJQ196" s="2">
        <v>136.30000000000001</v>
      </c>
      <c r="TJR196" s="2">
        <v>136.30000000000001</v>
      </c>
      <c r="TJS196" s="2">
        <v>136.30000000000001</v>
      </c>
      <c r="TJT196" s="2">
        <v>136.30000000000001</v>
      </c>
      <c r="TJU196" s="2">
        <v>136.30000000000001</v>
      </c>
      <c r="TJV196" s="2">
        <v>136.30000000000001</v>
      </c>
      <c r="TJW196" s="2">
        <v>136.30000000000001</v>
      </c>
      <c r="TJX196" s="2">
        <v>136.30000000000001</v>
      </c>
      <c r="TJY196" s="2">
        <v>136.30000000000001</v>
      </c>
      <c r="TJZ196" s="2">
        <v>136.30000000000001</v>
      </c>
      <c r="TKA196" s="2">
        <v>136.30000000000001</v>
      </c>
      <c r="TKB196" s="2">
        <v>136.30000000000001</v>
      </c>
      <c r="TKC196" s="2">
        <v>136.30000000000001</v>
      </c>
      <c r="TKD196" s="2">
        <v>136.30000000000001</v>
      </c>
      <c r="TKE196" s="2">
        <v>136.30000000000001</v>
      </c>
      <c r="TKF196" s="2">
        <v>136.30000000000001</v>
      </c>
      <c r="TKG196" s="2">
        <v>136.30000000000001</v>
      </c>
      <c r="TKH196" s="2">
        <v>136.30000000000001</v>
      </c>
      <c r="TKI196" s="2">
        <v>136.30000000000001</v>
      </c>
      <c r="TKJ196" s="2">
        <v>136.30000000000001</v>
      </c>
      <c r="TKK196" s="2">
        <v>136.30000000000001</v>
      </c>
      <c r="TKL196" s="2">
        <v>136.30000000000001</v>
      </c>
      <c r="TKM196" s="2">
        <v>136.30000000000001</v>
      </c>
      <c r="TKN196" s="2">
        <v>136.30000000000001</v>
      </c>
      <c r="TKO196" s="2">
        <v>136.30000000000001</v>
      </c>
      <c r="TKP196" s="2">
        <v>136.30000000000001</v>
      </c>
      <c r="TKQ196" s="2">
        <v>136.30000000000001</v>
      </c>
      <c r="TKR196" s="2">
        <v>136.30000000000001</v>
      </c>
      <c r="TKS196" s="2">
        <v>136.30000000000001</v>
      </c>
      <c r="TKT196" s="2">
        <v>136.30000000000001</v>
      </c>
      <c r="TKU196" s="2">
        <v>136.30000000000001</v>
      </c>
      <c r="TKV196" s="2">
        <v>136.30000000000001</v>
      </c>
      <c r="TKW196" s="2">
        <v>136.30000000000001</v>
      </c>
      <c r="TKX196" s="2">
        <v>136.30000000000001</v>
      </c>
      <c r="TKY196" s="2">
        <v>136.30000000000001</v>
      </c>
      <c r="TKZ196" s="2">
        <v>136.30000000000001</v>
      </c>
      <c r="TLA196" s="2">
        <v>136.30000000000001</v>
      </c>
      <c r="TLB196" s="2">
        <v>136.30000000000001</v>
      </c>
      <c r="TLC196" s="2">
        <v>136.30000000000001</v>
      </c>
      <c r="TLD196" s="2">
        <v>136.30000000000001</v>
      </c>
      <c r="TLE196" s="2">
        <v>136.30000000000001</v>
      </c>
      <c r="TLF196" s="2">
        <v>136.30000000000001</v>
      </c>
      <c r="TLG196" s="2">
        <v>136.30000000000001</v>
      </c>
      <c r="TLH196" s="2">
        <v>136.30000000000001</v>
      </c>
      <c r="TLI196" s="2">
        <v>136.30000000000001</v>
      </c>
      <c r="TLJ196" s="2">
        <v>136.30000000000001</v>
      </c>
      <c r="TLK196" s="2">
        <v>136.30000000000001</v>
      </c>
      <c r="TLL196" s="2">
        <v>136.30000000000001</v>
      </c>
      <c r="TLM196" s="2">
        <v>136.30000000000001</v>
      </c>
      <c r="TLN196" s="2">
        <v>136.30000000000001</v>
      </c>
      <c r="TLO196" s="2">
        <v>136.30000000000001</v>
      </c>
      <c r="TLP196" s="2">
        <v>136.30000000000001</v>
      </c>
      <c r="TLQ196" s="2">
        <v>136.30000000000001</v>
      </c>
      <c r="TLR196" s="2">
        <v>136.30000000000001</v>
      </c>
      <c r="TLS196" s="2">
        <v>136.30000000000001</v>
      </c>
      <c r="TLT196" s="2">
        <v>136.30000000000001</v>
      </c>
      <c r="TLU196" s="2">
        <v>136.30000000000001</v>
      </c>
      <c r="TLV196" s="2">
        <v>136.30000000000001</v>
      </c>
      <c r="TLW196" s="2">
        <v>136.30000000000001</v>
      </c>
      <c r="TLX196" s="2">
        <v>136.30000000000001</v>
      </c>
      <c r="TLY196" s="2">
        <v>136.30000000000001</v>
      </c>
      <c r="TLZ196" s="2">
        <v>136.30000000000001</v>
      </c>
      <c r="TMA196" s="2">
        <v>136.30000000000001</v>
      </c>
      <c r="TMB196" s="2">
        <v>136.30000000000001</v>
      </c>
      <c r="TMC196" s="2">
        <v>136.30000000000001</v>
      </c>
      <c r="TMD196" s="2">
        <v>136.30000000000001</v>
      </c>
      <c r="TME196" s="2">
        <v>136.30000000000001</v>
      </c>
      <c r="TMF196" s="2">
        <v>136.30000000000001</v>
      </c>
      <c r="TMG196" s="2">
        <v>136.30000000000001</v>
      </c>
      <c r="TMH196" s="2">
        <v>136.30000000000001</v>
      </c>
      <c r="TMI196" s="2">
        <v>136.30000000000001</v>
      </c>
      <c r="TMJ196" s="2">
        <v>136.30000000000001</v>
      </c>
      <c r="TMK196" s="2">
        <v>136.30000000000001</v>
      </c>
      <c r="TML196" s="2">
        <v>136.30000000000001</v>
      </c>
      <c r="TMM196" s="2">
        <v>136.30000000000001</v>
      </c>
      <c r="TMN196" s="2">
        <v>136.30000000000001</v>
      </c>
      <c r="TMO196" s="2">
        <v>136.30000000000001</v>
      </c>
      <c r="TMP196" s="2">
        <v>136.30000000000001</v>
      </c>
      <c r="TMQ196" s="2">
        <v>136.30000000000001</v>
      </c>
      <c r="TMR196" s="2">
        <v>136.30000000000001</v>
      </c>
      <c r="TMS196" s="2">
        <v>136.30000000000001</v>
      </c>
      <c r="TMT196" s="2">
        <v>136.30000000000001</v>
      </c>
      <c r="TMU196" s="2">
        <v>136.30000000000001</v>
      </c>
      <c r="TMV196" s="2">
        <v>136.30000000000001</v>
      </c>
      <c r="TMW196" s="2">
        <v>136.30000000000001</v>
      </c>
      <c r="TMX196" s="2">
        <v>136.30000000000001</v>
      </c>
      <c r="TMY196" s="2">
        <v>136.30000000000001</v>
      </c>
      <c r="TMZ196" s="2">
        <v>136.30000000000001</v>
      </c>
      <c r="TNA196" s="2">
        <v>136.30000000000001</v>
      </c>
      <c r="TNB196" s="2">
        <v>136.30000000000001</v>
      </c>
      <c r="TNC196" s="2">
        <v>136.30000000000001</v>
      </c>
      <c r="TND196" s="2">
        <v>136.30000000000001</v>
      </c>
      <c r="TNE196" s="2">
        <v>136.30000000000001</v>
      </c>
      <c r="TNF196" s="2">
        <v>136.30000000000001</v>
      </c>
      <c r="TNG196" s="2">
        <v>136.30000000000001</v>
      </c>
      <c r="TNH196" s="2">
        <v>136.30000000000001</v>
      </c>
      <c r="TNI196" s="2">
        <v>136.30000000000001</v>
      </c>
      <c r="TNJ196" s="2">
        <v>136.30000000000001</v>
      </c>
      <c r="TNK196" s="2">
        <v>136.30000000000001</v>
      </c>
      <c r="TNL196" s="2">
        <v>136.30000000000001</v>
      </c>
      <c r="TNM196" s="2">
        <v>136.30000000000001</v>
      </c>
      <c r="TNN196" s="2">
        <v>136.30000000000001</v>
      </c>
      <c r="TNO196" s="2">
        <v>136.30000000000001</v>
      </c>
      <c r="TNP196" s="2">
        <v>136.30000000000001</v>
      </c>
      <c r="TNQ196" s="2">
        <v>136.30000000000001</v>
      </c>
      <c r="TNR196" s="2">
        <v>136.30000000000001</v>
      </c>
      <c r="TNS196" s="2">
        <v>136.30000000000001</v>
      </c>
      <c r="TNT196" s="2">
        <v>136.30000000000001</v>
      </c>
      <c r="TNU196" s="2">
        <v>136.30000000000001</v>
      </c>
      <c r="TNV196" s="2">
        <v>136.30000000000001</v>
      </c>
      <c r="TNW196" s="2">
        <v>136.30000000000001</v>
      </c>
      <c r="TNX196" s="2">
        <v>136.30000000000001</v>
      </c>
      <c r="TNY196" s="2">
        <v>136.30000000000001</v>
      </c>
      <c r="TNZ196" s="2">
        <v>136.30000000000001</v>
      </c>
      <c r="TOA196" s="2">
        <v>136.30000000000001</v>
      </c>
      <c r="TOB196" s="2">
        <v>136.30000000000001</v>
      </c>
      <c r="TOC196" s="2">
        <v>136.30000000000001</v>
      </c>
      <c r="TOD196" s="2">
        <v>136.30000000000001</v>
      </c>
      <c r="TOE196" s="2">
        <v>136.30000000000001</v>
      </c>
      <c r="TOF196" s="2">
        <v>136.30000000000001</v>
      </c>
      <c r="TOG196" s="2">
        <v>136.30000000000001</v>
      </c>
      <c r="TOH196" s="2">
        <v>136.30000000000001</v>
      </c>
      <c r="TOI196" s="2">
        <v>136.30000000000001</v>
      </c>
      <c r="TOJ196" s="2">
        <v>136.30000000000001</v>
      </c>
      <c r="TOK196" s="2">
        <v>136.30000000000001</v>
      </c>
      <c r="TOL196" s="2">
        <v>136.30000000000001</v>
      </c>
      <c r="TOM196" s="2">
        <v>136.30000000000001</v>
      </c>
      <c r="TON196" s="2">
        <v>136.30000000000001</v>
      </c>
      <c r="TOO196" s="2">
        <v>136.30000000000001</v>
      </c>
      <c r="TOP196" s="2">
        <v>136.30000000000001</v>
      </c>
      <c r="TOQ196" s="2">
        <v>136.30000000000001</v>
      </c>
      <c r="TOR196" s="2">
        <v>136.30000000000001</v>
      </c>
      <c r="TOS196" s="2">
        <v>136.30000000000001</v>
      </c>
      <c r="TOT196" s="2">
        <v>136.30000000000001</v>
      </c>
      <c r="TOU196" s="2">
        <v>136.30000000000001</v>
      </c>
      <c r="TOV196" s="2">
        <v>136.30000000000001</v>
      </c>
      <c r="TOW196" s="2">
        <v>136.30000000000001</v>
      </c>
      <c r="TOX196" s="2">
        <v>136.30000000000001</v>
      </c>
      <c r="TOY196" s="2">
        <v>136.30000000000001</v>
      </c>
      <c r="TOZ196" s="2">
        <v>136.30000000000001</v>
      </c>
      <c r="TPA196" s="2">
        <v>136.30000000000001</v>
      </c>
      <c r="TPB196" s="2">
        <v>136.30000000000001</v>
      </c>
      <c r="TPC196" s="2">
        <v>136.30000000000001</v>
      </c>
      <c r="TPD196" s="2">
        <v>136.30000000000001</v>
      </c>
      <c r="TPE196" s="2">
        <v>136.30000000000001</v>
      </c>
      <c r="TPF196" s="2">
        <v>136.30000000000001</v>
      </c>
      <c r="TPG196" s="2">
        <v>136.30000000000001</v>
      </c>
      <c r="TPH196" s="2">
        <v>136.30000000000001</v>
      </c>
      <c r="TPI196" s="2">
        <v>136.30000000000001</v>
      </c>
      <c r="TPJ196" s="2">
        <v>136.30000000000001</v>
      </c>
      <c r="TPK196" s="2">
        <v>136.30000000000001</v>
      </c>
      <c r="TPL196" s="2">
        <v>136.30000000000001</v>
      </c>
      <c r="TPM196" s="2">
        <v>136.30000000000001</v>
      </c>
      <c r="TPN196" s="2">
        <v>136.30000000000001</v>
      </c>
      <c r="TPO196" s="2">
        <v>136.30000000000001</v>
      </c>
      <c r="TPP196" s="2">
        <v>136.30000000000001</v>
      </c>
      <c r="TPQ196" s="2">
        <v>136.30000000000001</v>
      </c>
      <c r="TPR196" s="2">
        <v>136.30000000000001</v>
      </c>
      <c r="TPS196" s="2">
        <v>136.30000000000001</v>
      </c>
      <c r="TPT196" s="2">
        <v>136.30000000000001</v>
      </c>
      <c r="TPU196" s="2">
        <v>136.30000000000001</v>
      </c>
      <c r="TPV196" s="2">
        <v>136.30000000000001</v>
      </c>
      <c r="TPW196" s="2">
        <v>136.30000000000001</v>
      </c>
      <c r="TPX196" s="2">
        <v>136.30000000000001</v>
      </c>
      <c r="TPY196" s="2">
        <v>136.30000000000001</v>
      </c>
      <c r="TPZ196" s="2">
        <v>136.30000000000001</v>
      </c>
      <c r="TQA196" s="2">
        <v>136.30000000000001</v>
      </c>
      <c r="TQB196" s="2">
        <v>136.30000000000001</v>
      </c>
      <c r="TQC196" s="2">
        <v>136.30000000000001</v>
      </c>
      <c r="TQD196" s="2">
        <v>136.30000000000001</v>
      </c>
      <c r="TQE196" s="2">
        <v>136.30000000000001</v>
      </c>
      <c r="TQF196" s="2">
        <v>136.30000000000001</v>
      </c>
      <c r="TQG196" s="2">
        <v>136.30000000000001</v>
      </c>
      <c r="TQH196" s="2">
        <v>136.30000000000001</v>
      </c>
      <c r="TQI196" s="2">
        <v>136.30000000000001</v>
      </c>
      <c r="TQJ196" s="2">
        <v>136.30000000000001</v>
      </c>
      <c r="TQK196" s="2">
        <v>136.30000000000001</v>
      </c>
      <c r="TQL196" s="2">
        <v>136.30000000000001</v>
      </c>
      <c r="TQM196" s="2">
        <v>136.30000000000001</v>
      </c>
      <c r="TQN196" s="2">
        <v>136.30000000000001</v>
      </c>
      <c r="TQO196" s="2">
        <v>136.30000000000001</v>
      </c>
      <c r="TQP196" s="2">
        <v>136.30000000000001</v>
      </c>
      <c r="TQQ196" s="2">
        <v>136.30000000000001</v>
      </c>
      <c r="TQR196" s="2">
        <v>136.30000000000001</v>
      </c>
      <c r="TQS196" s="2">
        <v>136.30000000000001</v>
      </c>
      <c r="TQT196" s="2">
        <v>136.30000000000001</v>
      </c>
      <c r="TQU196" s="2">
        <v>136.30000000000001</v>
      </c>
      <c r="TQV196" s="2">
        <v>136.30000000000001</v>
      </c>
      <c r="TQW196" s="2">
        <v>136.30000000000001</v>
      </c>
      <c r="TQX196" s="2">
        <v>136.30000000000001</v>
      </c>
      <c r="TQY196" s="2">
        <v>136.30000000000001</v>
      </c>
      <c r="TQZ196" s="2">
        <v>136.30000000000001</v>
      </c>
      <c r="TRA196" s="2">
        <v>136.30000000000001</v>
      </c>
      <c r="TRB196" s="2">
        <v>136.30000000000001</v>
      </c>
      <c r="TRC196" s="2">
        <v>136.30000000000001</v>
      </c>
      <c r="TRD196" s="2">
        <v>136.30000000000001</v>
      </c>
      <c r="TRE196" s="2">
        <v>136.30000000000001</v>
      </c>
      <c r="TRF196" s="2">
        <v>136.30000000000001</v>
      </c>
      <c r="TRG196" s="2">
        <v>136.30000000000001</v>
      </c>
      <c r="TRH196" s="2">
        <v>136.30000000000001</v>
      </c>
      <c r="TRI196" s="2">
        <v>136.30000000000001</v>
      </c>
      <c r="TRJ196" s="2">
        <v>136.30000000000001</v>
      </c>
      <c r="TRK196" s="2">
        <v>136.30000000000001</v>
      </c>
      <c r="TRL196" s="2">
        <v>136.30000000000001</v>
      </c>
      <c r="TRM196" s="2">
        <v>136.30000000000001</v>
      </c>
      <c r="TRN196" s="2">
        <v>136.30000000000001</v>
      </c>
      <c r="TRO196" s="2">
        <v>136.30000000000001</v>
      </c>
      <c r="TRP196" s="2">
        <v>136.30000000000001</v>
      </c>
      <c r="TRQ196" s="2">
        <v>136.30000000000001</v>
      </c>
      <c r="TRR196" s="2">
        <v>136.30000000000001</v>
      </c>
      <c r="TRS196" s="2">
        <v>136.30000000000001</v>
      </c>
      <c r="TRT196" s="2">
        <v>136.30000000000001</v>
      </c>
      <c r="TRU196" s="2">
        <v>136.30000000000001</v>
      </c>
      <c r="TRV196" s="2">
        <v>136.30000000000001</v>
      </c>
      <c r="TRW196" s="2">
        <v>136.30000000000001</v>
      </c>
      <c r="TRX196" s="2">
        <v>136.30000000000001</v>
      </c>
      <c r="TRY196" s="2">
        <v>136.30000000000001</v>
      </c>
      <c r="TRZ196" s="2">
        <v>136.30000000000001</v>
      </c>
      <c r="TSA196" s="2">
        <v>136.30000000000001</v>
      </c>
      <c r="TSB196" s="2">
        <v>136.30000000000001</v>
      </c>
      <c r="TSC196" s="2">
        <v>136.30000000000001</v>
      </c>
      <c r="TSD196" s="2">
        <v>136.30000000000001</v>
      </c>
      <c r="TSE196" s="2">
        <v>136.30000000000001</v>
      </c>
      <c r="TSF196" s="2">
        <v>136.30000000000001</v>
      </c>
      <c r="TSG196" s="2">
        <v>136.30000000000001</v>
      </c>
      <c r="TSH196" s="2">
        <v>136.30000000000001</v>
      </c>
      <c r="TSI196" s="2">
        <v>136.30000000000001</v>
      </c>
      <c r="TSJ196" s="2">
        <v>136.30000000000001</v>
      </c>
      <c r="TSK196" s="2">
        <v>136.30000000000001</v>
      </c>
      <c r="TSL196" s="2">
        <v>136.30000000000001</v>
      </c>
      <c r="TSM196" s="2">
        <v>136.30000000000001</v>
      </c>
      <c r="TSN196" s="2">
        <v>136.30000000000001</v>
      </c>
      <c r="TSO196" s="2">
        <v>136.30000000000001</v>
      </c>
      <c r="TSP196" s="2">
        <v>136.30000000000001</v>
      </c>
      <c r="TSQ196" s="2">
        <v>136.30000000000001</v>
      </c>
      <c r="TSR196" s="2">
        <v>136.30000000000001</v>
      </c>
      <c r="TSS196" s="2">
        <v>136.30000000000001</v>
      </c>
      <c r="TST196" s="2">
        <v>136.30000000000001</v>
      </c>
      <c r="TSU196" s="2">
        <v>136.30000000000001</v>
      </c>
      <c r="TSV196" s="2">
        <v>136.30000000000001</v>
      </c>
      <c r="TSW196" s="2">
        <v>136.30000000000001</v>
      </c>
      <c r="TSX196" s="2">
        <v>136.30000000000001</v>
      </c>
      <c r="TSY196" s="2">
        <v>136.30000000000001</v>
      </c>
      <c r="TSZ196" s="2">
        <v>136.30000000000001</v>
      </c>
      <c r="TTA196" s="2">
        <v>136.30000000000001</v>
      </c>
      <c r="TTB196" s="2">
        <v>136.30000000000001</v>
      </c>
      <c r="TTC196" s="2">
        <v>136.30000000000001</v>
      </c>
      <c r="TTD196" s="2">
        <v>136.30000000000001</v>
      </c>
      <c r="TTE196" s="2">
        <v>136.30000000000001</v>
      </c>
      <c r="TTF196" s="2">
        <v>136.30000000000001</v>
      </c>
      <c r="TTG196" s="2">
        <v>136.30000000000001</v>
      </c>
      <c r="TTH196" s="2">
        <v>136.30000000000001</v>
      </c>
      <c r="TTI196" s="2">
        <v>136.30000000000001</v>
      </c>
      <c r="TTJ196" s="2">
        <v>136.30000000000001</v>
      </c>
      <c r="TTK196" s="2">
        <v>136.30000000000001</v>
      </c>
      <c r="TTL196" s="2">
        <v>136.30000000000001</v>
      </c>
      <c r="TTM196" s="2">
        <v>136.30000000000001</v>
      </c>
      <c r="TTN196" s="2">
        <v>136.30000000000001</v>
      </c>
      <c r="TTO196" s="2">
        <v>136.30000000000001</v>
      </c>
      <c r="TTP196" s="2">
        <v>136.30000000000001</v>
      </c>
      <c r="TTQ196" s="2">
        <v>136.30000000000001</v>
      </c>
      <c r="TTR196" s="2">
        <v>136.30000000000001</v>
      </c>
      <c r="TTS196" s="2">
        <v>136.30000000000001</v>
      </c>
      <c r="TTT196" s="2">
        <v>136.30000000000001</v>
      </c>
      <c r="TTU196" s="2">
        <v>136.30000000000001</v>
      </c>
      <c r="TTV196" s="2">
        <v>136.30000000000001</v>
      </c>
      <c r="TTW196" s="2">
        <v>136.30000000000001</v>
      </c>
      <c r="TTX196" s="2">
        <v>136.30000000000001</v>
      </c>
      <c r="TTY196" s="2">
        <v>136.30000000000001</v>
      </c>
      <c r="TTZ196" s="2">
        <v>136.30000000000001</v>
      </c>
      <c r="TUA196" s="2">
        <v>136.30000000000001</v>
      </c>
      <c r="TUB196" s="2">
        <v>136.30000000000001</v>
      </c>
      <c r="TUC196" s="2">
        <v>136.30000000000001</v>
      </c>
      <c r="TUD196" s="2">
        <v>136.30000000000001</v>
      </c>
      <c r="TUE196" s="2">
        <v>136.30000000000001</v>
      </c>
      <c r="TUF196" s="2">
        <v>136.30000000000001</v>
      </c>
      <c r="TUG196" s="2">
        <v>136.30000000000001</v>
      </c>
      <c r="TUH196" s="2">
        <v>136.30000000000001</v>
      </c>
      <c r="TUI196" s="2">
        <v>136.30000000000001</v>
      </c>
      <c r="TUJ196" s="2">
        <v>136.30000000000001</v>
      </c>
      <c r="TUK196" s="2">
        <v>136.30000000000001</v>
      </c>
      <c r="TUL196" s="2">
        <v>136.30000000000001</v>
      </c>
      <c r="TUM196" s="2">
        <v>136.30000000000001</v>
      </c>
      <c r="TUN196" s="2">
        <v>136.30000000000001</v>
      </c>
      <c r="TUO196" s="2">
        <v>136.30000000000001</v>
      </c>
      <c r="TUP196" s="2">
        <v>136.30000000000001</v>
      </c>
      <c r="TUQ196" s="2">
        <v>136.30000000000001</v>
      </c>
      <c r="TUR196" s="2">
        <v>136.30000000000001</v>
      </c>
      <c r="TUS196" s="2">
        <v>136.30000000000001</v>
      </c>
      <c r="TUT196" s="2">
        <v>136.30000000000001</v>
      </c>
      <c r="TUU196" s="2">
        <v>136.30000000000001</v>
      </c>
      <c r="TUV196" s="2">
        <v>136.30000000000001</v>
      </c>
      <c r="TUW196" s="2">
        <v>136.30000000000001</v>
      </c>
      <c r="TUX196" s="2">
        <v>136.30000000000001</v>
      </c>
      <c r="TUY196" s="2">
        <v>136.30000000000001</v>
      </c>
      <c r="TUZ196" s="2">
        <v>136.30000000000001</v>
      </c>
      <c r="TVA196" s="2">
        <v>136.30000000000001</v>
      </c>
      <c r="TVB196" s="2">
        <v>136.30000000000001</v>
      </c>
      <c r="TVC196" s="2">
        <v>136.30000000000001</v>
      </c>
      <c r="TVD196" s="2">
        <v>136.30000000000001</v>
      </c>
      <c r="TVE196" s="2">
        <v>136.30000000000001</v>
      </c>
      <c r="TVF196" s="2">
        <v>136.30000000000001</v>
      </c>
      <c r="TVG196" s="2">
        <v>136.30000000000001</v>
      </c>
      <c r="TVH196" s="2">
        <v>136.30000000000001</v>
      </c>
      <c r="TVI196" s="2">
        <v>136.30000000000001</v>
      </c>
      <c r="TVJ196" s="2">
        <v>136.30000000000001</v>
      </c>
      <c r="TVK196" s="2">
        <v>136.30000000000001</v>
      </c>
      <c r="TVL196" s="2">
        <v>136.30000000000001</v>
      </c>
      <c r="TVM196" s="2">
        <v>136.30000000000001</v>
      </c>
      <c r="TVN196" s="2">
        <v>136.30000000000001</v>
      </c>
      <c r="TVO196" s="2">
        <v>136.30000000000001</v>
      </c>
      <c r="TVP196" s="2">
        <v>136.30000000000001</v>
      </c>
      <c r="TVQ196" s="2">
        <v>136.30000000000001</v>
      </c>
      <c r="TVR196" s="2">
        <v>136.30000000000001</v>
      </c>
      <c r="TVS196" s="2">
        <v>136.30000000000001</v>
      </c>
      <c r="TVT196" s="2">
        <v>136.30000000000001</v>
      </c>
      <c r="TVU196" s="2">
        <v>136.30000000000001</v>
      </c>
      <c r="TVV196" s="2">
        <v>136.30000000000001</v>
      </c>
      <c r="TVW196" s="2">
        <v>136.30000000000001</v>
      </c>
      <c r="TVX196" s="2">
        <v>136.30000000000001</v>
      </c>
      <c r="TVY196" s="2">
        <v>136.30000000000001</v>
      </c>
      <c r="TVZ196" s="2">
        <v>136.30000000000001</v>
      </c>
      <c r="TWA196" s="2">
        <v>136.30000000000001</v>
      </c>
      <c r="TWB196" s="2">
        <v>136.30000000000001</v>
      </c>
      <c r="TWC196" s="2">
        <v>136.30000000000001</v>
      </c>
      <c r="TWD196" s="2">
        <v>136.30000000000001</v>
      </c>
      <c r="TWE196" s="2">
        <v>136.30000000000001</v>
      </c>
      <c r="TWF196" s="2">
        <v>136.30000000000001</v>
      </c>
      <c r="TWG196" s="2">
        <v>136.30000000000001</v>
      </c>
      <c r="TWH196" s="2">
        <v>136.30000000000001</v>
      </c>
      <c r="TWI196" s="2">
        <v>136.30000000000001</v>
      </c>
      <c r="TWJ196" s="2">
        <v>136.30000000000001</v>
      </c>
      <c r="TWK196" s="2">
        <v>136.30000000000001</v>
      </c>
      <c r="TWL196" s="2">
        <v>136.30000000000001</v>
      </c>
      <c r="TWM196" s="2">
        <v>136.30000000000001</v>
      </c>
      <c r="TWN196" s="2">
        <v>136.30000000000001</v>
      </c>
      <c r="TWO196" s="2">
        <v>136.30000000000001</v>
      </c>
      <c r="TWP196" s="2">
        <v>136.30000000000001</v>
      </c>
      <c r="TWQ196" s="2">
        <v>136.30000000000001</v>
      </c>
      <c r="TWR196" s="2">
        <v>136.30000000000001</v>
      </c>
      <c r="TWS196" s="2">
        <v>136.30000000000001</v>
      </c>
      <c r="TWT196" s="2">
        <v>136.30000000000001</v>
      </c>
      <c r="TWU196" s="2">
        <v>136.30000000000001</v>
      </c>
      <c r="TWV196" s="2">
        <v>136.30000000000001</v>
      </c>
      <c r="TWW196" s="2">
        <v>136.30000000000001</v>
      </c>
      <c r="TWX196" s="2">
        <v>136.30000000000001</v>
      </c>
      <c r="TWY196" s="2">
        <v>136.30000000000001</v>
      </c>
      <c r="TWZ196" s="2">
        <v>136.30000000000001</v>
      </c>
      <c r="TXA196" s="2">
        <v>136.30000000000001</v>
      </c>
      <c r="TXB196" s="2">
        <v>136.30000000000001</v>
      </c>
      <c r="TXC196" s="2">
        <v>136.30000000000001</v>
      </c>
      <c r="TXD196" s="2">
        <v>136.30000000000001</v>
      </c>
      <c r="TXE196" s="2">
        <v>136.30000000000001</v>
      </c>
      <c r="TXF196" s="2">
        <v>136.30000000000001</v>
      </c>
      <c r="TXG196" s="2">
        <v>136.30000000000001</v>
      </c>
      <c r="TXH196" s="2">
        <v>136.30000000000001</v>
      </c>
      <c r="TXI196" s="2">
        <v>136.30000000000001</v>
      </c>
      <c r="TXJ196" s="2">
        <v>136.30000000000001</v>
      </c>
      <c r="TXK196" s="2">
        <v>136.30000000000001</v>
      </c>
      <c r="TXL196" s="2">
        <v>136.30000000000001</v>
      </c>
      <c r="TXM196" s="2">
        <v>136.30000000000001</v>
      </c>
      <c r="TXN196" s="2">
        <v>136.30000000000001</v>
      </c>
      <c r="TXO196" s="2">
        <v>136.30000000000001</v>
      </c>
      <c r="TXP196" s="2">
        <v>136.30000000000001</v>
      </c>
      <c r="TXQ196" s="2">
        <v>136.30000000000001</v>
      </c>
      <c r="TXR196" s="2">
        <v>136.30000000000001</v>
      </c>
      <c r="TXS196" s="2">
        <v>136.30000000000001</v>
      </c>
      <c r="TXT196" s="2">
        <v>136.30000000000001</v>
      </c>
      <c r="TXU196" s="2">
        <v>136.30000000000001</v>
      </c>
      <c r="TXV196" s="2">
        <v>136.30000000000001</v>
      </c>
      <c r="TXW196" s="2">
        <v>136.30000000000001</v>
      </c>
      <c r="TXX196" s="2">
        <v>136.30000000000001</v>
      </c>
      <c r="TXY196" s="2">
        <v>136.30000000000001</v>
      </c>
      <c r="TXZ196" s="2">
        <v>136.30000000000001</v>
      </c>
      <c r="TYA196" s="2">
        <v>136.30000000000001</v>
      </c>
      <c r="TYB196" s="2">
        <v>136.30000000000001</v>
      </c>
      <c r="TYC196" s="2">
        <v>136.30000000000001</v>
      </c>
      <c r="TYD196" s="2">
        <v>136.30000000000001</v>
      </c>
      <c r="TYE196" s="2">
        <v>136.30000000000001</v>
      </c>
      <c r="TYF196" s="2">
        <v>136.30000000000001</v>
      </c>
      <c r="TYG196" s="2">
        <v>136.30000000000001</v>
      </c>
      <c r="TYH196" s="2">
        <v>136.30000000000001</v>
      </c>
      <c r="TYI196" s="2">
        <v>136.30000000000001</v>
      </c>
      <c r="TYJ196" s="2">
        <v>136.30000000000001</v>
      </c>
      <c r="TYK196" s="2">
        <v>136.30000000000001</v>
      </c>
      <c r="TYL196" s="2">
        <v>136.30000000000001</v>
      </c>
      <c r="TYM196" s="2">
        <v>136.30000000000001</v>
      </c>
      <c r="TYN196" s="2">
        <v>136.30000000000001</v>
      </c>
      <c r="TYO196" s="2">
        <v>136.30000000000001</v>
      </c>
      <c r="TYP196" s="2">
        <v>136.30000000000001</v>
      </c>
      <c r="TYQ196" s="2">
        <v>136.30000000000001</v>
      </c>
      <c r="TYR196" s="2">
        <v>136.30000000000001</v>
      </c>
      <c r="TYS196" s="2">
        <v>136.30000000000001</v>
      </c>
      <c r="TYT196" s="2">
        <v>136.30000000000001</v>
      </c>
      <c r="TYU196" s="2">
        <v>136.30000000000001</v>
      </c>
      <c r="TYV196" s="2">
        <v>136.30000000000001</v>
      </c>
      <c r="TYW196" s="2">
        <v>136.30000000000001</v>
      </c>
      <c r="TYX196" s="2">
        <v>136.30000000000001</v>
      </c>
      <c r="TYY196" s="2">
        <v>136.30000000000001</v>
      </c>
      <c r="TYZ196" s="2">
        <v>136.30000000000001</v>
      </c>
      <c r="TZA196" s="2">
        <v>136.30000000000001</v>
      </c>
      <c r="TZB196" s="2">
        <v>136.30000000000001</v>
      </c>
      <c r="TZC196" s="2">
        <v>136.30000000000001</v>
      </c>
      <c r="TZD196" s="2">
        <v>136.30000000000001</v>
      </c>
      <c r="TZE196" s="2">
        <v>136.30000000000001</v>
      </c>
      <c r="TZF196" s="2">
        <v>136.30000000000001</v>
      </c>
      <c r="TZG196" s="2">
        <v>136.30000000000001</v>
      </c>
      <c r="TZH196" s="2">
        <v>136.30000000000001</v>
      </c>
      <c r="TZI196" s="2">
        <v>136.30000000000001</v>
      </c>
      <c r="TZJ196" s="2">
        <v>136.30000000000001</v>
      </c>
      <c r="TZK196" s="2">
        <v>136.30000000000001</v>
      </c>
      <c r="TZL196" s="2">
        <v>136.30000000000001</v>
      </c>
      <c r="TZM196" s="2">
        <v>136.30000000000001</v>
      </c>
      <c r="TZN196" s="2">
        <v>136.30000000000001</v>
      </c>
      <c r="TZO196" s="2">
        <v>136.30000000000001</v>
      </c>
      <c r="TZP196" s="2">
        <v>136.30000000000001</v>
      </c>
      <c r="TZQ196" s="2">
        <v>136.30000000000001</v>
      </c>
      <c r="TZR196" s="2">
        <v>136.30000000000001</v>
      </c>
      <c r="TZS196" s="2">
        <v>136.30000000000001</v>
      </c>
      <c r="TZT196" s="2">
        <v>136.30000000000001</v>
      </c>
      <c r="TZU196" s="2">
        <v>136.30000000000001</v>
      </c>
      <c r="TZV196" s="2">
        <v>136.30000000000001</v>
      </c>
      <c r="TZW196" s="2">
        <v>136.30000000000001</v>
      </c>
      <c r="TZX196" s="2">
        <v>136.30000000000001</v>
      </c>
      <c r="TZY196" s="2">
        <v>136.30000000000001</v>
      </c>
      <c r="TZZ196" s="2">
        <v>136.30000000000001</v>
      </c>
      <c r="UAA196" s="2">
        <v>136.30000000000001</v>
      </c>
      <c r="UAB196" s="2">
        <v>136.30000000000001</v>
      </c>
      <c r="UAC196" s="2">
        <v>136.30000000000001</v>
      </c>
      <c r="UAD196" s="2">
        <v>136.30000000000001</v>
      </c>
      <c r="UAE196" s="2">
        <v>136.30000000000001</v>
      </c>
      <c r="UAF196" s="2">
        <v>136.30000000000001</v>
      </c>
      <c r="UAG196" s="2">
        <v>136.30000000000001</v>
      </c>
      <c r="UAH196" s="2">
        <v>136.30000000000001</v>
      </c>
      <c r="UAI196" s="2">
        <v>136.30000000000001</v>
      </c>
      <c r="UAJ196" s="2">
        <v>136.30000000000001</v>
      </c>
      <c r="UAK196" s="2">
        <v>136.30000000000001</v>
      </c>
      <c r="UAL196" s="2">
        <v>136.30000000000001</v>
      </c>
      <c r="UAM196" s="2">
        <v>136.30000000000001</v>
      </c>
      <c r="UAN196" s="2">
        <v>136.30000000000001</v>
      </c>
      <c r="UAO196" s="2">
        <v>136.30000000000001</v>
      </c>
      <c r="UAP196" s="2">
        <v>136.30000000000001</v>
      </c>
      <c r="UAQ196" s="2">
        <v>136.30000000000001</v>
      </c>
      <c r="UAR196" s="2">
        <v>136.30000000000001</v>
      </c>
      <c r="UAS196" s="2">
        <v>136.30000000000001</v>
      </c>
      <c r="UAT196" s="2">
        <v>136.30000000000001</v>
      </c>
      <c r="UAU196" s="2">
        <v>136.30000000000001</v>
      </c>
      <c r="UAV196" s="2">
        <v>136.30000000000001</v>
      </c>
      <c r="UAW196" s="2">
        <v>136.30000000000001</v>
      </c>
      <c r="UAX196" s="2">
        <v>136.30000000000001</v>
      </c>
      <c r="UAY196" s="2">
        <v>136.30000000000001</v>
      </c>
      <c r="UAZ196" s="2">
        <v>136.30000000000001</v>
      </c>
      <c r="UBA196" s="2">
        <v>136.30000000000001</v>
      </c>
      <c r="UBB196" s="2">
        <v>136.30000000000001</v>
      </c>
      <c r="UBC196" s="2">
        <v>136.30000000000001</v>
      </c>
      <c r="UBD196" s="2">
        <v>136.30000000000001</v>
      </c>
      <c r="UBE196" s="2">
        <v>136.30000000000001</v>
      </c>
      <c r="UBF196" s="2">
        <v>136.30000000000001</v>
      </c>
      <c r="UBG196" s="2">
        <v>136.30000000000001</v>
      </c>
      <c r="UBH196" s="2">
        <v>136.30000000000001</v>
      </c>
      <c r="UBI196" s="2">
        <v>136.30000000000001</v>
      </c>
      <c r="UBJ196" s="2">
        <v>136.30000000000001</v>
      </c>
      <c r="UBK196" s="2">
        <v>136.30000000000001</v>
      </c>
      <c r="UBL196" s="2">
        <v>136.30000000000001</v>
      </c>
      <c r="UBM196" s="2">
        <v>136.30000000000001</v>
      </c>
      <c r="UBN196" s="2">
        <v>136.30000000000001</v>
      </c>
      <c r="UBO196" s="2">
        <v>136.30000000000001</v>
      </c>
      <c r="UBP196" s="2">
        <v>136.30000000000001</v>
      </c>
      <c r="UBQ196" s="2">
        <v>136.30000000000001</v>
      </c>
      <c r="UBR196" s="2">
        <v>136.30000000000001</v>
      </c>
      <c r="UBS196" s="2">
        <v>136.30000000000001</v>
      </c>
      <c r="UBT196" s="2">
        <v>136.30000000000001</v>
      </c>
      <c r="UBU196" s="2">
        <v>136.30000000000001</v>
      </c>
      <c r="UBV196" s="2">
        <v>136.30000000000001</v>
      </c>
      <c r="UBW196" s="2">
        <v>136.30000000000001</v>
      </c>
      <c r="UBX196" s="2">
        <v>136.30000000000001</v>
      </c>
      <c r="UBY196" s="2">
        <v>136.30000000000001</v>
      </c>
      <c r="UBZ196" s="2">
        <v>136.30000000000001</v>
      </c>
      <c r="UCA196" s="2">
        <v>136.30000000000001</v>
      </c>
      <c r="UCB196" s="2">
        <v>136.30000000000001</v>
      </c>
      <c r="UCC196" s="2">
        <v>136.30000000000001</v>
      </c>
      <c r="UCD196" s="2">
        <v>136.30000000000001</v>
      </c>
      <c r="UCE196" s="2">
        <v>136.30000000000001</v>
      </c>
      <c r="UCF196" s="2">
        <v>136.30000000000001</v>
      </c>
      <c r="UCG196" s="2">
        <v>136.30000000000001</v>
      </c>
      <c r="UCH196" s="2">
        <v>136.30000000000001</v>
      </c>
      <c r="UCI196" s="2">
        <v>136.30000000000001</v>
      </c>
      <c r="UCJ196" s="2">
        <v>136.30000000000001</v>
      </c>
      <c r="UCK196" s="2">
        <v>136.30000000000001</v>
      </c>
      <c r="UCL196" s="2">
        <v>136.30000000000001</v>
      </c>
      <c r="UCM196" s="2">
        <v>136.30000000000001</v>
      </c>
      <c r="UCN196" s="2">
        <v>136.30000000000001</v>
      </c>
      <c r="UCO196" s="2">
        <v>136.30000000000001</v>
      </c>
      <c r="UCP196" s="2">
        <v>136.30000000000001</v>
      </c>
      <c r="UCQ196" s="2">
        <v>136.30000000000001</v>
      </c>
      <c r="UCR196" s="2">
        <v>136.30000000000001</v>
      </c>
      <c r="UCS196" s="2">
        <v>136.30000000000001</v>
      </c>
      <c r="UCT196" s="2">
        <v>136.30000000000001</v>
      </c>
      <c r="UCU196" s="2">
        <v>136.30000000000001</v>
      </c>
      <c r="UCV196" s="2">
        <v>136.30000000000001</v>
      </c>
      <c r="UCW196" s="2">
        <v>136.30000000000001</v>
      </c>
      <c r="UCX196" s="2">
        <v>136.30000000000001</v>
      </c>
      <c r="UCY196" s="2">
        <v>136.30000000000001</v>
      </c>
      <c r="UCZ196" s="2">
        <v>136.30000000000001</v>
      </c>
      <c r="UDA196" s="2">
        <v>136.30000000000001</v>
      </c>
      <c r="UDB196" s="2">
        <v>136.30000000000001</v>
      </c>
      <c r="UDC196" s="2">
        <v>136.30000000000001</v>
      </c>
      <c r="UDD196" s="2">
        <v>136.30000000000001</v>
      </c>
      <c r="UDE196" s="2">
        <v>136.30000000000001</v>
      </c>
      <c r="UDF196" s="2">
        <v>136.30000000000001</v>
      </c>
      <c r="UDG196" s="2">
        <v>136.30000000000001</v>
      </c>
      <c r="UDH196" s="2">
        <v>136.30000000000001</v>
      </c>
      <c r="UDI196" s="2">
        <v>136.30000000000001</v>
      </c>
      <c r="UDJ196" s="2">
        <v>136.30000000000001</v>
      </c>
      <c r="UDK196" s="2">
        <v>136.30000000000001</v>
      </c>
      <c r="UDL196" s="2">
        <v>136.30000000000001</v>
      </c>
      <c r="UDM196" s="2">
        <v>136.30000000000001</v>
      </c>
      <c r="UDN196" s="2">
        <v>136.30000000000001</v>
      </c>
      <c r="UDO196" s="2">
        <v>136.30000000000001</v>
      </c>
      <c r="UDP196" s="2">
        <v>136.30000000000001</v>
      </c>
      <c r="UDQ196" s="2">
        <v>136.30000000000001</v>
      </c>
      <c r="UDR196" s="2">
        <v>136.30000000000001</v>
      </c>
      <c r="UDS196" s="2">
        <v>136.30000000000001</v>
      </c>
      <c r="UDT196" s="2">
        <v>136.30000000000001</v>
      </c>
      <c r="UDU196" s="2">
        <v>136.30000000000001</v>
      </c>
      <c r="UDV196" s="2">
        <v>136.30000000000001</v>
      </c>
      <c r="UDW196" s="2">
        <v>136.30000000000001</v>
      </c>
      <c r="UDX196" s="2">
        <v>136.30000000000001</v>
      </c>
      <c r="UDY196" s="2">
        <v>136.30000000000001</v>
      </c>
      <c r="UDZ196" s="2">
        <v>136.30000000000001</v>
      </c>
      <c r="UEA196" s="2">
        <v>136.30000000000001</v>
      </c>
      <c r="UEB196" s="2">
        <v>136.30000000000001</v>
      </c>
      <c r="UEC196" s="2">
        <v>136.30000000000001</v>
      </c>
      <c r="UED196" s="2">
        <v>136.30000000000001</v>
      </c>
      <c r="UEE196" s="2">
        <v>136.30000000000001</v>
      </c>
      <c r="UEF196" s="2">
        <v>136.30000000000001</v>
      </c>
      <c r="UEG196" s="2">
        <v>136.30000000000001</v>
      </c>
      <c r="UEH196" s="2">
        <v>136.30000000000001</v>
      </c>
      <c r="UEI196" s="2">
        <v>136.30000000000001</v>
      </c>
      <c r="UEJ196" s="2">
        <v>136.30000000000001</v>
      </c>
      <c r="UEK196" s="2">
        <v>136.30000000000001</v>
      </c>
      <c r="UEL196" s="2">
        <v>136.30000000000001</v>
      </c>
      <c r="UEM196" s="2">
        <v>136.30000000000001</v>
      </c>
      <c r="UEN196" s="2">
        <v>136.30000000000001</v>
      </c>
      <c r="UEO196" s="2">
        <v>136.30000000000001</v>
      </c>
      <c r="UEP196" s="2">
        <v>136.30000000000001</v>
      </c>
      <c r="UEQ196" s="2">
        <v>136.30000000000001</v>
      </c>
      <c r="UER196" s="2">
        <v>136.30000000000001</v>
      </c>
      <c r="UES196" s="2">
        <v>136.30000000000001</v>
      </c>
      <c r="UET196" s="2">
        <v>136.30000000000001</v>
      </c>
      <c r="UEU196" s="2">
        <v>136.30000000000001</v>
      </c>
      <c r="UEV196" s="2">
        <v>136.30000000000001</v>
      </c>
      <c r="UEW196" s="2">
        <v>136.30000000000001</v>
      </c>
      <c r="UEX196" s="2">
        <v>136.30000000000001</v>
      </c>
      <c r="UEY196" s="2">
        <v>136.30000000000001</v>
      </c>
      <c r="UEZ196" s="2">
        <v>136.30000000000001</v>
      </c>
      <c r="UFA196" s="2">
        <v>136.30000000000001</v>
      </c>
      <c r="UFB196" s="2">
        <v>136.30000000000001</v>
      </c>
      <c r="UFC196" s="2">
        <v>136.30000000000001</v>
      </c>
      <c r="UFD196" s="2">
        <v>136.30000000000001</v>
      </c>
      <c r="UFE196" s="2">
        <v>136.30000000000001</v>
      </c>
      <c r="UFF196" s="2">
        <v>136.30000000000001</v>
      </c>
      <c r="UFG196" s="2">
        <v>136.30000000000001</v>
      </c>
      <c r="UFH196" s="2">
        <v>136.30000000000001</v>
      </c>
      <c r="UFI196" s="2">
        <v>136.30000000000001</v>
      </c>
      <c r="UFJ196" s="2">
        <v>136.30000000000001</v>
      </c>
      <c r="UFK196" s="2">
        <v>136.30000000000001</v>
      </c>
      <c r="UFL196" s="2">
        <v>136.30000000000001</v>
      </c>
      <c r="UFM196" s="2">
        <v>136.30000000000001</v>
      </c>
      <c r="UFN196" s="2">
        <v>136.30000000000001</v>
      </c>
      <c r="UFO196" s="2">
        <v>136.30000000000001</v>
      </c>
      <c r="UFP196" s="2">
        <v>136.30000000000001</v>
      </c>
      <c r="UFQ196" s="2">
        <v>136.30000000000001</v>
      </c>
      <c r="UFR196" s="2">
        <v>136.30000000000001</v>
      </c>
      <c r="UFS196" s="2">
        <v>136.30000000000001</v>
      </c>
      <c r="UFT196" s="2">
        <v>136.30000000000001</v>
      </c>
      <c r="UFU196" s="2">
        <v>136.30000000000001</v>
      </c>
      <c r="UFV196" s="2">
        <v>136.30000000000001</v>
      </c>
      <c r="UFW196" s="2">
        <v>136.30000000000001</v>
      </c>
      <c r="UFX196" s="2">
        <v>136.30000000000001</v>
      </c>
      <c r="UFY196" s="2">
        <v>136.30000000000001</v>
      </c>
      <c r="UFZ196" s="2">
        <v>136.30000000000001</v>
      </c>
      <c r="UGA196" s="2">
        <v>136.30000000000001</v>
      </c>
      <c r="UGB196" s="2">
        <v>136.30000000000001</v>
      </c>
      <c r="UGC196" s="2">
        <v>136.30000000000001</v>
      </c>
      <c r="UGD196" s="2">
        <v>136.30000000000001</v>
      </c>
      <c r="UGE196" s="2">
        <v>136.30000000000001</v>
      </c>
      <c r="UGF196" s="2">
        <v>136.30000000000001</v>
      </c>
      <c r="UGG196" s="2">
        <v>136.30000000000001</v>
      </c>
      <c r="UGH196" s="2">
        <v>136.30000000000001</v>
      </c>
      <c r="UGI196" s="2">
        <v>136.30000000000001</v>
      </c>
      <c r="UGJ196" s="2">
        <v>136.30000000000001</v>
      </c>
      <c r="UGK196" s="2">
        <v>136.30000000000001</v>
      </c>
      <c r="UGL196" s="2">
        <v>136.30000000000001</v>
      </c>
      <c r="UGM196" s="2">
        <v>136.30000000000001</v>
      </c>
      <c r="UGN196" s="2">
        <v>136.30000000000001</v>
      </c>
      <c r="UGO196" s="2">
        <v>136.30000000000001</v>
      </c>
      <c r="UGP196" s="2">
        <v>136.30000000000001</v>
      </c>
      <c r="UGQ196" s="2">
        <v>136.30000000000001</v>
      </c>
      <c r="UGR196" s="2">
        <v>136.30000000000001</v>
      </c>
      <c r="UGS196" s="2">
        <v>136.30000000000001</v>
      </c>
      <c r="UGT196" s="2">
        <v>136.30000000000001</v>
      </c>
      <c r="UGU196" s="2">
        <v>136.30000000000001</v>
      </c>
      <c r="UGV196" s="2">
        <v>136.30000000000001</v>
      </c>
      <c r="UGW196" s="2">
        <v>136.30000000000001</v>
      </c>
      <c r="UGX196" s="2">
        <v>136.30000000000001</v>
      </c>
      <c r="UGY196" s="2">
        <v>136.30000000000001</v>
      </c>
      <c r="UGZ196" s="2">
        <v>136.30000000000001</v>
      </c>
      <c r="UHA196" s="2">
        <v>136.30000000000001</v>
      </c>
      <c r="UHB196" s="2">
        <v>136.30000000000001</v>
      </c>
      <c r="UHC196" s="2">
        <v>136.30000000000001</v>
      </c>
      <c r="UHD196" s="2">
        <v>136.30000000000001</v>
      </c>
      <c r="UHE196" s="2">
        <v>136.30000000000001</v>
      </c>
      <c r="UHF196" s="2">
        <v>136.30000000000001</v>
      </c>
      <c r="UHG196" s="2">
        <v>136.30000000000001</v>
      </c>
      <c r="UHH196" s="2">
        <v>136.30000000000001</v>
      </c>
      <c r="UHI196" s="2">
        <v>136.30000000000001</v>
      </c>
      <c r="UHJ196" s="2">
        <v>136.30000000000001</v>
      </c>
      <c r="UHK196" s="2">
        <v>136.30000000000001</v>
      </c>
      <c r="UHL196" s="2">
        <v>136.30000000000001</v>
      </c>
      <c r="UHM196" s="2">
        <v>136.30000000000001</v>
      </c>
      <c r="UHN196" s="2">
        <v>136.30000000000001</v>
      </c>
      <c r="UHO196" s="2">
        <v>136.30000000000001</v>
      </c>
      <c r="UHP196" s="2">
        <v>136.30000000000001</v>
      </c>
      <c r="UHQ196" s="2">
        <v>136.30000000000001</v>
      </c>
      <c r="UHR196" s="2">
        <v>136.30000000000001</v>
      </c>
      <c r="UHS196" s="2">
        <v>136.30000000000001</v>
      </c>
      <c r="UHT196" s="2">
        <v>136.30000000000001</v>
      </c>
      <c r="UHU196" s="2">
        <v>136.30000000000001</v>
      </c>
      <c r="UHV196" s="2">
        <v>136.30000000000001</v>
      </c>
      <c r="UHW196" s="2">
        <v>136.30000000000001</v>
      </c>
      <c r="UHX196" s="2">
        <v>136.30000000000001</v>
      </c>
      <c r="UHY196" s="2">
        <v>136.30000000000001</v>
      </c>
      <c r="UHZ196" s="2">
        <v>136.30000000000001</v>
      </c>
      <c r="UIA196" s="2">
        <v>136.30000000000001</v>
      </c>
      <c r="UIB196" s="2">
        <v>136.30000000000001</v>
      </c>
      <c r="UIC196" s="2">
        <v>136.30000000000001</v>
      </c>
      <c r="UID196" s="2">
        <v>136.30000000000001</v>
      </c>
      <c r="UIE196" s="2">
        <v>136.30000000000001</v>
      </c>
      <c r="UIF196" s="2">
        <v>136.30000000000001</v>
      </c>
      <c r="UIG196" s="2">
        <v>136.30000000000001</v>
      </c>
      <c r="UIH196" s="2">
        <v>136.30000000000001</v>
      </c>
      <c r="UII196" s="2">
        <v>136.30000000000001</v>
      </c>
      <c r="UIJ196" s="2">
        <v>136.30000000000001</v>
      </c>
      <c r="UIK196" s="2">
        <v>136.30000000000001</v>
      </c>
      <c r="UIL196" s="2">
        <v>136.30000000000001</v>
      </c>
      <c r="UIM196" s="2">
        <v>136.30000000000001</v>
      </c>
      <c r="UIN196" s="2">
        <v>136.30000000000001</v>
      </c>
      <c r="UIO196" s="2">
        <v>136.30000000000001</v>
      </c>
      <c r="UIP196" s="2">
        <v>136.30000000000001</v>
      </c>
      <c r="UIQ196" s="2">
        <v>136.30000000000001</v>
      </c>
      <c r="UIR196" s="2">
        <v>136.30000000000001</v>
      </c>
      <c r="UIS196" s="2">
        <v>136.30000000000001</v>
      </c>
      <c r="UIT196" s="2">
        <v>136.30000000000001</v>
      </c>
      <c r="UIU196" s="2">
        <v>136.30000000000001</v>
      </c>
      <c r="UIV196" s="2">
        <v>136.30000000000001</v>
      </c>
      <c r="UIW196" s="2">
        <v>136.30000000000001</v>
      </c>
      <c r="UIX196" s="2">
        <v>136.30000000000001</v>
      </c>
      <c r="UIY196" s="2">
        <v>136.30000000000001</v>
      </c>
      <c r="UIZ196" s="2">
        <v>136.30000000000001</v>
      </c>
      <c r="UJA196" s="2">
        <v>136.30000000000001</v>
      </c>
      <c r="UJB196" s="2">
        <v>136.30000000000001</v>
      </c>
      <c r="UJC196" s="2">
        <v>136.30000000000001</v>
      </c>
      <c r="UJD196" s="2">
        <v>136.30000000000001</v>
      </c>
      <c r="UJE196" s="2">
        <v>136.30000000000001</v>
      </c>
      <c r="UJF196" s="2">
        <v>136.30000000000001</v>
      </c>
      <c r="UJG196" s="2">
        <v>136.30000000000001</v>
      </c>
      <c r="UJH196" s="2">
        <v>136.30000000000001</v>
      </c>
      <c r="UJI196" s="2">
        <v>136.30000000000001</v>
      </c>
      <c r="UJJ196" s="2">
        <v>136.30000000000001</v>
      </c>
      <c r="UJK196" s="2">
        <v>136.30000000000001</v>
      </c>
      <c r="UJL196" s="2">
        <v>136.30000000000001</v>
      </c>
      <c r="UJM196" s="2">
        <v>136.30000000000001</v>
      </c>
      <c r="UJN196" s="2">
        <v>136.30000000000001</v>
      </c>
      <c r="UJO196" s="2">
        <v>136.30000000000001</v>
      </c>
      <c r="UJP196" s="2">
        <v>136.30000000000001</v>
      </c>
      <c r="UJQ196" s="2">
        <v>136.30000000000001</v>
      </c>
      <c r="UJR196" s="2">
        <v>136.30000000000001</v>
      </c>
      <c r="UJS196" s="2">
        <v>136.30000000000001</v>
      </c>
      <c r="UJT196" s="2">
        <v>136.30000000000001</v>
      </c>
      <c r="UJU196" s="2">
        <v>136.30000000000001</v>
      </c>
      <c r="UJV196" s="2">
        <v>136.30000000000001</v>
      </c>
      <c r="UJW196" s="2">
        <v>136.30000000000001</v>
      </c>
      <c r="UJX196" s="2">
        <v>136.30000000000001</v>
      </c>
      <c r="UJY196" s="2">
        <v>136.30000000000001</v>
      </c>
      <c r="UJZ196" s="2">
        <v>136.30000000000001</v>
      </c>
      <c r="UKA196" s="2">
        <v>136.30000000000001</v>
      </c>
      <c r="UKB196" s="2">
        <v>136.30000000000001</v>
      </c>
      <c r="UKC196" s="2">
        <v>136.30000000000001</v>
      </c>
      <c r="UKD196" s="2">
        <v>136.30000000000001</v>
      </c>
      <c r="UKE196" s="2">
        <v>136.30000000000001</v>
      </c>
      <c r="UKF196" s="2">
        <v>136.30000000000001</v>
      </c>
      <c r="UKG196" s="2">
        <v>136.30000000000001</v>
      </c>
      <c r="UKH196" s="2">
        <v>136.30000000000001</v>
      </c>
      <c r="UKI196" s="2">
        <v>136.30000000000001</v>
      </c>
      <c r="UKJ196" s="2">
        <v>136.30000000000001</v>
      </c>
      <c r="UKK196" s="2">
        <v>136.30000000000001</v>
      </c>
      <c r="UKL196" s="2">
        <v>136.30000000000001</v>
      </c>
      <c r="UKM196" s="2">
        <v>136.30000000000001</v>
      </c>
      <c r="UKN196" s="2">
        <v>136.30000000000001</v>
      </c>
      <c r="UKO196" s="2">
        <v>136.30000000000001</v>
      </c>
      <c r="UKP196" s="2">
        <v>136.30000000000001</v>
      </c>
      <c r="UKQ196" s="2">
        <v>136.30000000000001</v>
      </c>
      <c r="UKR196" s="2">
        <v>136.30000000000001</v>
      </c>
      <c r="UKS196" s="2">
        <v>136.30000000000001</v>
      </c>
      <c r="UKT196" s="2">
        <v>136.30000000000001</v>
      </c>
      <c r="UKU196" s="2">
        <v>136.30000000000001</v>
      </c>
      <c r="UKV196" s="2">
        <v>136.30000000000001</v>
      </c>
      <c r="UKW196" s="2">
        <v>136.30000000000001</v>
      </c>
      <c r="UKX196" s="2">
        <v>136.30000000000001</v>
      </c>
      <c r="UKY196" s="2">
        <v>136.30000000000001</v>
      </c>
      <c r="UKZ196" s="2">
        <v>136.30000000000001</v>
      </c>
      <c r="ULA196" s="2">
        <v>136.30000000000001</v>
      </c>
      <c r="ULB196" s="2">
        <v>136.30000000000001</v>
      </c>
      <c r="ULC196" s="2">
        <v>136.30000000000001</v>
      </c>
      <c r="ULD196" s="2">
        <v>136.30000000000001</v>
      </c>
      <c r="ULE196" s="2">
        <v>136.30000000000001</v>
      </c>
      <c r="ULF196" s="2">
        <v>136.30000000000001</v>
      </c>
      <c r="ULG196" s="2">
        <v>136.30000000000001</v>
      </c>
      <c r="ULH196" s="2">
        <v>136.30000000000001</v>
      </c>
      <c r="ULI196" s="2">
        <v>136.30000000000001</v>
      </c>
      <c r="ULJ196" s="2">
        <v>136.30000000000001</v>
      </c>
      <c r="ULK196" s="2">
        <v>136.30000000000001</v>
      </c>
      <c r="ULL196" s="2">
        <v>136.30000000000001</v>
      </c>
      <c r="ULM196" s="2">
        <v>136.30000000000001</v>
      </c>
      <c r="ULN196" s="2">
        <v>136.30000000000001</v>
      </c>
      <c r="ULO196" s="2">
        <v>136.30000000000001</v>
      </c>
      <c r="ULP196" s="2">
        <v>136.30000000000001</v>
      </c>
      <c r="ULQ196" s="2">
        <v>136.30000000000001</v>
      </c>
      <c r="ULR196" s="2">
        <v>136.30000000000001</v>
      </c>
      <c r="ULS196" s="2">
        <v>136.30000000000001</v>
      </c>
      <c r="ULT196" s="2">
        <v>136.30000000000001</v>
      </c>
      <c r="ULU196" s="2">
        <v>136.30000000000001</v>
      </c>
      <c r="ULV196" s="2">
        <v>136.30000000000001</v>
      </c>
      <c r="ULW196" s="2">
        <v>136.30000000000001</v>
      </c>
      <c r="ULX196" s="2">
        <v>136.30000000000001</v>
      </c>
      <c r="ULY196" s="2">
        <v>136.30000000000001</v>
      </c>
      <c r="ULZ196" s="2">
        <v>136.30000000000001</v>
      </c>
      <c r="UMA196" s="2">
        <v>136.30000000000001</v>
      </c>
      <c r="UMB196" s="2">
        <v>136.30000000000001</v>
      </c>
      <c r="UMC196" s="2">
        <v>136.30000000000001</v>
      </c>
      <c r="UMD196" s="2">
        <v>136.30000000000001</v>
      </c>
      <c r="UME196" s="2">
        <v>136.30000000000001</v>
      </c>
      <c r="UMF196" s="2">
        <v>136.30000000000001</v>
      </c>
      <c r="UMG196" s="2">
        <v>136.30000000000001</v>
      </c>
      <c r="UMH196" s="2">
        <v>136.30000000000001</v>
      </c>
      <c r="UMI196" s="2">
        <v>136.30000000000001</v>
      </c>
      <c r="UMJ196" s="2">
        <v>136.30000000000001</v>
      </c>
      <c r="UMK196" s="2">
        <v>136.30000000000001</v>
      </c>
      <c r="UML196" s="2">
        <v>136.30000000000001</v>
      </c>
      <c r="UMM196" s="2">
        <v>136.30000000000001</v>
      </c>
      <c r="UMN196" s="2">
        <v>136.30000000000001</v>
      </c>
      <c r="UMO196" s="2">
        <v>136.30000000000001</v>
      </c>
      <c r="UMP196" s="2">
        <v>136.30000000000001</v>
      </c>
      <c r="UMQ196" s="2">
        <v>136.30000000000001</v>
      </c>
      <c r="UMR196" s="2">
        <v>136.30000000000001</v>
      </c>
      <c r="UMS196" s="2">
        <v>136.30000000000001</v>
      </c>
      <c r="UMT196" s="2">
        <v>136.30000000000001</v>
      </c>
      <c r="UMU196" s="2">
        <v>136.30000000000001</v>
      </c>
      <c r="UMV196" s="2">
        <v>136.30000000000001</v>
      </c>
      <c r="UMW196" s="2">
        <v>136.30000000000001</v>
      </c>
      <c r="UMX196" s="2">
        <v>136.30000000000001</v>
      </c>
      <c r="UMY196" s="2">
        <v>136.30000000000001</v>
      </c>
      <c r="UMZ196" s="2">
        <v>136.30000000000001</v>
      </c>
      <c r="UNA196" s="2">
        <v>136.30000000000001</v>
      </c>
      <c r="UNB196" s="2">
        <v>136.30000000000001</v>
      </c>
      <c r="UNC196" s="2">
        <v>136.30000000000001</v>
      </c>
      <c r="UND196" s="2">
        <v>136.30000000000001</v>
      </c>
      <c r="UNE196" s="2">
        <v>136.30000000000001</v>
      </c>
      <c r="UNF196" s="2">
        <v>136.30000000000001</v>
      </c>
      <c r="UNG196" s="2">
        <v>136.30000000000001</v>
      </c>
      <c r="UNH196" s="2">
        <v>136.30000000000001</v>
      </c>
      <c r="UNI196" s="2">
        <v>136.30000000000001</v>
      </c>
      <c r="UNJ196" s="2">
        <v>136.30000000000001</v>
      </c>
      <c r="UNK196" s="2">
        <v>136.30000000000001</v>
      </c>
      <c r="UNL196" s="2">
        <v>136.30000000000001</v>
      </c>
      <c r="UNM196" s="2">
        <v>136.30000000000001</v>
      </c>
      <c r="UNN196" s="2">
        <v>136.30000000000001</v>
      </c>
      <c r="UNO196" s="2">
        <v>136.30000000000001</v>
      </c>
      <c r="UNP196" s="2">
        <v>136.30000000000001</v>
      </c>
      <c r="UNQ196" s="2">
        <v>136.30000000000001</v>
      </c>
      <c r="UNR196" s="2">
        <v>136.30000000000001</v>
      </c>
      <c r="UNS196" s="2">
        <v>136.30000000000001</v>
      </c>
      <c r="UNT196" s="2">
        <v>136.30000000000001</v>
      </c>
      <c r="UNU196" s="2">
        <v>136.30000000000001</v>
      </c>
      <c r="UNV196" s="2">
        <v>136.30000000000001</v>
      </c>
      <c r="UNW196" s="2">
        <v>136.30000000000001</v>
      </c>
      <c r="UNX196" s="2">
        <v>136.30000000000001</v>
      </c>
      <c r="UNY196" s="2">
        <v>136.30000000000001</v>
      </c>
      <c r="UNZ196" s="2">
        <v>136.30000000000001</v>
      </c>
      <c r="UOA196" s="2">
        <v>136.30000000000001</v>
      </c>
      <c r="UOB196" s="2">
        <v>136.30000000000001</v>
      </c>
      <c r="UOC196" s="2">
        <v>136.30000000000001</v>
      </c>
      <c r="UOD196" s="2">
        <v>136.30000000000001</v>
      </c>
      <c r="UOE196" s="2">
        <v>136.30000000000001</v>
      </c>
      <c r="UOF196" s="2">
        <v>136.30000000000001</v>
      </c>
      <c r="UOG196" s="2">
        <v>136.30000000000001</v>
      </c>
      <c r="UOH196" s="2">
        <v>136.30000000000001</v>
      </c>
      <c r="UOI196" s="2">
        <v>136.30000000000001</v>
      </c>
      <c r="UOJ196" s="2">
        <v>136.30000000000001</v>
      </c>
      <c r="UOK196" s="2">
        <v>136.30000000000001</v>
      </c>
      <c r="UOL196" s="2">
        <v>136.30000000000001</v>
      </c>
      <c r="UOM196" s="2">
        <v>136.30000000000001</v>
      </c>
      <c r="UON196" s="2">
        <v>136.30000000000001</v>
      </c>
      <c r="UOO196" s="2">
        <v>136.30000000000001</v>
      </c>
      <c r="UOP196" s="2">
        <v>136.30000000000001</v>
      </c>
      <c r="UOQ196" s="2">
        <v>136.30000000000001</v>
      </c>
      <c r="UOR196" s="2">
        <v>136.30000000000001</v>
      </c>
      <c r="UOS196" s="2">
        <v>136.30000000000001</v>
      </c>
      <c r="UOT196" s="2">
        <v>136.30000000000001</v>
      </c>
      <c r="UOU196" s="2">
        <v>136.30000000000001</v>
      </c>
      <c r="UOV196" s="2">
        <v>136.30000000000001</v>
      </c>
      <c r="UOW196" s="2">
        <v>136.30000000000001</v>
      </c>
      <c r="UOX196" s="2">
        <v>136.30000000000001</v>
      </c>
      <c r="UOY196" s="2">
        <v>136.30000000000001</v>
      </c>
      <c r="UOZ196" s="2">
        <v>136.30000000000001</v>
      </c>
      <c r="UPA196" s="2">
        <v>136.30000000000001</v>
      </c>
      <c r="UPB196" s="2">
        <v>136.30000000000001</v>
      </c>
      <c r="UPC196" s="2">
        <v>136.30000000000001</v>
      </c>
      <c r="UPD196" s="2">
        <v>136.30000000000001</v>
      </c>
      <c r="UPE196" s="2">
        <v>136.30000000000001</v>
      </c>
      <c r="UPF196" s="2">
        <v>136.30000000000001</v>
      </c>
      <c r="UPG196" s="2">
        <v>136.30000000000001</v>
      </c>
      <c r="UPH196" s="2">
        <v>136.30000000000001</v>
      </c>
      <c r="UPI196" s="2">
        <v>136.30000000000001</v>
      </c>
      <c r="UPJ196" s="2">
        <v>136.30000000000001</v>
      </c>
      <c r="UPK196" s="2">
        <v>136.30000000000001</v>
      </c>
      <c r="UPL196" s="2">
        <v>136.30000000000001</v>
      </c>
      <c r="UPM196" s="2">
        <v>136.30000000000001</v>
      </c>
      <c r="UPN196" s="2">
        <v>136.30000000000001</v>
      </c>
      <c r="UPO196" s="2">
        <v>136.30000000000001</v>
      </c>
      <c r="UPP196" s="2">
        <v>136.30000000000001</v>
      </c>
      <c r="UPQ196" s="2">
        <v>136.30000000000001</v>
      </c>
      <c r="UPR196" s="2">
        <v>136.30000000000001</v>
      </c>
      <c r="UPS196" s="2">
        <v>136.30000000000001</v>
      </c>
      <c r="UPT196" s="2">
        <v>136.30000000000001</v>
      </c>
      <c r="UPU196" s="2">
        <v>136.30000000000001</v>
      </c>
      <c r="UPV196" s="2">
        <v>136.30000000000001</v>
      </c>
      <c r="UPW196" s="2">
        <v>136.30000000000001</v>
      </c>
      <c r="UPX196" s="2">
        <v>136.30000000000001</v>
      </c>
      <c r="UPY196" s="2">
        <v>136.30000000000001</v>
      </c>
      <c r="UPZ196" s="2">
        <v>136.30000000000001</v>
      </c>
      <c r="UQA196" s="2">
        <v>136.30000000000001</v>
      </c>
      <c r="UQB196" s="2">
        <v>136.30000000000001</v>
      </c>
      <c r="UQC196" s="2">
        <v>136.30000000000001</v>
      </c>
      <c r="UQD196" s="2">
        <v>136.30000000000001</v>
      </c>
      <c r="UQE196" s="2">
        <v>136.30000000000001</v>
      </c>
      <c r="UQF196" s="2">
        <v>136.30000000000001</v>
      </c>
      <c r="UQG196" s="2">
        <v>136.30000000000001</v>
      </c>
      <c r="UQH196" s="2">
        <v>136.30000000000001</v>
      </c>
      <c r="UQI196" s="2">
        <v>136.30000000000001</v>
      </c>
      <c r="UQJ196" s="2">
        <v>136.30000000000001</v>
      </c>
      <c r="UQK196" s="2">
        <v>136.30000000000001</v>
      </c>
      <c r="UQL196" s="2">
        <v>136.30000000000001</v>
      </c>
      <c r="UQM196" s="2">
        <v>136.30000000000001</v>
      </c>
      <c r="UQN196" s="2">
        <v>136.30000000000001</v>
      </c>
      <c r="UQO196" s="2">
        <v>136.30000000000001</v>
      </c>
      <c r="UQP196" s="2">
        <v>136.30000000000001</v>
      </c>
      <c r="UQQ196" s="2">
        <v>136.30000000000001</v>
      </c>
      <c r="UQR196" s="2">
        <v>136.30000000000001</v>
      </c>
      <c r="UQS196" s="2">
        <v>136.30000000000001</v>
      </c>
      <c r="UQT196" s="2">
        <v>136.30000000000001</v>
      </c>
      <c r="UQU196" s="2">
        <v>136.30000000000001</v>
      </c>
      <c r="UQV196" s="2">
        <v>136.30000000000001</v>
      </c>
      <c r="UQW196" s="2">
        <v>136.30000000000001</v>
      </c>
      <c r="UQX196" s="2">
        <v>136.30000000000001</v>
      </c>
      <c r="UQY196" s="2">
        <v>136.30000000000001</v>
      </c>
      <c r="UQZ196" s="2">
        <v>136.30000000000001</v>
      </c>
      <c r="URA196" s="2">
        <v>136.30000000000001</v>
      </c>
      <c r="URB196" s="2">
        <v>136.30000000000001</v>
      </c>
      <c r="URC196" s="2">
        <v>136.30000000000001</v>
      </c>
      <c r="URD196" s="2">
        <v>136.30000000000001</v>
      </c>
      <c r="URE196" s="2">
        <v>136.30000000000001</v>
      </c>
      <c r="URF196" s="2">
        <v>136.30000000000001</v>
      </c>
      <c r="URG196" s="2">
        <v>136.30000000000001</v>
      </c>
      <c r="URH196" s="2">
        <v>136.30000000000001</v>
      </c>
      <c r="URI196" s="2">
        <v>136.30000000000001</v>
      </c>
      <c r="URJ196" s="2">
        <v>136.30000000000001</v>
      </c>
      <c r="URK196" s="2">
        <v>136.30000000000001</v>
      </c>
      <c r="URL196" s="2">
        <v>136.30000000000001</v>
      </c>
      <c r="URM196" s="2">
        <v>136.30000000000001</v>
      </c>
      <c r="URN196" s="2">
        <v>136.30000000000001</v>
      </c>
      <c r="URO196" s="2">
        <v>136.30000000000001</v>
      </c>
      <c r="URP196" s="2">
        <v>136.30000000000001</v>
      </c>
      <c r="URQ196" s="2">
        <v>136.30000000000001</v>
      </c>
      <c r="URR196" s="2">
        <v>136.30000000000001</v>
      </c>
      <c r="URS196" s="2">
        <v>136.30000000000001</v>
      </c>
      <c r="URT196" s="2">
        <v>136.30000000000001</v>
      </c>
      <c r="URU196" s="2">
        <v>136.30000000000001</v>
      </c>
      <c r="URV196" s="2">
        <v>136.30000000000001</v>
      </c>
      <c r="URW196" s="2">
        <v>136.30000000000001</v>
      </c>
      <c r="URX196" s="2">
        <v>136.30000000000001</v>
      </c>
      <c r="URY196" s="2">
        <v>136.30000000000001</v>
      </c>
      <c r="URZ196" s="2">
        <v>136.30000000000001</v>
      </c>
      <c r="USA196" s="2">
        <v>136.30000000000001</v>
      </c>
      <c r="USB196" s="2">
        <v>136.30000000000001</v>
      </c>
      <c r="USC196" s="2">
        <v>136.30000000000001</v>
      </c>
      <c r="USD196" s="2">
        <v>136.30000000000001</v>
      </c>
      <c r="USE196" s="2">
        <v>136.30000000000001</v>
      </c>
      <c r="USF196" s="2">
        <v>136.30000000000001</v>
      </c>
      <c r="USG196" s="2">
        <v>136.30000000000001</v>
      </c>
      <c r="USH196" s="2">
        <v>136.30000000000001</v>
      </c>
      <c r="USI196" s="2">
        <v>136.30000000000001</v>
      </c>
      <c r="USJ196" s="2">
        <v>136.30000000000001</v>
      </c>
      <c r="USK196" s="2">
        <v>136.30000000000001</v>
      </c>
      <c r="USL196" s="2">
        <v>136.30000000000001</v>
      </c>
      <c r="USM196" s="2">
        <v>136.30000000000001</v>
      </c>
      <c r="USN196" s="2">
        <v>136.30000000000001</v>
      </c>
      <c r="USO196" s="2">
        <v>136.30000000000001</v>
      </c>
      <c r="USP196" s="2">
        <v>136.30000000000001</v>
      </c>
      <c r="USQ196" s="2">
        <v>136.30000000000001</v>
      </c>
      <c r="USR196" s="2">
        <v>136.30000000000001</v>
      </c>
      <c r="USS196" s="2">
        <v>136.30000000000001</v>
      </c>
      <c r="UST196" s="2">
        <v>136.30000000000001</v>
      </c>
      <c r="USU196" s="2">
        <v>136.30000000000001</v>
      </c>
      <c r="USV196" s="2">
        <v>136.30000000000001</v>
      </c>
      <c r="USW196" s="2">
        <v>136.30000000000001</v>
      </c>
      <c r="USX196" s="2">
        <v>136.30000000000001</v>
      </c>
      <c r="USY196" s="2">
        <v>136.30000000000001</v>
      </c>
      <c r="USZ196" s="2">
        <v>136.30000000000001</v>
      </c>
      <c r="UTA196" s="2">
        <v>136.30000000000001</v>
      </c>
      <c r="UTB196" s="2">
        <v>136.30000000000001</v>
      </c>
      <c r="UTC196" s="2">
        <v>136.30000000000001</v>
      </c>
      <c r="UTD196" s="2">
        <v>136.30000000000001</v>
      </c>
      <c r="UTE196" s="2">
        <v>136.30000000000001</v>
      </c>
      <c r="UTF196" s="2">
        <v>136.30000000000001</v>
      </c>
      <c r="UTG196" s="2">
        <v>136.30000000000001</v>
      </c>
      <c r="UTH196" s="2">
        <v>136.30000000000001</v>
      </c>
      <c r="UTI196" s="2">
        <v>136.30000000000001</v>
      </c>
      <c r="UTJ196" s="2">
        <v>136.30000000000001</v>
      </c>
      <c r="UTK196" s="2">
        <v>136.30000000000001</v>
      </c>
      <c r="UTL196" s="2">
        <v>136.30000000000001</v>
      </c>
      <c r="UTM196" s="2">
        <v>136.30000000000001</v>
      </c>
      <c r="UTN196" s="2">
        <v>136.30000000000001</v>
      </c>
      <c r="UTO196" s="2">
        <v>136.30000000000001</v>
      </c>
      <c r="UTP196" s="2">
        <v>136.30000000000001</v>
      </c>
      <c r="UTQ196" s="2">
        <v>136.30000000000001</v>
      </c>
      <c r="UTR196" s="2">
        <v>136.30000000000001</v>
      </c>
      <c r="UTS196" s="2">
        <v>136.30000000000001</v>
      </c>
      <c r="UTT196" s="2">
        <v>136.30000000000001</v>
      </c>
      <c r="UTU196" s="2">
        <v>136.30000000000001</v>
      </c>
      <c r="UTV196" s="2">
        <v>136.30000000000001</v>
      </c>
      <c r="UTW196" s="2">
        <v>136.30000000000001</v>
      </c>
      <c r="UTX196" s="2">
        <v>136.30000000000001</v>
      </c>
      <c r="UTY196" s="2">
        <v>136.30000000000001</v>
      </c>
      <c r="UTZ196" s="2">
        <v>136.30000000000001</v>
      </c>
      <c r="UUA196" s="2">
        <v>136.30000000000001</v>
      </c>
      <c r="UUB196" s="2">
        <v>136.30000000000001</v>
      </c>
      <c r="UUC196" s="2">
        <v>136.30000000000001</v>
      </c>
      <c r="UUD196" s="2">
        <v>136.30000000000001</v>
      </c>
      <c r="UUE196" s="2">
        <v>136.30000000000001</v>
      </c>
      <c r="UUF196" s="2">
        <v>136.30000000000001</v>
      </c>
      <c r="UUG196" s="2">
        <v>136.30000000000001</v>
      </c>
      <c r="UUH196" s="2">
        <v>136.30000000000001</v>
      </c>
      <c r="UUI196" s="2">
        <v>136.30000000000001</v>
      </c>
      <c r="UUJ196" s="2">
        <v>136.30000000000001</v>
      </c>
      <c r="UUK196" s="2">
        <v>136.30000000000001</v>
      </c>
      <c r="UUL196" s="2">
        <v>136.30000000000001</v>
      </c>
      <c r="UUM196" s="2">
        <v>136.30000000000001</v>
      </c>
      <c r="UUN196" s="2">
        <v>136.30000000000001</v>
      </c>
      <c r="UUO196" s="2">
        <v>136.30000000000001</v>
      </c>
      <c r="UUP196" s="2">
        <v>136.30000000000001</v>
      </c>
      <c r="UUQ196" s="2">
        <v>136.30000000000001</v>
      </c>
      <c r="UUR196" s="2">
        <v>136.30000000000001</v>
      </c>
      <c r="UUS196" s="2">
        <v>136.30000000000001</v>
      </c>
      <c r="UUT196" s="2">
        <v>136.30000000000001</v>
      </c>
      <c r="UUU196" s="2">
        <v>136.30000000000001</v>
      </c>
      <c r="UUV196" s="2">
        <v>136.30000000000001</v>
      </c>
      <c r="UUW196" s="2">
        <v>136.30000000000001</v>
      </c>
      <c r="UUX196" s="2">
        <v>136.30000000000001</v>
      </c>
      <c r="UUY196" s="2">
        <v>136.30000000000001</v>
      </c>
      <c r="UUZ196" s="2">
        <v>136.30000000000001</v>
      </c>
      <c r="UVA196" s="2">
        <v>136.30000000000001</v>
      </c>
      <c r="UVB196" s="2">
        <v>136.30000000000001</v>
      </c>
      <c r="UVC196" s="2">
        <v>136.30000000000001</v>
      </c>
      <c r="UVD196" s="2">
        <v>136.30000000000001</v>
      </c>
      <c r="UVE196" s="2">
        <v>136.30000000000001</v>
      </c>
      <c r="UVF196" s="2">
        <v>136.30000000000001</v>
      </c>
      <c r="UVG196" s="2">
        <v>136.30000000000001</v>
      </c>
      <c r="UVH196" s="2">
        <v>136.30000000000001</v>
      </c>
      <c r="UVI196" s="2">
        <v>136.30000000000001</v>
      </c>
      <c r="UVJ196" s="2">
        <v>136.30000000000001</v>
      </c>
      <c r="UVK196" s="2">
        <v>136.30000000000001</v>
      </c>
      <c r="UVL196" s="2">
        <v>136.30000000000001</v>
      </c>
      <c r="UVM196" s="2">
        <v>136.30000000000001</v>
      </c>
      <c r="UVN196" s="2">
        <v>136.30000000000001</v>
      </c>
      <c r="UVO196" s="2">
        <v>136.30000000000001</v>
      </c>
      <c r="UVP196" s="2">
        <v>136.30000000000001</v>
      </c>
      <c r="UVQ196" s="2">
        <v>136.30000000000001</v>
      </c>
      <c r="UVR196" s="2">
        <v>136.30000000000001</v>
      </c>
      <c r="UVS196" s="2">
        <v>136.30000000000001</v>
      </c>
      <c r="UVT196" s="2">
        <v>136.30000000000001</v>
      </c>
      <c r="UVU196" s="2">
        <v>136.30000000000001</v>
      </c>
      <c r="UVV196" s="2">
        <v>136.30000000000001</v>
      </c>
      <c r="UVW196" s="2">
        <v>136.30000000000001</v>
      </c>
      <c r="UVX196" s="2">
        <v>136.30000000000001</v>
      </c>
      <c r="UVY196" s="2">
        <v>136.30000000000001</v>
      </c>
      <c r="UVZ196" s="2">
        <v>136.30000000000001</v>
      </c>
      <c r="UWA196" s="2">
        <v>136.30000000000001</v>
      </c>
      <c r="UWB196" s="2">
        <v>136.30000000000001</v>
      </c>
      <c r="UWC196" s="2">
        <v>136.30000000000001</v>
      </c>
      <c r="UWD196" s="2">
        <v>136.30000000000001</v>
      </c>
      <c r="UWE196" s="2">
        <v>136.30000000000001</v>
      </c>
      <c r="UWF196" s="2">
        <v>136.30000000000001</v>
      </c>
      <c r="UWG196" s="2">
        <v>136.30000000000001</v>
      </c>
      <c r="UWH196" s="2">
        <v>136.30000000000001</v>
      </c>
      <c r="UWI196" s="2">
        <v>136.30000000000001</v>
      </c>
      <c r="UWJ196" s="2">
        <v>136.30000000000001</v>
      </c>
      <c r="UWK196" s="2">
        <v>136.30000000000001</v>
      </c>
      <c r="UWL196" s="2">
        <v>136.30000000000001</v>
      </c>
      <c r="UWM196" s="2">
        <v>136.30000000000001</v>
      </c>
      <c r="UWN196" s="2">
        <v>136.30000000000001</v>
      </c>
      <c r="UWO196" s="2">
        <v>136.30000000000001</v>
      </c>
      <c r="UWP196" s="2">
        <v>136.30000000000001</v>
      </c>
      <c r="UWQ196" s="2">
        <v>136.30000000000001</v>
      </c>
      <c r="UWR196" s="2">
        <v>136.30000000000001</v>
      </c>
      <c r="UWS196" s="2">
        <v>136.30000000000001</v>
      </c>
      <c r="UWT196" s="2">
        <v>136.30000000000001</v>
      </c>
      <c r="UWU196" s="2">
        <v>136.30000000000001</v>
      </c>
      <c r="UWV196" s="2">
        <v>136.30000000000001</v>
      </c>
      <c r="UWW196" s="2">
        <v>136.30000000000001</v>
      </c>
      <c r="UWX196" s="2">
        <v>136.30000000000001</v>
      </c>
      <c r="UWY196" s="2">
        <v>136.30000000000001</v>
      </c>
      <c r="UWZ196" s="2">
        <v>136.30000000000001</v>
      </c>
      <c r="UXA196" s="2">
        <v>136.30000000000001</v>
      </c>
      <c r="UXB196" s="2">
        <v>136.30000000000001</v>
      </c>
      <c r="UXC196" s="2">
        <v>136.30000000000001</v>
      </c>
      <c r="UXD196" s="2">
        <v>136.30000000000001</v>
      </c>
      <c r="UXE196" s="2">
        <v>136.30000000000001</v>
      </c>
      <c r="UXF196" s="2">
        <v>136.30000000000001</v>
      </c>
      <c r="UXG196" s="2">
        <v>136.30000000000001</v>
      </c>
      <c r="UXH196" s="2">
        <v>136.30000000000001</v>
      </c>
      <c r="UXI196" s="2">
        <v>136.30000000000001</v>
      </c>
      <c r="UXJ196" s="2">
        <v>136.30000000000001</v>
      </c>
      <c r="UXK196" s="2">
        <v>136.30000000000001</v>
      </c>
      <c r="UXL196" s="2">
        <v>136.30000000000001</v>
      </c>
      <c r="UXM196" s="2">
        <v>136.30000000000001</v>
      </c>
      <c r="UXN196" s="2">
        <v>136.30000000000001</v>
      </c>
      <c r="UXO196" s="2">
        <v>136.30000000000001</v>
      </c>
      <c r="UXP196" s="2">
        <v>136.30000000000001</v>
      </c>
      <c r="UXQ196" s="2">
        <v>136.30000000000001</v>
      </c>
      <c r="UXR196" s="2">
        <v>136.30000000000001</v>
      </c>
      <c r="UXS196" s="2">
        <v>136.30000000000001</v>
      </c>
      <c r="UXT196" s="2">
        <v>136.30000000000001</v>
      </c>
      <c r="UXU196" s="2">
        <v>136.30000000000001</v>
      </c>
      <c r="UXV196" s="2">
        <v>136.30000000000001</v>
      </c>
      <c r="UXW196" s="2">
        <v>136.30000000000001</v>
      </c>
      <c r="UXX196" s="2">
        <v>136.30000000000001</v>
      </c>
      <c r="UXY196" s="2">
        <v>136.30000000000001</v>
      </c>
      <c r="UXZ196" s="2">
        <v>136.30000000000001</v>
      </c>
      <c r="UYA196" s="2">
        <v>136.30000000000001</v>
      </c>
      <c r="UYB196" s="2">
        <v>136.30000000000001</v>
      </c>
      <c r="UYC196" s="2">
        <v>136.30000000000001</v>
      </c>
      <c r="UYD196" s="2">
        <v>136.30000000000001</v>
      </c>
      <c r="UYE196" s="2">
        <v>136.30000000000001</v>
      </c>
      <c r="UYF196" s="2">
        <v>136.30000000000001</v>
      </c>
      <c r="UYG196" s="2">
        <v>136.30000000000001</v>
      </c>
      <c r="UYH196" s="2">
        <v>136.30000000000001</v>
      </c>
      <c r="UYI196" s="2">
        <v>136.30000000000001</v>
      </c>
      <c r="UYJ196" s="2">
        <v>136.30000000000001</v>
      </c>
      <c r="UYK196" s="2">
        <v>136.30000000000001</v>
      </c>
      <c r="UYL196" s="2">
        <v>136.30000000000001</v>
      </c>
      <c r="UYM196" s="2">
        <v>136.30000000000001</v>
      </c>
      <c r="UYN196" s="2">
        <v>136.30000000000001</v>
      </c>
      <c r="UYO196" s="2">
        <v>136.30000000000001</v>
      </c>
      <c r="UYP196" s="2">
        <v>136.30000000000001</v>
      </c>
      <c r="UYQ196" s="2">
        <v>136.30000000000001</v>
      </c>
      <c r="UYR196" s="2">
        <v>136.30000000000001</v>
      </c>
      <c r="UYS196" s="2">
        <v>136.30000000000001</v>
      </c>
      <c r="UYT196" s="2">
        <v>136.30000000000001</v>
      </c>
      <c r="UYU196" s="2">
        <v>136.30000000000001</v>
      </c>
      <c r="UYV196" s="2">
        <v>136.30000000000001</v>
      </c>
      <c r="UYW196" s="2">
        <v>136.30000000000001</v>
      </c>
      <c r="UYX196" s="2">
        <v>136.30000000000001</v>
      </c>
      <c r="UYY196" s="2">
        <v>136.30000000000001</v>
      </c>
      <c r="UYZ196" s="2">
        <v>136.30000000000001</v>
      </c>
      <c r="UZA196" s="2">
        <v>136.30000000000001</v>
      </c>
      <c r="UZB196" s="2">
        <v>136.30000000000001</v>
      </c>
      <c r="UZC196" s="2">
        <v>136.30000000000001</v>
      </c>
      <c r="UZD196" s="2">
        <v>136.30000000000001</v>
      </c>
      <c r="UZE196" s="2">
        <v>136.30000000000001</v>
      </c>
      <c r="UZF196" s="2">
        <v>136.30000000000001</v>
      </c>
      <c r="UZG196" s="2">
        <v>136.30000000000001</v>
      </c>
      <c r="UZH196" s="2">
        <v>136.30000000000001</v>
      </c>
      <c r="UZI196" s="2">
        <v>136.30000000000001</v>
      </c>
      <c r="UZJ196" s="2">
        <v>136.30000000000001</v>
      </c>
      <c r="UZK196" s="2">
        <v>136.30000000000001</v>
      </c>
      <c r="UZL196" s="2">
        <v>136.30000000000001</v>
      </c>
      <c r="UZM196" s="2">
        <v>136.30000000000001</v>
      </c>
      <c r="UZN196" s="2">
        <v>136.30000000000001</v>
      </c>
      <c r="UZO196" s="2">
        <v>136.30000000000001</v>
      </c>
      <c r="UZP196" s="2">
        <v>136.30000000000001</v>
      </c>
      <c r="UZQ196" s="2">
        <v>136.30000000000001</v>
      </c>
      <c r="UZR196" s="2">
        <v>136.30000000000001</v>
      </c>
      <c r="UZS196" s="2">
        <v>136.30000000000001</v>
      </c>
      <c r="UZT196" s="2">
        <v>136.30000000000001</v>
      </c>
      <c r="UZU196" s="2">
        <v>136.30000000000001</v>
      </c>
      <c r="UZV196" s="2">
        <v>136.30000000000001</v>
      </c>
      <c r="UZW196" s="2">
        <v>136.30000000000001</v>
      </c>
      <c r="UZX196" s="2">
        <v>136.30000000000001</v>
      </c>
      <c r="UZY196" s="2">
        <v>136.30000000000001</v>
      </c>
      <c r="UZZ196" s="2">
        <v>136.30000000000001</v>
      </c>
      <c r="VAA196" s="2">
        <v>136.30000000000001</v>
      </c>
      <c r="VAB196" s="2">
        <v>136.30000000000001</v>
      </c>
      <c r="VAC196" s="2">
        <v>136.30000000000001</v>
      </c>
      <c r="VAD196" s="2">
        <v>136.30000000000001</v>
      </c>
      <c r="VAE196" s="2">
        <v>136.30000000000001</v>
      </c>
      <c r="VAF196" s="2">
        <v>136.30000000000001</v>
      </c>
      <c r="VAG196" s="2">
        <v>136.30000000000001</v>
      </c>
      <c r="VAH196" s="2">
        <v>136.30000000000001</v>
      </c>
      <c r="VAI196" s="2">
        <v>136.30000000000001</v>
      </c>
      <c r="VAJ196" s="2">
        <v>136.30000000000001</v>
      </c>
      <c r="VAK196" s="2">
        <v>136.30000000000001</v>
      </c>
      <c r="VAL196" s="2">
        <v>136.30000000000001</v>
      </c>
      <c r="VAM196" s="2">
        <v>136.30000000000001</v>
      </c>
      <c r="VAN196" s="2">
        <v>136.30000000000001</v>
      </c>
      <c r="VAO196" s="2">
        <v>136.30000000000001</v>
      </c>
      <c r="VAP196" s="2">
        <v>136.30000000000001</v>
      </c>
      <c r="VAQ196" s="2">
        <v>136.30000000000001</v>
      </c>
      <c r="VAR196" s="2">
        <v>136.30000000000001</v>
      </c>
      <c r="VAS196" s="2">
        <v>136.30000000000001</v>
      </c>
      <c r="VAT196" s="2">
        <v>136.30000000000001</v>
      </c>
      <c r="VAU196" s="2">
        <v>136.30000000000001</v>
      </c>
      <c r="VAV196" s="2">
        <v>136.30000000000001</v>
      </c>
      <c r="VAW196" s="2">
        <v>136.30000000000001</v>
      </c>
      <c r="VAX196" s="2">
        <v>136.30000000000001</v>
      </c>
      <c r="VAY196" s="2">
        <v>136.30000000000001</v>
      </c>
      <c r="VAZ196" s="2">
        <v>136.30000000000001</v>
      </c>
      <c r="VBA196" s="2">
        <v>136.30000000000001</v>
      </c>
      <c r="VBB196" s="2">
        <v>136.30000000000001</v>
      </c>
      <c r="VBC196" s="2">
        <v>136.30000000000001</v>
      </c>
      <c r="VBD196" s="2">
        <v>136.30000000000001</v>
      </c>
      <c r="VBE196" s="2">
        <v>136.30000000000001</v>
      </c>
      <c r="VBF196" s="2">
        <v>136.30000000000001</v>
      </c>
      <c r="VBG196" s="2">
        <v>136.30000000000001</v>
      </c>
      <c r="VBH196" s="2">
        <v>136.30000000000001</v>
      </c>
      <c r="VBI196" s="2">
        <v>136.30000000000001</v>
      </c>
      <c r="VBJ196" s="2">
        <v>136.30000000000001</v>
      </c>
      <c r="VBK196" s="2">
        <v>136.30000000000001</v>
      </c>
      <c r="VBL196" s="2">
        <v>136.30000000000001</v>
      </c>
      <c r="VBM196" s="2">
        <v>136.30000000000001</v>
      </c>
      <c r="VBN196" s="2">
        <v>136.30000000000001</v>
      </c>
      <c r="VBO196" s="2">
        <v>136.30000000000001</v>
      </c>
      <c r="VBP196" s="2">
        <v>136.30000000000001</v>
      </c>
      <c r="VBQ196" s="2">
        <v>136.30000000000001</v>
      </c>
      <c r="VBR196" s="2">
        <v>136.30000000000001</v>
      </c>
      <c r="VBS196" s="2">
        <v>136.30000000000001</v>
      </c>
      <c r="VBT196" s="2">
        <v>136.30000000000001</v>
      </c>
      <c r="VBU196" s="2">
        <v>136.30000000000001</v>
      </c>
      <c r="VBV196" s="2">
        <v>136.30000000000001</v>
      </c>
      <c r="VBW196" s="2">
        <v>136.30000000000001</v>
      </c>
      <c r="VBX196" s="2">
        <v>136.30000000000001</v>
      </c>
      <c r="VBY196" s="2">
        <v>136.30000000000001</v>
      </c>
      <c r="VBZ196" s="2">
        <v>136.30000000000001</v>
      </c>
      <c r="VCA196" s="2">
        <v>136.30000000000001</v>
      </c>
      <c r="VCB196" s="2">
        <v>136.30000000000001</v>
      </c>
      <c r="VCC196" s="2">
        <v>136.30000000000001</v>
      </c>
      <c r="VCD196" s="2">
        <v>136.30000000000001</v>
      </c>
      <c r="VCE196" s="2">
        <v>136.30000000000001</v>
      </c>
      <c r="VCF196" s="2">
        <v>136.30000000000001</v>
      </c>
      <c r="VCG196" s="2">
        <v>136.30000000000001</v>
      </c>
      <c r="VCH196" s="2">
        <v>136.30000000000001</v>
      </c>
      <c r="VCI196" s="2">
        <v>136.30000000000001</v>
      </c>
      <c r="VCJ196" s="2">
        <v>136.30000000000001</v>
      </c>
      <c r="VCK196" s="2">
        <v>136.30000000000001</v>
      </c>
      <c r="VCL196" s="2">
        <v>136.30000000000001</v>
      </c>
      <c r="VCM196" s="2">
        <v>136.30000000000001</v>
      </c>
      <c r="VCN196" s="2">
        <v>136.30000000000001</v>
      </c>
      <c r="VCO196" s="2">
        <v>136.30000000000001</v>
      </c>
      <c r="VCP196" s="2">
        <v>136.30000000000001</v>
      </c>
      <c r="VCQ196" s="2">
        <v>136.30000000000001</v>
      </c>
      <c r="VCR196" s="2">
        <v>136.30000000000001</v>
      </c>
      <c r="VCS196" s="2">
        <v>136.30000000000001</v>
      </c>
      <c r="VCT196" s="2">
        <v>136.30000000000001</v>
      </c>
      <c r="VCU196" s="2">
        <v>136.30000000000001</v>
      </c>
      <c r="VCV196" s="2">
        <v>136.30000000000001</v>
      </c>
      <c r="VCW196" s="2">
        <v>136.30000000000001</v>
      </c>
      <c r="VCX196" s="2">
        <v>136.30000000000001</v>
      </c>
      <c r="VCY196" s="2">
        <v>136.30000000000001</v>
      </c>
      <c r="VCZ196" s="2">
        <v>136.30000000000001</v>
      </c>
      <c r="VDA196" s="2">
        <v>136.30000000000001</v>
      </c>
      <c r="VDB196" s="2">
        <v>136.30000000000001</v>
      </c>
      <c r="VDC196" s="2">
        <v>136.30000000000001</v>
      </c>
      <c r="VDD196" s="2">
        <v>136.30000000000001</v>
      </c>
      <c r="VDE196" s="2">
        <v>136.30000000000001</v>
      </c>
      <c r="VDF196" s="2">
        <v>136.30000000000001</v>
      </c>
      <c r="VDG196" s="2">
        <v>136.30000000000001</v>
      </c>
      <c r="VDH196" s="2">
        <v>136.30000000000001</v>
      </c>
      <c r="VDI196" s="2">
        <v>136.30000000000001</v>
      </c>
      <c r="VDJ196" s="2">
        <v>136.30000000000001</v>
      </c>
      <c r="VDK196" s="2">
        <v>136.30000000000001</v>
      </c>
      <c r="VDL196" s="2">
        <v>136.30000000000001</v>
      </c>
      <c r="VDM196" s="2">
        <v>136.30000000000001</v>
      </c>
      <c r="VDN196" s="2">
        <v>136.30000000000001</v>
      </c>
      <c r="VDO196" s="2">
        <v>136.30000000000001</v>
      </c>
      <c r="VDP196" s="2">
        <v>136.30000000000001</v>
      </c>
      <c r="VDQ196" s="2">
        <v>136.30000000000001</v>
      </c>
      <c r="VDR196" s="2">
        <v>136.30000000000001</v>
      </c>
      <c r="VDS196" s="2">
        <v>136.30000000000001</v>
      </c>
      <c r="VDT196" s="2">
        <v>136.30000000000001</v>
      </c>
      <c r="VDU196" s="2">
        <v>136.30000000000001</v>
      </c>
      <c r="VDV196" s="2">
        <v>136.30000000000001</v>
      </c>
      <c r="VDW196" s="2">
        <v>136.30000000000001</v>
      </c>
      <c r="VDX196" s="2">
        <v>136.30000000000001</v>
      </c>
      <c r="VDY196" s="2">
        <v>136.30000000000001</v>
      </c>
      <c r="VDZ196" s="2">
        <v>136.30000000000001</v>
      </c>
      <c r="VEA196" s="2">
        <v>136.30000000000001</v>
      </c>
      <c r="VEB196" s="2">
        <v>136.30000000000001</v>
      </c>
      <c r="VEC196" s="2">
        <v>136.30000000000001</v>
      </c>
      <c r="VED196" s="2">
        <v>136.30000000000001</v>
      </c>
      <c r="VEE196" s="2">
        <v>136.30000000000001</v>
      </c>
      <c r="VEF196" s="2">
        <v>136.30000000000001</v>
      </c>
      <c r="VEG196" s="2">
        <v>136.30000000000001</v>
      </c>
      <c r="VEH196" s="2">
        <v>136.30000000000001</v>
      </c>
      <c r="VEI196" s="2">
        <v>136.30000000000001</v>
      </c>
      <c r="VEJ196" s="2">
        <v>136.30000000000001</v>
      </c>
      <c r="VEK196" s="2">
        <v>136.30000000000001</v>
      </c>
      <c r="VEL196" s="2">
        <v>136.30000000000001</v>
      </c>
      <c r="VEM196" s="2">
        <v>136.30000000000001</v>
      </c>
      <c r="VEN196" s="2">
        <v>136.30000000000001</v>
      </c>
      <c r="VEO196" s="2">
        <v>136.30000000000001</v>
      </c>
      <c r="VEP196" s="2">
        <v>136.30000000000001</v>
      </c>
      <c r="VEQ196" s="2">
        <v>136.30000000000001</v>
      </c>
      <c r="VER196" s="2">
        <v>136.30000000000001</v>
      </c>
      <c r="VES196" s="2">
        <v>136.30000000000001</v>
      </c>
      <c r="VET196" s="2">
        <v>136.30000000000001</v>
      </c>
      <c r="VEU196" s="2">
        <v>136.30000000000001</v>
      </c>
      <c r="VEV196" s="2">
        <v>136.30000000000001</v>
      </c>
      <c r="VEW196" s="2">
        <v>136.30000000000001</v>
      </c>
      <c r="VEX196" s="2">
        <v>136.30000000000001</v>
      </c>
      <c r="VEY196" s="2">
        <v>136.30000000000001</v>
      </c>
      <c r="VEZ196" s="2">
        <v>136.30000000000001</v>
      </c>
      <c r="VFA196" s="2">
        <v>136.30000000000001</v>
      </c>
      <c r="VFB196" s="2">
        <v>136.30000000000001</v>
      </c>
      <c r="VFC196" s="2">
        <v>136.30000000000001</v>
      </c>
      <c r="VFD196" s="2">
        <v>136.30000000000001</v>
      </c>
      <c r="VFE196" s="2">
        <v>136.30000000000001</v>
      </c>
      <c r="VFF196" s="2">
        <v>136.30000000000001</v>
      </c>
      <c r="VFG196" s="2">
        <v>136.30000000000001</v>
      </c>
      <c r="VFH196" s="2">
        <v>136.30000000000001</v>
      </c>
      <c r="VFI196" s="2">
        <v>136.30000000000001</v>
      </c>
      <c r="VFJ196" s="2">
        <v>136.30000000000001</v>
      </c>
      <c r="VFK196" s="2">
        <v>136.30000000000001</v>
      </c>
      <c r="VFL196" s="2">
        <v>136.30000000000001</v>
      </c>
      <c r="VFM196" s="2">
        <v>136.30000000000001</v>
      </c>
      <c r="VFN196" s="2">
        <v>136.30000000000001</v>
      </c>
      <c r="VFO196" s="2">
        <v>136.30000000000001</v>
      </c>
      <c r="VFP196" s="2">
        <v>136.30000000000001</v>
      </c>
      <c r="VFQ196" s="2">
        <v>136.30000000000001</v>
      </c>
      <c r="VFR196" s="2">
        <v>136.30000000000001</v>
      </c>
      <c r="VFS196" s="2">
        <v>136.30000000000001</v>
      </c>
      <c r="VFT196" s="2">
        <v>136.30000000000001</v>
      </c>
      <c r="VFU196" s="2">
        <v>136.30000000000001</v>
      </c>
      <c r="VFV196" s="2">
        <v>136.30000000000001</v>
      </c>
      <c r="VFW196" s="2">
        <v>136.30000000000001</v>
      </c>
      <c r="VFX196" s="2">
        <v>136.30000000000001</v>
      </c>
      <c r="VFY196" s="2">
        <v>136.30000000000001</v>
      </c>
      <c r="VFZ196" s="2">
        <v>136.30000000000001</v>
      </c>
      <c r="VGA196" s="2">
        <v>136.30000000000001</v>
      </c>
      <c r="VGB196" s="2">
        <v>136.30000000000001</v>
      </c>
      <c r="VGC196" s="2">
        <v>136.30000000000001</v>
      </c>
      <c r="VGD196" s="2">
        <v>136.30000000000001</v>
      </c>
      <c r="VGE196" s="2">
        <v>136.30000000000001</v>
      </c>
      <c r="VGF196" s="2">
        <v>136.30000000000001</v>
      </c>
      <c r="VGG196" s="2">
        <v>136.30000000000001</v>
      </c>
      <c r="VGH196" s="2">
        <v>136.30000000000001</v>
      </c>
      <c r="VGI196" s="2">
        <v>136.30000000000001</v>
      </c>
      <c r="VGJ196" s="2">
        <v>136.30000000000001</v>
      </c>
      <c r="VGK196" s="2">
        <v>136.30000000000001</v>
      </c>
      <c r="VGL196" s="2">
        <v>136.30000000000001</v>
      </c>
      <c r="VGM196" s="2">
        <v>136.30000000000001</v>
      </c>
      <c r="VGN196" s="2">
        <v>136.30000000000001</v>
      </c>
      <c r="VGO196" s="2">
        <v>136.30000000000001</v>
      </c>
      <c r="VGP196" s="2">
        <v>136.30000000000001</v>
      </c>
      <c r="VGQ196" s="2">
        <v>136.30000000000001</v>
      </c>
      <c r="VGR196" s="2">
        <v>136.30000000000001</v>
      </c>
      <c r="VGS196" s="2">
        <v>136.30000000000001</v>
      </c>
      <c r="VGT196" s="2">
        <v>136.30000000000001</v>
      </c>
      <c r="VGU196" s="2">
        <v>136.30000000000001</v>
      </c>
      <c r="VGV196" s="2">
        <v>136.30000000000001</v>
      </c>
      <c r="VGW196" s="2">
        <v>136.30000000000001</v>
      </c>
      <c r="VGX196" s="2">
        <v>136.30000000000001</v>
      </c>
      <c r="VGY196" s="2">
        <v>136.30000000000001</v>
      </c>
      <c r="VGZ196" s="2">
        <v>136.30000000000001</v>
      </c>
      <c r="VHA196" s="2">
        <v>136.30000000000001</v>
      </c>
      <c r="VHB196" s="2">
        <v>136.30000000000001</v>
      </c>
      <c r="VHC196" s="2">
        <v>136.30000000000001</v>
      </c>
      <c r="VHD196" s="2">
        <v>136.30000000000001</v>
      </c>
      <c r="VHE196" s="2">
        <v>136.30000000000001</v>
      </c>
      <c r="VHF196" s="2">
        <v>136.30000000000001</v>
      </c>
      <c r="VHG196" s="2">
        <v>136.30000000000001</v>
      </c>
      <c r="VHH196" s="2">
        <v>136.30000000000001</v>
      </c>
      <c r="VHI196" s="2">
        <v>136.30000000000001</v>
      </c>
      <c r="VHJ196" s="2">
        <v>136.30000000000001</v>
      </c>
      <c r="VHK196" s="2">
        <v>136.30000000000001</v>
      </c>
      <c r="VHL196" s="2">
        <v>136.30000000000001</v>
      </c>
      <c r="VHM196" s="2">
        <v>136.30000000000001</v>
      </c>
      <c r="VHN196" s="2">
        <v>136.30000000000001</v>
      </c>
      <c r="VHO196" s="2">
        <v>136.30000000000001</v>
      </c>
      <c r="VHP196" s="2">
        <v>136.30000000000001</v>
      </c>
      <c r="VHQ196" s="2">
        <v>136.30000000000001</v>
      </c>
      <c r="VHR196" s="2">
        <v>136.30000000000001</v>
      </c>
      <c r="VHS196" s="2">
        <v>136.30000000000001</v>
      </c>
      <c r="VHT196" s="2">
        <v>136.30000000000001</v>
      </c>
      <c r="VHU196" s="2">
        <v>136.30000000000001</v>
      </c>
      <c r="VHV196" s="2">
        <v>136.30000000000001</v>
      </c>
      <c r="VHW196" s="2">
        <v>136.30000000000001</v>
      </c>
      <c r="VHX196" s="2">
        <v>136.30000000000001</v>
      </c>
      <c r="VHY196" s="2">
        <v>136.30000000000001</v>
      </c>
      <c r="VHZ196" s="2">
        <v>136.30000000000001</v>
      </c>
      <c r="VIA196" s="2">
        <v>136.30000000000001</v>
      </c>
      <c r="VIB196" s="2">
        <v>136.30000000000001</v>
      </c>
      <c r="VIC196" s="2">
        <v>136.30000000000001</v>
      </c>
      <c r="VID196" s="2">
        <v>136.30000000000001</v>
      </c>
      <c r="VIE196" s="2">
        <v>136.30000000000001</v>
      </c>
      <c r="VIF196" s="2">
        <v>136.30000000000001</v>
      </c>
      <c r="VIG196" s="2">
        <v>136.30000000000001</v>
      </c>
      <c r="VIH196" s="2">
        <v>136.30000000000001</v>
      </c>
      <c r="VII196" s="2">
        <v>136.30000000000001</v>
      </c>
      <c r="VIJ196" s="2">
        <v>136.30000000000001</v>
      </c>
      <c r="VIK196" s="2">
        <v>136.30000000000001</v>
      </c>
      <c r="VIL196" s="2">
        <v>136.30000000000001</v>
      </c>
      <c r="VIM196" s="2">
        <v>136.30000000000001</v>
      </c>
      <c r="VIN196" s="2">
        <v>136.30000000000001</v>
      </c>
      <c r="VIO196" s="2">
        <v>136.30000000000001</v>
      </c>
      <c r="VIP196" s="2">
        <v>136.30000000000001</v>
      </c>
      <c r="VIQ196" s="2">
        <v>136.30000000000001</v>
      </c>
      <c r="VIR196" s="2">
        <v>136.30000000000001</v>
      </c>
      <c r="VIS196" s="2">
        <v>136.30000000000001</v>
      </c>
      <c r="VIT196" s="2">
        <v>136.30000000000001</v>
      </c>
      <c r="VIU196" s="2">
        <v>136.30000000000001</v>
      </c>
      <c r="VIV196" s="2">
        <v>136.30000000000001</v>
      </c>
      <c r="VIW196" s="2">
        <v>136.30000000000001</v>
      </c>
      <c r="VIX196" s="2">
        <v>136.30000000000001</v>
      </c>
      <c r="VIY196" s="2">
        <v>136.30000000000001</v>
      </c>
      <c r="VIZ196" s="2">
        <v>136.30000000000001</v>
      </c>
      <c r="VJA196" s="2">
        <v>136.30000000000001</v>
      </c>
      <c r="VJB196" s="2">
        <v>136.30000000000001</v>
      </c>
      <c r="VJC196" s="2">
        <v>136.30000000000001</v>
      </c>
      <c r="VJD196" s="2">
        <v>136.30000000000001</v>
      </c>
      <c r="VJE196" s="2">
        <v>136.30000000000001</v>
      </c>
      <c r="VJF196" s="2">
        <v>136.30000000000001</v>
      </c>
      <c r="VJG196" s="2">
        <v>136.30000000000001</v>
      </c>
      <c r="VJH196" s="2">
        <v>136.30000000000001</v>
      </c>
      <c r="VJI196" s="2">
        <v>136.30000000000001</v>
      </c>
      <c r="VJJ196" s="2">
        <v>136.30000000000001</v>
      </c>
      <c r="VJK196" s="2">
        <v>136.30000000000001</v>
      </c>
      <c r="VJL196" s="2">
        <v>136.30000000000001</v>
      </c>
      <c r="VJM196" s="2">
        <v>136.30000000000001</v>
      </c>
      <c r="VJN196" s="2">
        <v>136.30000000000001</v>
      </c>
      <c r="VJO196" s="2">
        <v>136.30000000000001</v>
      </c>
      <c r="VJP196" s="2">
        <v>136.30000000000001</v>
      </c>
      <c r="VJQ196" s="2">
        <v>136.30000000000001</v>
      </c>
      <c r="VJR196" s="2">
        <v>136.30000000000001</v>
      </c>
      <c r="VJS196" s="2">
        <v>136.30000000000001</v>
      </c>
      <c r="VJT196" s="2">
        <v>136.30000000000001</v>
      </c>
      <c r="VJU196" s="2">
        <v>136.30000000000001</v>
      </c>
      <c r="VJV196" s="2">
        <v>136.30000000000001</v>
      </c>
      <c r="VJW196" s="2">
        <v>136.30000000000001</v>
      </c>
      <c r="VJX196" s="2">
        <v>136.30000000000001</v>
      </c>
      <c r="VJY196" s="2">
        <v>136.30000000000001</v>
      </c>
      <c r="VJZ196" s="2">
        <v>136.30000000000001</v>
      </c>
      <c r="VKA196" s="2">
        <v>136.30000000000001</v>
      </c>
      <c r="VKB196" s="2">
        <v>136.30000000000001</v>
      </c>
      <c r="VKC196" s="2">
        <v>136.30000000000001</v>
      </c>
      <c r="VKD196" s="2">
        <v>136.30000000000001</v>
      </c>
      <c r="VKE196" s="2">
        <v>136.30000000000001</v>
      </c>
      <c r="VKF196" s="2">
        <v>136.30000000000001</v>
      </c>
      <c r="VKG196" s="2">
        <v>136.30000000000001</v>
      </c>
      <c r="VKH196" s="2">
        <v>136.30000000000001</v>
      </c>
      <c r="VKI196" s="2">
        <v>136.30000000000001</v>
      </c>
      <c r="VKJ196" s="2">
        <v>136.30000000000001</v>
      </c>
      <c r="VKK196" s="2">
        <v>136.30000000000001</v>
      </c>
      <c r="VKL196" s="2">
        <v>136.30000000000001</v>
      </c>
      <c r="VKM196" s="2">
        <v>136.30000000000001</v>
      </c>
      <c r="VKN196" s="2">
        <v>136.30000000000001</v>
      </c>
      <c r="VKO196" s="2">
        <v>136.30000000000001</v>
      </c>
      <c r="VKP196" s="2">
        <v>136.30000000000001</v>
      </c>
      <c r="VKQ196" s="2">
        <v>136.30000000000001</v>
      </c>
      <c r="VKR196" s="2">
        <v>136.30000000000001</v>
      </c>
      <c r="VKS196" s="2">
        <v>136.30000000000001</v>
      </c>
      <c r="VKT196" s="2">
        <v>136.30000000000001</v>
      </c>
      <c r="VKU196" s="2">
        <v>136.30000000000001</v>
      </c>
      <c r="VKV196" s="2">
        <v>136.30000000000001</v>
      </c>
      <c r="VKW196" s="2">
        <v>136.30000000000001</v>
      </c>
      <c r="VKX196" s="2">
        <v>136.30000000000001</v>
      </c>
      <c r="VKY196" s="2">
        <v>136.30000000000001</v>
      </c>
      <c r="VKZ196" s="2">
        <v>136.30000000000001</v>
      </c>
      <c r="VLA196" s="2">
        <v>136.30000000000001</v>
      </c>
      <c r="VLB196" s="2">
        <v>136.30000000000001</v>
      </c>
      <c r="VLC196" s="2">
        <v>136.30000000000001</v>
      </c>
      <c r="VLD196" s="2">
        <v>136.30000000000001</v>
      </c>
      <c r="VLE196" s="2">
        <v>136.30000000000001</v>
      </c>
      <c r="VLF196" s="2">
        <v>136.30000000000001</v>
      </c>
      <c r="VLG196" s="2">
        <v>136.30000000000001</v>
      </c>
      <c r="VLH196" s="2">
        <v>136.30000000000001</v>
      </c>
      <c r="VLI196" s="2">
        <v>136.30000000000001</v>
      </c>
      <c r="VLJ196" s="2">
        <v>136.30000000000001</v>
      </c>
      <c r="VLK196" s="2">
        <v>136.30000000000001</v>
      </c>
      <c r="VLL196" s="2">
        <v>136.30000000000001</v>
      </c>
      <c r="VLM196" s="2">
        <v>136.30000000000001</v>
      </c>
      <c r="VLN196" s="2">
        <v>136.30000000000001</v>
      </c>
      <c r="VLO196" s="2">
        <v>136.30000000000001</v>
      </c>
      <c r="VLP196" s="2">
        <v>136.30000000000001</v>
      </c>
      <c r="VLQ196" s="2">
        <v>136.30000000000001</v>
      </c>
      <c r="VLR196" s="2">
        <v>136.30000000000001</v>
      </c>
      <c r="VLS196" s="2">
        <v>136.30000000000001</v>
      </c>
      <c r="VLT196" s="2">
        <v>136.30000000000001</v>
      </c>
      <c r="VLU196" s="2">
        <v>136.30000000000001</v>
      </c>
      <c r="VLV196" s="2">
        <v>136.30000000000001</v>
      </c>
      <c r="VLW196" s="2">
        <v>136.30000000000001</v>
      </c>
      <c r="VLX196" s="2">
        <v>136.30000000000001</v>
      </c>
      <c r="VLY196" s="2">
        <v>136.30000000000001</v>
      </c>
      <c r="VLZ196" s="2">
        <v>136.30000000000001</v>
      </c>
      <c r="VMA196" s="2">
        <v>136.30000000000001</v>
      </c>
      <c r="VMB196" s="2">
        <v>136.30000000000001</v>
      </c>
      <c r="VMC196" s="2">
        <v>136.30000000000001</v>
      </c>
      <c r="VMD196" s="2">
        <v>136.30000000000001</v>
      </c>
      <c r="VME196" s="2">
        <v>136.30000000000001</v>
      </c>
      <c r="VMF196" s="2">
        <v>136.30000000000001</v>
      </c>
      <c r="VMG196" s="2">
        <v>136.30000000000001</v>
      </c>
      <c r="VMH196" s="2">
        <v>136.30000000000001</v>
      </c>
      <c r="VMI196" s="2">
        <v>136.30000000000001</v>
      </c>
      <c r="VMJ196" s="2">
        <v>136.30000000000001</v>
      </c>
      <c r="VMK196" s="2">
        <v>136.30000000000001</v>
      </c>
      <c r="VML196" s="2">
        <v>136.30000000000001</v>
      </c>
      <c r="VMM196" s="2">
        <v>136.30000000000001</v>
      </c>
      <c r="VMN196" s="2">
        <v>136.30000000000001</v>
      </c>
      <c r="VMO196" s="2">
        <v>136.30000000000001</v>
      </c>
      <c r="VMP196" s="2">
        <v>136.30000000000001</v>
      </c>
      <c r="VMQ196" s="2">
        <v>136.30000000000001</v>
      </c>
      <c r="VMR196" s="2">
        <v>136.30000000000001</v>
      </c>
      <c r="VMS196" s="2">
        <v>136.30000000000001</v>
      </c>
      <c r="VMT196" s="2">
        <v>136.30000000000001</v>
      </c>
      <c r="VMU196" s="2">
        <v>136.30000000000001</v>
      </c>
      <c r="VMV196" s="2">
        <v>136.30000000000001</v>
      </c>
      <c r="VMW196" s="2">
        <v>136.30000000000001</v>
      </c>
      <c r="VMX196" s="2">
        <v>136.30000000000001</v>
      </c>
      <c r="VMY196" s="2">
        <v>136.30000000000001</v>
      </c>
      <c r="VMZ196" s="2">
        <v>136.30000000000001</v>
      </c>
      <c r="VNA196" s="2">
        <v>136.30000000000001</v>
      </c>
      <c r="VNB196" s="2">
        <v>136.30000000000001</v>
      </c>
      <c r="VNC196" s="2">
        <v>136.30000000000001</v>
      </c>
      <c r="VND196" s="2">
        <v>136.30000000000001</v>
      </c>
      <c r="VNE196" s="2">
        <v>136.30000000000001</v>
      </c>
      <c r="VNF196" s="2">
        <v>136.30000000000001</v>
      </c>
      <c r="VNG196" s="2">
        <v>136.30000000000001</v>
      </c>
      <c r="VNH196" s="2">
        <v>136.30000000000001</v>
      </c>
      <c r="VNI196" s="2">
        <v>136.30000000000001</v>
      </c>
      <c r="VNJ196" s="2">
        <v>136.30000000000001</v>
      </c>
      <c r="VNK196" s="2">
        <v>136.30000000000001</v>
      </c>
      <c r="VNL196" s="2">
        <v>136.30000000000001</v>
      </c>
      <c r="VNM196" s="2">
        <v>136.30000000000001</v>
      </c>
      <c r="VNN196" s="2">
        <v>136.30000000000001</v>
      </c>
      <c r="VNO196" s="2">
        <v>136.30000000000001</v>
      </c>
      <c r="VNP196" s="2">
        <v>136.30000000000001</v>
      </c>
      <c r="VNQ196" s="2">
        <v>136.30000000000001</v>
      </c>
      <c r="VNR196" s="2">
        <v>136.30000000000001</v>
      </c>
      <c r="VNS196" s="2">
        <v>136.30000000000001</v>
      </c>
      <c r="VNT196" s="2">
        <v>136.30000000000001</v>
      </c>
      <c r="VNU196" s="2">
        <v>136.30000000000001</v>
      </c>
      <c r="VNV196" s="2">
        <v>136.30000000000001</v>
      </c>
      <c r="VNW196" s="2">
        <v>136.30000000000001</v>
      </c>
      <c r="VNX196" s="2">
        <v>136.30000000000001</v>
      </c>
      <c r="VNY196" s="2">
        <v>136.30000000000001</v>
      </c>
      <c r="VNZ196" s="2">
        <v>136.30000000000001</v>
      </c>
      <c r="VOA196" s="2">
        <v>136.30000000000001</v>
      </c>
      <c r="VOB196" s="2">
        <v>136.30000000000001</v>
      </c>
      <c r="VOC196" s="2">
        <v>136.30000000000001</v>
      </c>
      <c r="VOD196" s="2">
        <v>136.30000000000001</v>
      </c>
      <c r="VOE196" s="2">
        <v>136.30000000000001</v>
      </c>
      <c r="VOF196" s="2">
        <v>136.30000000000001</v>
      </c>
      <c r="VOG196" s="2">
        <v>136.30000000000001</v>
      </c>
      <c r="VOH196" s="2">
        <v>136.30000000000001</v>
      </c>
      <c r="VOI196" s="2">
        <v>136.30000000000001</v>
      </c>
      <c r="VOJ196" s="2">
        <v>136.30000000000001</v>
      </c>
      <c r="VOK196" s="2">
        <v>136.30000000000001</v>
      </c>
      <c r="VOL196" s="2">
        <v>136.30000000000001</v>
      </c>
      <c r="VOM196" s="2">
        <v>136.30000000000001</v>
      </c>
      <c r="VON196" s="2">
        <v>136.30000000000001</v>
      </c>
      <c r="VOO196" s="2">
        <v>136.30000000000001</v>
      </c>
      <c r="VOP196" s="2">
        <v>136.30000000000001</v>
      </c>
      <c r="VOQ196" s="2">
        <v>136.30000000000001</v>
      </c>
      <c r="VOR196" s="2">
        <v>136.30000000000001</v>
      </c>
      <c r="VOS196" s="2">
        <v>136.30000000000001</v>
      </c>
      <c r="VOT196" s="2">
        <v>136.30000000000001</v>
      </c>
      <c r="VOU196" s="2">
        <v>136.30000000000001</v>
      </c>
      <c r="VOV196" s="2">
        <v>136.30000000000001</v>
      </c>
      <c r="VOW196" s="2">
        <v>136.30000000000001</v>
      </c>
      <c r="VOX196" s="2">
        <v>136.30000000000001</v>
      </c>
      <c r="VOY196" s="2">
        <v>136.30000000000001</v>
      </c>
      <c r="VOZ196" s="2">
        <v>136.30000000000001</v>
      </c>
      <c r="VPA196" s="2">
        <v>136.30000000000001</v>
      </c>
      <c r="VPB196" s="2">
        <v>136.30000000000001</v>
      </c>
      <c r="VPC196" s="2">
        <v>136.30000000000001</v>
      </c>
      <c r="VPD196" s="2">
        <v>136.30000000000001</v>
      </c>
      <c r="VPE196" s="2">
        <v>136.30000000000001</v>
      </c>
      <c r="VPF196" s="2">
        <v>136.30000000000001</v>
      </c>
      <c r="VPG196" s="2">
        <v>136.30000000000001</v>
      </c>
      <c r="VPH196" s="2">
        <v>136.30000000000001</v>
      </c>
      <c r="VPI196" s="2">
        <v>136.30000000000001</v>
      </c>
      <c r="VPJ196" s="2">
        <v>136.30000000000001</v>
      </c>
      <c r="VPK196" s="2">
        <v>136.30000000000001</v>
      </c>
      <c r="VPL196" s="2">
        <v>136.30000000000001</v>
      </c>
      <c r="VPM196" s="2">
        <v>136.30000000000001</v>
      </c>
      <c r="VPN196" s="2">
        <v>136.30000000000001</v>
      </c>
      <c r="VPO196" s="2">
        <v>136.30000000000001</v>
      </c>
      <c r="VPP196" s="2">
        <v>136.30000000000001</v>
      </c>
      <c r="VPQ196" s="2">
        <v>136.30000000000001</v>
      </c>
      <c r="VPR196" s="2">
        <v>136.30000000000001</v>
      </c>
      <c r="VPS196" s="2">
        <v>136.30000000000001</v>
      </c>
      <c r="VPT196" s="2">
        <v>136.30000000000001</v>
      </c>
      <c r="VPU196" s="2">
        <v>136.30000000000001</v>
      </c>
      <c r="VPV196" s="2">
        <v>136.30000000000001</v>
      </c>
      <c r="VPW196" s="2">
        <v>136.30000000000001</v>
      </c>
      <c r="VPX196" s="2">
        <v>136.30000000000001</v>
      </c>
      <c r="VPY196" s="2">
        <v>136.30000000000001</v>
      </c>
      <c r="VPZ196" s="2">
        <v>136.30000000000001</v>
      </c>
      <c r="VQA196" s="2">
        <v>136.30000000000001</v>
      </c>
      <c r="VQB196" s="2">
        <v>136.30000000000001</v>
      </c>
      <c r="VQC196" s="2">
        <v>136.30000000000001</v>
      </c>
      <c r="VQD196" s="2">
        <v>136.30000000000001</v>
      </c>
      <c r="VQE196" s="2">
        <v>136.30000000000001</v>
      </c>
      <c r="VQF196" s="2">
        <v>136.30000000000001</v>
      </c>
      <c r="VQG196" s="2">
        <v>136.30000000000001</v>
      </c>
      <c r="VQH196" s="2">
        <v>136.30000000000001</v>
      </c>
      <c r="VQI196" s="2">
        <v>136.30000000000001</v>
      </c>
      <c r="VQJ196" s="2">
        <v>136.30000000000001</v>
      </c>
      <c r="VQK196" s="2">
        <v>136.30000000000001</v>
      </c>
      <c r="VQL196" s="2">
        <v>136.30000000000001</v>
      </c>
      <c r="VQM196" s="2">
        <v>136.30000000000001</v>
      </c>
      <c r="VQN196" s="2">
        <v>136.30000000000001</v>
      </c>
      <c r="VQO196" s="2">
        <v>136.30000000000001</v>
      </c>
      <c r="VQP196" s="2">
        <v>136.30000000000001</v>
      </c>
      <c r="VQQ196" s="2">
        <v>136.30000000000001</v>
      </c>
      <c r="VQR196" s="2">
        <v>136.30000000000001</v>
      </c>
      <c r="VQS196" s="2">
        <v>136.30000000000001</v>
      </c>
      <c r="VQT196" s="2">
        <v>136.30000000000001</v>
      </c>
      <c r="VQU196" s="2">
        <v>136.30000000000001</v>
      </c>
      <c r="VQV196" s="2">
        <v>136.30000000000001</v>
      </c>
      <c r="VQW196" s="2">
        <v>136.30000000000001</v>
      </c>
      <c r="VQX196" s="2">
        <v>136.30000000000001</v>
      </c>
      <c r="VQY196" s="2">
        <v>136.30000000000001</v>
      </c>
      <c r="VQZ196" s="2">
        <v>136.30000000000001</v>
      </c>
      <c r="VRA196" s="2">
        <v>136.30000000000001</v>
      </c>
      <c r="VRB196" s="2">
        <v>136.30000000000001</v>
      </c>
      <c r="VRC196" s="2">
        <v>136.30000000000001</v>
      </c>
      <c r="VRD196" s="2">
        <v>136.30000000000001</v>
      </c>
      <c r="VRE196" s="2">
        <v>136.30000000000001</v>
      </c>
      <c r="VRF196" s="2">
        <v>136.30000000000001</v>
      </c>
      <c r="VRG196" s="2">
        <v>136.30000000000001</v>
      </c>
      <c r="VRH196" s="2">
        <v>136.30000000000001</v>
      </c>
      <c r="VRI196" s="2">
        <v>136.30000000000001</v>
      </c>
      <c r="VRJ196" s="2">
        <v>136.30000000000001</v>
      </c>
      <c r="VRK196" s="2">
        <v>136.30000000000001</v>
      </c>
      <c r="VRL196" s="2">
        <v>136.30000000000001</v>
      </c>
      <c r="VRM196" s="2">
        <v>136.30000000000001</v>
      </c>
      <c r="VRN196" s="2">
        <v>136.30000000000001</v>
      </c>
      <c r="VRO196" s="2">
        <v>136.30000000000001</v>
      </c>
      <c r="VRP196" s="2">
        <v>136.30000000000001</v>
      </c>
      <c r="VRQ196" s="2">
        <v>136.30000000000001</v>
      </c>
      <c r="VRR196" s="2">
        <v>136.30000000000001</v>
      </c>
      <c r="VRS196" s="2">
        <v>136.30000000000001</v>
      </c>
      <c r="VRT196" s="2">
        <v>136.30000000000001</v>
      </c>
      <c r="VRU196" s="2">
        <v>136.30000000000001</v>
      </c>
      <c r="VRV196" s="2">
        <v>136.30000000000001</v>
      </c>
      <c r="VRW196" s="2">
        <v>136.30000000000001</v>
      </c>
      <c r="VRX196" s="2">
        <v>136.30000000000001</v>
      </c>
      <c r="VRY196" s="2">
        <v>136.30000000000001</v>
      </c>
      <c r="VRZ196" s="2">
        <v>136.30000000000001</v>
      </c>
      <c r="VSA196" s="2">
        <v>136.30000000000001</v>
      </c>
      <c r="VSB196" s="2">
        <v>136.30000000000001</v>
      </c>
      <c r="VSC196" s="2">
        <v>136.30000000000001</v>
      </c>
      <c r="VSD196" s="2">
        <v>136.30000000000001</v>
      </c>
      <c r="VSE196" s="2">
        <v>136.30000000000001</v>
      </c>
      <c r="VSF196" s="2">
        <v>136.30000000000001</v>
      </c>
      <c r="VSG196" s="2">
        <v>136.30000000000001</v>
      </c>
      <c r="VSH196" s="2">
        <v>136.30000000000001</v>
      </c>
      <c r="VSI196" s="2">
        <v>136.30000000000001</v>
      </c>
      <c r="VSJ196" s="2">
        <v>136.30000000000001</v>
      </c>
      <c r="VSK196" s="2">
        <v>136.30000000000001</v>
      </c>
      <c r="VSL196" s="2">
        <v>136.30000000000001</v>
      </c>
      <c r="VSM196" s="2">
        <v>136.30000000000001</v>
      </c>
      <c r="VSN196" s="2">
        <v>136.30000000000001</v>
      </c>
      <c r="VSO196" s="2">
        <v>136.30000000000001</v>
      </c>
      <c r="VSP196" s="2">
        <v>136.30000000000001</v>
      </c>
      <c r="VSQ196" s="2">
        <v>136.30000000000001</v>
      </c>
      <c r="VSR196" s="2">
        <v>136.30000000000001</v>
      </c>
      <c r="VSS196" s="2">
        <v>136.30000000000001</v>
      </c>
      <c r="VST196" s="2">
        <v>136.30000000000001</v>
      </c>
      <c r="VSU196" s="2">
        <v>136.30000000000001</v>
      </c>
      <c r="VSV196" s="2">
        <v>136.30000000000001</v>
      </c>
      <c r="VSW196" s="2">
        <v>136.30000000000001</v>
      </c>
      <c r="VSX196" s="2">
        <v>136.30000000000001</v>
      </c>
      <c r="VSY196" s="2">
        <v>136.30000000000001</v>
      </c>
      <c r="VSZ196" s="2">
        <v>136.30000000000001</v>
      </c>
      <c r="VTA196" s="2">
        <v>136.30000000000001</v>
      </c>
      <c r="VTB196" s="2">
        <v>136.30000000000001</v>
      </c>
      <c r="VTC196" s="2">
        <v>136.30000000000001</v>
      </c>
      <c r="VTD196" s="2">
        <v>136.30000000000001</v>
      </c>
      <c r="VTE196" s="2">
        <v>136.30000000000001</v>
      </c>
      <c r="VTF196" s="2">
        <v>136.30000000000001</v>
      </c>
      <c r="VTG196" s="2">
        <v>136.30000000000001</v>
      </c>
      <c r="VTH196" s="2">
        <v>136.30000000000001</v>
      </c>
      <c r="VTI196" s="2">
        <v>136.30000000000001</v>
      </c>
      <c r="VTJ196" s="2">
        <v>136.30000000000001</v>
      </c>
      <c r="VTK196" s="2">
        <v>136.30000000000001</v>
      </c>
      <c r="VTL196" s="2">
        <v>136.30000000000001</v>
      </c>
      <c r="VTM196" s="2">
        <v>136.30000000000001</v>
      </c>
      <c r="VTN196" s="2">
        <v>136.30000000000001</v>
      </c>
      <c r="VTO196" s="2">
        <v>136.30000000000001</v>
      </c>
      <c r="VTP196" s="2">
        <v>136.30000000000001</v>
      </c>
      <c r="VTQ196" s="2">
        <v>136.30000000000001</v>
      </c>
      <c r="VTR196" s="2">
        <v>136.30000000000001</v>
      </c>
      <c r="VTS196" s="2">
        <v>136.30000000000001</v>
      </c>
      <c r="VTT196" s="2">
        <v>136.30000000000001</v>
      </c>
      <c r="VTU196" s="2">
        <v>136.30000000000001</v>
      </c>
      <c r="VTV196" s="2">
        <v>136.30000000000001</v>
      </c>
      <c r="VTW196" s="2">
        <v>136.30000000000001</v>
      </c>
      <c r="VTX196" s="2">
        <v>136.30000000000001</v>
      </c>
      <c r="VTY196" s="2">
        <v>136.30000000000001</v>
      </c>
      <c r="VTZ196" s="2">
        <v>136.30000000000001</v>
      </c>
      <c r="VUA196" s="2">
        <v>136.30000000000001</v>
      </c>
      <c r="VUB196" s="2">
        <v>136.30000000000001</v>
      </c>
      <c r="VUC196" s="2">
        <v>136.30000000000001</v>
      </c>
      <c r="VUD196" s="2">
        <v>136.30000000000001</v>
      </c>
      <c r="VUE196" s="2">
        <v>136.30000000000001</v>
      </c>
      <c r="VUF196" s="2">
        <v>136.30000000000001</v>
      </c>
      <c r="VUG196" s="2">
        <v>136.30000000000001</v>
      </c>
      <c r="VUH196" s="2">
        <v>136.30000000000001</v>
      </c>
      <c r="VUI196" s="2">
        <v>136.30000000000001</v>
      </c>
      <c r="VUJ196" s="2">
        <v>136.30000000000001</v>
      </c>
      <c r="VUK196" s="2">
        <v>136.30000000000001</v>
      </c>
      <c r="VUL196" s="2">
        <v>136.30000000000001</v>
      </c>
      <c r="VUM196" s="2">
        <v>136.30000000000001</v>
      </c>
      <c r="VUN196" s="2">
        <v>136.30000000000001</v>
      </c>
      <c r="VUO196" s="2">
        <v>136.30000000000001</v>
      </c>
      <c r="VUP196" s="2">
        <v>136.30000000000001</v>
      </c>
      <c r="VUQ196" s="2">
        <v>136.30000000000001</v>
      </c>
      <c r="VUR196" s="2">
        <v>136.30000000000001</v>
      </c>
      <c r="VUS196" s="2">
        <v>136.30000000000001</v>
      </c>
      <c r="VUT196" s="2">
        <v>136.30000000000001</v>
      </c>
      <c r="VUU196" s="2">
        <v>136.30000000000001</v>
      </c>
      <c r="VUV196" s="2">
        <v>136.30000000000001</v>
      </c>
      <c r="VUW196" s="2">
        <v>136.30000000000001</v>
      </c>
      <c r="VUX196" s="2">
        <v>136.30000000000001</v>
      </c>
      <c r="VUY196" s="2">
        <v>136.30000000000001</v>
      </c>
      <c r="VUZ196" s="2">
        <v>136.30000000000001</v>
      </c>
      <c r="VVA196" s="2">
        <v>136.30000000000001</v>
      </c>
      <c r="VVB196" s="2">
        <v>136.30000000000001</v>
      </c>
      <c r="VVC196" s="2">
        <v>136.30000000000001</v>
      </c>
      <c r="VVD196" s="2">
        <v>136.30000000000001</v>
      </c>
      <c r="VVE196" s="2">
        <v>136.30000000000001</v>
      </c>
      <c r="VVF196" s="2">
        <v>136.30000000000001</v>
      </c>
      <c r="VVG196" s="2">
        <v>136.30000000000001</v>
      </c>
      <c r="VVH196" s="2">
        <v>136.30000000000001</v>
      </c>
      <c r="VVI196" s="2">
        <v>136.30000000000001</v>
      </c>
      <c r="VVJ196" s="2">
        <v>136.30000000000001</v>
      </c>
      <c r="VVK196" s="2">
        <v>136.30000000000001</v>
      </c>
      <c r="VVL196" s="2">
        <v>136.30000000000001</v>
      </c>
      <c r="VVM196" s="2">
        <v>136.30000000000001</v>
      </c>
      <c r="VVN196" s="2">
        <v>136.30000000000001</v>
      </c>
      <c r="VVO196" s="2">
        <v>136.30000000000001</v>
      </c>
      <c r="VVP196" s="2">
        <v>136.30000000000001</v>
      </c>
      <c r="VVQ196" s="2">
        <v>136.30000000000001</v>
      </c>
      <c r="VVR196" s="2">
        <v>136.30000000000001</v>
      </c>
      <c r="VVS196" s="2">
        <v>136.30000000000001</v>
      </c>
      <c r="VVT196" s="2">
        <v>136.30000000000001</v>
      </c>
      <c r="VVU196" s="2">
        <v>136.30000000000001</v>
      </c>
      <c r="VVV196" s="2">
        <v>136.30000000000001</v>
      </c>
      <c r="VVW196" s="2">
        <v>136.30000000000001</v>
      </c>
      <c r="VVX196" s="2">
        <v>136.30000000000001</v>
      </c>
      <c r="VVY196" s="2">
        <v>136.30000000000001</v>
      </c>
      <c r="VVZ196" s="2">
        <v>136.30000000000001</v>
      </c>
      <c r="VWA196" s="2">
        <v>136.30000000000001</v>
      </c>
      <c r="VWB196" s="2">
        <v>136.30000000000001</v>
      </c>
      <c r="VWC196" s="2">
        <v>136.30000000000001</v>
      </c>
      <c r="VWD196" s="2">
        <v>136.30000000000001</v>
      </c>
      <c r="VWE196" s="2">
        <v>136.30000000000001</v>
      </c>
      <c r="VWF196" s="2">
        <v>136.30000000000001</v>
      </c>
      <c r="VWG196" s="2">
        <v>136.30000000000001</v>
      </c>
      <c r="VWH196" s="2">
        <v>136.30000000000001</v>
      </c>
      <c r="VWI196" s="2">
        <v>136.30000000000001</v>
      </c>
      <c r="VWJ196" s="2">
        <v>136.30000000000001</v>
      </c>
      <c r="VWK196" s="2">
        <v>136.30000000000001</v>
      </c>
      <c r="VWL196" s="2">
        <v>136.30000000000001</v>
      </c>
      <c r="VWM196" s="2">
        <v>136.30000000000001</v>
      </c>
      <c r="VWN196" s="2">
        <v>136.30000000000001</v>
      </c>
      <c r="VWO196" s="2">
        <v>136.30000000000001</v>
      </c>
      <c r="VWP196" s="2">
        <v>136.30000000000001</v>
      </c>
      <c r="VWQ196" s="2">
        <v>136.30000000000001</v>
      </c>
      <c r="VWR196" s="2">
        <v>136.30000000000001</v>
      </c>
      <c r="VWS196" s="2">
        <v>136.30000000000001</v>
      </c>
      <c r="VWT196" s="2">
        <v>136.30000000000001</v>
      </c>
      <c r="VWU196" s="2">
        <v>136.30000000000001</v>
      </c>
      <c r="VWV196" s="2">
        <v>136.30000000000001</v>
      </c>
      <c r="VWW196" s="2">
        <v>136.30000000000001</v>
      </c>
      <c r="VWX196" s="2">
        <v>136.30000000000001</v>
      </c>
      <c r="VWY196" s="2">
        <v>136.30000000000001</v>
      </c>
      <c r="VWZ196" s="2">
        <v>136.30000000000001</v>
      </c>
      <c r="VXA196" s="2">
        <v>136.30000000000001</v>
      </c>
      <c r="VXB196" s="2">
        <v>136.30000000000001</v>
      </c>
      <c r="VXC196" s="2">
        <v>136.30000000000001</v>
      </c>
      <c r="VXD196" s="2">
        <v>136.30000000000001</v>
      </c>
      <c r="VXE196" s="2">
        <v>136.30000000000001</v>
      </c>
      <c r="VXF196" s="2">
        <v>136.30000000000001</v>
      </c>
      <c r="VXG196" s="2">
        <v>136.30000000000001</v>
      </c>
      <c r="VXH196" s="2">
        <v>136.30000000000001</v>
      </c>
      <c r="VXI196" s="2">
        <v>136.30000000000001</v>
      </c>
      <c r="VXJ196" s="2">
        <v>136.30000000000001</v>
      </c>
      <c r="VXK196" s="2">
        <v>136.30000000000001</v>
      </c>
      <c r="VXL196" s="2">
        <v>136.30000000000001</v>
      </c>
      <c r="VXM196" s="2">
        <v>136.30000000000001</v>
      </c>
      <c r="VXN196" s="2">
        <v>136.30000000000001</v>
      </c>
      <c r="VXO196" s="2">
        <v>136.30000000000001</v>
      </c>
      <c r="VXP196" s="2">
        <v>136.30000000000001</v>
      </c>
      <c r="VXQ196" s="2">
        <v>136.30000000000001</v>
      </c>
      <c r="VXR196" s="2">
        <v>136.30000000000001</v>
      </c>
      <c r="VXS196" s="2">
        <v>136.30000000000001</v>
      </c>
      <c r="VXT196" s="2">
        <v>136.30000000000001</v>
      </c>
      <c r="VXU196" s="2">
        <v>136.30000000000001</v>
      </c>
      <c r="VXV196" s="2">
        <v>136.30000000000001</v>
      </c>
      <c r="VXW196" s="2">
        <v>136.30000000000001</v>
      </c>
      <c r="VXX196" s="2">
        <v>136.30000000000001</v>
      </c>
      <c r="VXY196" s="2">
        <v>136.30000000000001</v>
      </c>
      <c r="VXZ196" s="2">
        <v>136.30000000000001</v>
      </c>
      <c r="VYA196" s="2">
        <v>136.30000000000001</v>
      </c>
      <c r="VYB196" s="2">
        <v>136.30000000000001</v>
      </c>
      <c r="VYC196" s="2">
        <v>136.30000000000001</v>
      </c>
      <c r="VYD196" s="2">
        <v>136.30000000000001</v>
      </c>
      <c r="VYE196" s="2">
        <v>136.30000000000001</v>
      </c>
      <c r="VYF196" s="2">
        <v>136.30000000000001</v>
      </c>
      <c r="VYG196" s="2">
        <v>136.30000000000001</v>
      </c>
      <c r="VYH196" s="2">
        <v>136.30000000000001</v>
      </c>
      <c r="VYI196" s="2">
        <v>136.30000000000001</v>
      </c>
      <c r="VYJ196" s="2">
        <v>136.30000000000001</v>
      </c>
      <c r="VYK196" s="2">
        <v>136.30000000000001</v>
      </c>
      <c r="VYL196" s="2">
        <v>136.30000000000001</v>
      </c>
      <c r="VYM196" s="2">
        <v>136.30000000000001</v>
      </c>
      <c r="VYN196" s="2">
        <v>136.30000000000001</v>
      </c>
      <c r="VYO196" s="2">
        <v>136.30000000000001</v>
      </c>
      <c r="VYP196" s="2">
        <v>136.30000000000001</v>
      </c>
      <c r="VYQ196" s="2">
        <v>136.30000000000001</v>
      </c>
      <c r="VYR196" s="2">
        <v>136.30000000000001</v>
      </c>
      <c r="VYS196" s="2">
        <v>136.30000000000001</v>
      </c>
      <c r="VYT196" s="2">
        <v>136.30000000000001</v>
      </c>
      <c r="VYU196" s="2">
        <v>136.30000000000001</v>
      </c>
      <c r="VYV196" s="2">
        <v>136.30000000000001</v>
      </c>
      <c r="VYW196" s="2">
        <v>136.30000000000001</v>
      </c>
      <c r="VYX196" s="2">
        <v>136.30000000000001</v>
      </c>
      <c r="VYY196" s="2">
        <v>136.30000000000001</v>
      </c>
      <c r="VYZ196" s="2">
        <v>136.30000000000001</v>
      </c>
      <c r="VZA196" s="2">
        <v>136.30000000000001</v>
      </c>
      <c r="VZB196" s="2">
        <v>136.30000000000001</v>
      </c>
      <c r="VZC196" s="2">
        <v>136.30000000000001</v>
      </c>
      <c r="VZD196" s="2">
        <v>136.30000000000001</v>
      </c>
      <c r="VZE196" s="2">
        <v>136.30000000000001</v>
      </c>
      <c r="VZF196" s="2">
        <v>136.30000000000001</v>
      </c>
      <c r="VZG196" s="2">
        <v>136.30000000000001</v>
      </c>
      <c r="VZH196" s="2">
        <v>136.30000000000001</v>
      </c>
      <c r="VZI196" s="2">
        <v>136.30000000000001</v>
      </c>
      <c r="VZJ196" s="2">
        <v>136.30000000000001</v>
      </c>
      <c r="VZK196" s="2">
        <v>136.30000000000001</v>
      </c>
      <c r="VZL196" s="2">
        <v>136.30000000000001</v>
      </c>
      <c r="VZM196" s="2">
        <v>136.30000000000001</v>
      </c>
      <c r="VZN196" s="2">
        <v>136.30000000000001</v>
      </c>
      <c r="VZO196" s="2">
        <v>136.30000000000001</v>
      </c>
      <c r="VZP196" s="2">
        <v>136.30000000000001</v>
      </c>
      <c r="VZQ196" s="2">
        <v>136.30000000000001</v>
      </c>
      <c r="VZR196" s="2">
        <v>136.30000000000001</v>
      </c>
      <c r="VZS196" s="2">
        <v>136.30000000000001</v>
      </c>
      <c r="VZT196" s="2">
        <v>136.30000000000001</v>
      </c>
      <c r="VZU196" s="2">
        <v>136.30000000000001</v>
      </c>
      <c r="VZV196" s="2">
        <v>136.30000000000001</v>
      </c>
      <c r="VZW196" s="2">
        <v>136.30000000000001</v>
      </c>
      <c r="VZX196" s="2">
        <v>136.30000000000001</v>
      </c>
      <c r="VZY196" s="2">
        <v>136.30000000000001</v>
      </c>
      <c r="VZZ196" s="2">
        <v>136.30000000000001</v>
      </c>
      <c r="WAA196" s="2">
        <v>136.30000000000001</v>
      </c>
      <c r="WAB196" s="2">
        <v>136.30000000000001</v>
      </c>
      <c r="WAC196" s="2">
        <v>136.30000000000001</v>
      </c>
      <c r="WAD196" s="2">
        <v>136.30000000000001</v>
      </c>
      <c r="WAE196" s="2">
        <v>136.30000000000001</v>
      </c>
      <c r="WAF196" s="2">
        <v>136.30000000000001</v>
      </c>
      <c r="WAG196" s="2">
        <v>136.30000000000001</v>
      </c>
      <c r="WAH196" s="2">
        <v>136.30000000000001</v>
      </c>
      <c r="WAI196" s="2">
        <v>136.30000000000001</v>
      </c>
      <c r="WAJ196" s="2">
        <v>136.30000000000001</v>
      </c>
      <c r="WAK196" s="2">
        <v>136.30000000000001</v>
      </c>
      <c r="WAL196" s="2">
        <v>136.30000000000001</v>
      </c>
      <c r="WAM196" s="2">
        <v>136.30000000000001</v>
      </c>
      <c r="WAN196" s="2">
        <v>136.30000000000001</v>
      </c>
      <c r="WAO196" s="2">
        <v>136.30000000000001</v>
      </c>
      <c r="WAP196" s="2">
        <v>136.30000000000001</v>
      </c>
      <c r="WAQ196" s="2">
        <v>136.30000000000001</v>
      </c>
      <c r="WAR196" s="2">
        <v>136.30000000000001</v>
      </c>
      <c r="WAS196" s="2">
        <v>136.30000000000001</v>
      </c>
      <c r="WAT196" s="2">
        <v>136.30000000000001</v>
      </c>
      <c r="WAU196" s="2">
        <v>136.30000000000001</v>
      </c>
      <c r="WAV196" s="2">
        <v>136.30000000000001</v>
      </c>
      <c r="WAW196" s="2">
        <v>136.30000000000001</v>
      </c>
      <c r="WAX196" s="2">
        <v>136.30000000000001</v>
      </c>
      <c r="WAY196" s="2">
        <v>136.30000000000001</v>
      </c>
      <c r="WAZ196" s="2">
        <v>136.30000000000001</v>
      </c>
      <c r="WBA196" s="2">
        <v>136.30000000000001</v>
      </c>
      <c r="WBB196" s="2">
        <v>136.30000000000001</v>
      </c>
      <c r="WBC196" s="2">
        <v>136.30000000000001</v>
      </c>
      <c r="WBD196" s="2">
        <v>136.30000000000001</v>
      </c>
      <c r="WBE196" s="2">
        <v>136.30000000000001</v>
      </c>
      <c r="WBF196" s="2">
        <v>136.30000000000001</v>
      </c>
      <c r="WBG196" s="2">
        <v>136.30000000000001</v>
      </c>
      <c r="WBH196" s="2">
        <v>136.30000000000001</v>
      </c>
      <c r="WBI196" s="2">
        <v>136.30000000000001</v>
      </c>
      <c r="WBJ196" s="2">
        <v>136.30000000000001</v>
      </c>
      <c r="WBK196" s="2">
        <v>136.30000000000001</v>
      </c>
      <c r="WBL196" s="2">
        <v>136.30000000000001</v>
      </c>
      <c r="WBM196" s="2">
        <v>136.30000000000001</v>
      </c>
      <c r="WBN196" s="2">
        <v>136.30000000000001</v>
      </c>
      <c r="WBO196" s="2">
        <v>136.30000000000001</v>
      </c>
      <c r="WBP196" s="2">
        <v>136.30000000000001</v>
      </c>
      <c r="WBQ196" s="2">
        <v>136.30000000000001</v>
      </c>
      <c r="WBR196" s="2">
        <v>136.30000000000001</v>
      </c>
      <c r="WBS196" s="2">
        <v>136.30000000000001</v>
      </c>
      <c r="WBT196" s="2">
        <v>136.30000000000001</v>
      </c>
      <c r="WBU196" s="2">
        <v>136.30000000000001</v>
      </c>
      <c r="WBV196" s="2">
        <v>136.30000000000001</v>
      </c>
      <c r="WBW196" s="2">
        <v>136.30000000000001</v>
      </c>
      <c r="WBX196" s="2">
        <v>136.30000000000001</v>
      </c>
      <c r="WBY196" s="2">
        <v>136.30000000000001</v>
      </c>
      <c r="WBZ196" s="2">
        <v>136.30000000000001</v>
      </c>
      <c r="WCA196" s="2">
        <v>136.30000000000001</v>
      </c>
      <c r="WCB196" s="2">
        <v>136.30000000000001</v>
      </c>
      <c r="WCC196" s="2">
        <v>136.30000000000001</v>
      </c>
      <c r="WCD196" s="2">
        <v>136.30000000000001</v>
      </c>
      <c r="WCE196" s="2">
        <v>136.30000000000001</v>
      </c>
      <c r="WCF196" s="2">
        <v>136.30000000000001</v>
      </c>
      <c r="WCG196" s="2">
        <v>136.30000000000001</v>
      </c>
      <c r="WCH196" s="2">
        <v>136.30000000000001</v>
      </c>
      <c r="WCI196" s="2">
        <v>136.30000000000001</v>
      </c>
      <c r="WCJ196" s="2">
        <v>136.30000000000001</v>
      </c>
      <c r="WCK196" s="2">
        <v>136.30000000000001</v>
      </c>
      <c r="WCL196" s="2">
        <v>136.30000000000001</v>
      </c>
      <c r="WCM196" s="2">
        <v>136.30000000000001</v>
      </c>
      <c r="WCN196" s="2">
        <v>136.30000000000001</v>
      </c>
      <c r="WCO196" s="2">
        <v>136.30000000000001</v>
      </c>
      <c r="WCP196" s="2">
        <v>136.30000000000001</v>
      </c>
      <c r="WCQ196" s="2">
        <v>136.30000000000001</v>
      </c>
      <c r="WCR196" s="2">
        <v>136.30000000000001</v>
      </c>
      <c r="WCS196" s="2">
        <v>136.30000000000001</v>
      </c>
      <c r="WCT196" s="2">
        <v>136.30000000000001</v>
      </c>
      <c r="WCU196" s="2">
        <v>136.30000000000001</v>
      </c>
      <c r="WCV196" s="2">
        <v>136.30000000000001</v>
      </c>
      <c r="WCW196" s="2">
        <v>136.30000000000001</v>
      </c>
      <c r="WCX196" s="2">
        <v>136.30000000000001</v>
      </c>
      <c r="WCY196" s="2">
        <v>136.30000000000001</v>
      </c>
      <c r="WCZ196" s="2">
        <v>136.30000000000001</v>
      </c>
      <c r="WDA196" s="2">
        <v>136.30000000000001</v>
      </c>
      <c r="WDB196" s="2">
        <v>136.30000000000001</v>
      </c>
      <c r="WDC196" s="2">
        <v>136.30000000000001</v>
      </c>
      <c r="WDD196" s="2">
        <v>136.30000000000001</v>
      </c>
      <c r="WDE196" s="2">
        <v>136.30000000000001</v>
      </c>
      <c r="WDF196" s="2">
        <v>136.30000000000001</v>
      </c>
      <c r="WDG196" s="2">
        <v>136.30000000000001</v>
      </c>
      <c r="WDH196" s="2">
        <v>136.30000000000001</v>
      </c>
      <c r="WDI196" s="2">
        <v>136.30000000000001</v>
      </c>
      <c r="WDJ196" s="2">
        <v>136.30000000000001</v>
      </c>
      <c r="WDK196" s="2">
        <v>136.30000000000001</v>
      </c>
      <c r="WDL196" s="2">
        <v>136.30000000000001</v>
      </c>
      <c r="WDM196" s="2">
        <v>136.30000000000001</v>
      </c>
      <c r="WDN196" s="2">
        <v>136.30000000000001</v>
      </c>
      <c r="WDO196" s="2">
        <v>136.30000000000001</v>
      </c>
      <c r="WDP196" s="2">
        <v>136.30000000000001</v>
      </c>
      <c r="WDQ196" s="2">
        <v>136.30000000000001</v>
      </c>
      <c r="WDR196" s="2">
        <v>136.30000000000001</v>
      </c>
      <c r="WDS196" s="2">
        <v>136.30000000000001</v>
      </c>
      <c r="WDT196" s="2">
        <v>136.30000000000001</v>
      </c>
      <c r="WDU196" s="2">
        <v>136.30000000000001</v>
      </c>
      <c r="WDV196" s="2">
        <v>136.30000000000001</v>
      </c>
      <c r="WDW196" s="2">
        <v>136.30000000000001</v>
      </c>
      <c r="WDX196" s="2">
        <v>136.30000000000001</v>
      </c>
      <c r="WDY196" s="2">
        <v>136.30000000000001</v>
      </c>
      <c r="WDZ196" s="2">
        <v>136.30000000000001</v>
      </c>
      <c r="WEA196" s="2">
        <v>136.30000000000001</v>
      </c>
      <c r="WEB196" s="2">
        <v>136.30000000000001</v>
      </c>
      <c r="WEC196" s="2">
        <v>136.30000000000001</v>
      </c>
      <c r="WED196" s="2">
        <v>136.30000000000001</v>
      </c>
      <c r="WEE196" s="2">
        <v>136.30000000000001</v>
      </c>
      <c r="WEF196" s="2">
        <v>136.30000000000001</v>
      </c>
      <c r="WEG196" s="2">
        <v>136.30000000000001</v>
      </c>
      <c r="WEH196" s="2">
        <v>136.30000000000001</v>
      </c>
      <c r="WEI196" s="2">
        <v>136.30000000000001</v>
      </c>
      <c r="WEJ196" s="2">
        <v>136.30000000000001</v>
      </c>
      <c r="WEK196" s="2">
        <v>136.30000000000001</v>
      </c>
      <c r="WEL196" s="2">
        <v>136.30000000000001</v>
      </c>
      <c r="WEM196" s="2">
        <v>136.30000000000001</v>
      </c>
      <c r="WEN196" s="2">
        <v>136.30000000000001</v>
      </c>
      <c r="WEO196" s="2">
        <v>136.30000000000001</v>
      </c>
      <c r="WEP196" s="2">
        <v>136.30000000000001</v>
      </c>
      <c r="WEQ196" s="2">
        <v>136.30000000000001</v>
      </c>
      <c r="WER196" s="2">
        <v>136.30000000000001</v>
      </c>
      <c r="WES196" s="2">
        <v>136.30000000000001</v>
      </c>
      <c r="WET196" s="2">
        <v>136.30000000000001</v>
      </c>
      <c r="WEU196" s="2">
        <v>136.30000000000001</v>
      </c>
      <c r="WEV196" s="2">
        <v>136.30000000000001</v>
      </c>
      <c r="WEW196" s="2">
        <v>136.30000000000001</v>
      </c>
      <c r="WEX196" s="2">
        <v>136.30000000000001</v>
      </c>
      <c r="WEY196" s="2">
        <v>136.30000000000001</v>
      </c>
      <c r="WEZ196" s="2">
        <v>136.30000000000001</v>
      </c>
      <c r="WFA196" s="2">
        <v>136.30000000000001</v>
      </c>
      <c r="WFB196" s="2">
        <v>136.30000000000001</v>
      </c>
      <c r="WFC196" s="2">
        <v>136.30000000000001</v>
      </c>
      <c r="WFD196" s="2">
        <v>136.30000000000001</v>
      </c>
      <c r="WFE196" s="2">
        <v>136.30000000000001</v>
      </c>
      <c r="WFF196" s="2">
        <v>136.30000000000001</v>
      </c>
      <c r="WFG196" s="2">
        <v>136.30000000000001</v>
      </c>
      <c r="WFH196" s="2">
        <v>136.30000000000001</v>
      </c>
      <c r="WFI196" s="2">
        <v>136.30000000000001</v>
      </c>
      <c r="WFJ196" s="2">
        <v>136.30000000000001</v>
      </c>
      <c r="WFK196" s="2">
        <v>136.30000000000001</v>
      </c>
      <c r="WFL196" s="2">
        <v>136.30000000000001</v>
      </c>
      <c r="WFM196" s="2">
        <v>136.30000000000001</v>
      </c>
      <c r="WFN196" s="2">
        <v>136.30000000000001</v>
      </c>
      <c r="WFO196" s="2">
        <v>136.30000000000001</v>
      </c>
      <c r="WFP196" s="2">
        <v>136.30000000000001</v>
      </c>
      <c r="WFQ196" s="2">
        <v>136.30000000000001</v>
      </c>
      <c r="WFR196" s="2">
        <v>136.30000000000001</v>
      </c>
      <c r="WFS196" s="2">
        <v>136.30000000000001</v>
      </c>
      <c r="WFT196" s="2">
        <v>136.30000000000001</v>
      </c>
      <c r="WFU196" s="2">
        <v>136.30000000000001</v>
      </c>
      <c r="WFV196" s="2">
        <v>136.30000000000001</v>
      </c>
      <c r="WFW196" s="2">
        <v>136.30000000000001</v>
      </c>
      <c r="WFX196" s="2">
        <v>136.30000000000001</v>
      </c>
      <c r="WFY196" s="2">
        <v>136.30000000000001</v>
      </c>
      <c r="WFZ196" s="2">
        <v>136.30000000000001</v>
      </c>
      <c r="WGA196" s="2">
        <v>136.30000000000001</v>
      </c>
      <c r="WGB196" s="2">
        <v>136.30000000000001</v>
      </c>
      <c r="WGC196" s="2">
        <v>136.30000000000001</v>
      </c>
      <c r="WGD196" s="2">
        <v>136.30000000000001</v>
      </c>
      <c r="WGE196" s="2">
        <v>136.30000000000001</v>
      </c>
      <c r="WGF196" s="2">
        <v>136.30000000000001</v>
      </c>
      <c r="WGG196" s="2">
        <v>136.30000000000001</v>
      </c>
      <c r="WGH196" s="2">
        <v>136.30000000000001</v>
      </c>
      <c r="WGI196" s="2">
        <v>136.30000000000001</v>
      </c>
      <c r="WGJ196" s="2">
        <v>136.30000000000001</v>
      </c>
      <c r="WGK196" s="2">
        <v>136.30000000000001</v>
      </c>
      <c r="WGL196" s="2">
        <v>136.30000000000001</v>
      </c>
      <c r="WGM196" s="2">
        <v>136.30000000000001</v>
      </c>
      <c r="WGN196" s="2">
        <v>136.30000000000001</v>
      </c>
      <c r="WGO196" s="2">
        <v>136.30000000000001</v>
      </c>
      <c r="WGP196" s="2">
        <v>136.30000000000001</v>
      </c>
      <c r="WGQ196" s="2">
        <v>136.30000000000001</v>
      </c>
      <c r="WGR196" s="2">
        <v>136.30000000000001</v>
      </c>
      <c r="WGS196" s="2">
        <v>136.30000000000001</v>
      </c>
      <c r="WGT196" s="2">
        <v>136.30000000000001</v>
      </c>
      <c r="WGU196" s="2">
        <v>136.30000000000001</v>
      </c>
      <c r="WGV196" s="2">
        <v>136.30000000000001</v>
      </c>
      <c r="WGW196" s="2">
        <v>136.30000000000001</v>
      </c>
      <c r="WGX196" s="2">
        <v>136.30000000000001</v>
      </c>
      <c r="WGY196" s="2">
        <v>136.30000000000001</v>
      </c>
      <c r="WGZ196" s="2">
        <v>136.30000000000001</v>
      </c>
      <c r="WHA196" s="2">
        <v>136.30000000000001</v>
      </c>
      <c r="WHB196" s="2">
        <v>136.30000000000001</v>
      </c>
      <c r="WHC196" s="2">
        <v>136.30000000000001</v>
      </c>
      <c r="WHD196" s="2">
        <v>136.30000000000001</v>
      </c>
      <c r="WHE196" s="2">
        <v>136.30000000000001</v>
      </c>
      <c r="WHF196" s="2">
        <v>136.30000000000001</v>
      </c>
      <c r="WHG196" s="2">
        <v>136.30000000000001</v>
      </c>
      <c r="WHH196" s="2">
        <v>136.30000000000001</v>
      </c>
      <c r="WHI196" s="2">
        <v>136.30000000000001</v>
      </c>
      <c r="WHJ196" s="2">
        <v>136.30000000000001</v>
      </c>
      <c r="WHK196" s="2">
        <v>136.30000000000001</v>
      </c>
      <c r="WHL196" s="2">
        <v>136.30000000000001</v>
      </c>
      <c r="WHM196" s="2">
        <v>136.30000000000001</v>
      </c>
      <c r="WHN196" s="2">
        <v>136.30000000000001</v>
      </c>
      <c r="WHO196" s="2">
        <v>136.30000000000001</v>
      </c>
      <c r="WHP196" s="2">
        <v>136.30000000000001</v>
      </c>
      <c r="WHQ196" s="2">
        <v>136.30000000000001</v>
      </c>
      <c r="WHR196" s="2">
        <v>136.30000000000001</v>
      </c>
      <c r="WHS196" s="2">
        <v>136.30000000000001</v>
      </c>
      <c r="WHT196" s="2">
        <v>136.30000000000001</v>
      </c>
      <c r="WHU196" s="2">
        <v>136.30000000000001</v>
      </c>
      <c r="WHV196" s="2">
        <v>136.30000000000001</v>
      </c>
      <c r="WHW196" s="2">
        <v>136.30000000000001</v>
      </c>
      <c r="WHX196" s="2">
        <v>136.30000000000001</v>
      </c>
      <c r="WHY196" s="2">
        <v>136.30000000000001</v>
      </c>
      <c r="WHZ196" s="2">
        <v>136.30000000000001</v>
      </c>
      <c r="WIA196" s="2">
        <v>136.30000000000001</v>
      </c>
      <c r="WIB196" s="2">
        <v>136.30000000000001</v>
      </c>
      <c r="WIC196" s="2">
        <v>136.30000000000001</v>
      </c>
      <c r="WID196" s="2">
        <v>136.30000000000001</v>
      </c>
      <c r="WIE196" s="2">
        <v>136.30000000000001</v>
      </c>
      <c r="WIF196" s="2">
        <v>136.30000000000001</v>
      </c>
      <c r="WIG196" s="2">
        <v>136.30000000000001</v>
      </c>
      <c r="WIH196" s="2">
        <v>136.30000000000001</v>
      </c>
      <c r="WII196" s="2">
        <v>136.30000000000001</v>
      </c>
      <c r="WIJ196" s="2">
        <v>136.30000000000001</v>
      </c>
      <c r="WIK196" s="2">
        <v>136.30000000000001</v>
      </c>
      <c r="WIL196" s="2">
        <v>136.30000000000001</v>
      </c>
      <c r="WIM196" s="2">
        <v>136.30000000000001</v>
      </c>
      <c r="WIN196" s="2">
        <v>136.30000000000001</v>
      </c>
      <c r="WIO196" s="2">
        <v>136.30000000000001</v>
      </c>
      <c r="WIP196" s="2">
        <v>136.30000000000001</v>
      </c>
      <c r="WIQ196" s="2">
        <v>136.30000000000001</v>
      </c>
      <c r="WIR196" s="2">
        <v>136.30000000000001</v>
      </c>
      <c r="WIS196" s="2">
        <v>136.30000000000001</v>
      </c>
      <c r="WIT196" s="2">
        <v>136.30000000000001</v>
      </c>
      <c r="WIU196" s="2">
        <v>136.30000000000001</v>
      </c>
      <c r="WIV196" s="2">
        <v>136.30000000000001</v>
      </c>
      <c r="WIW196" s="2">
        <v>136.30000000000001</v>
      </c>
      <c r="WIX196" s="2">
        <v>136.30000000000001</v>
      </c>
      <c r="WIY196" s="2">
        <v>136.30000000000001</v>
      </c>
      <c r="WIZ196" s="2">
        <v>136.30000000000001</v>
      </c>
      <c r="WJA196" s="2">
        <v>136.30000000000001</v>
      </c>
      <c r="WJB196" s="2">
        <v>136.30000000000001</v>
      </c>
      <c r="WJC196" s="2">
        <v>136.30000000000001</v>
      </c>
      <c r="WJD196" s="2">
        <v>136.30000000000001</v>
      </c>
      <c r="WJE196" s="2">
        <v>136.30000000000001</v>
      </c>
      <c r="WJF196" s="2">
        <v>136.30000000000001</v>
      </c>
      <c r="WJG196" s="2">
        <v>136.30000000000001</v>
      </c>
      <c r="WJH196" s="2">
        <v>136.30000000000001</v>
      </c>
      <c r="WJI196" s="2">
        <v>136.30000000000001</v>
      </c>
      <c r="WJJ196" s="2">
        <v>136.30000000000001</v>
      </c>
      <c r="WJK196" s="2">
        <v>136.30000000000001</v>
      </c>
      <c r="WJL196" s="2">
        <v>136.30000000000001</v>
      </c>
      <c r="WJM196" s="2">
        <v>136.30000000000001</v>
      </c>
      <c r="WJN196" s="2">
        <v>136.30000000000001</v>
      </c>
      <c r="WJO196" s="2">
        <v>136.30000000000001</v>
      </c>
      <c r="WJP196" s="2">
        <v>136.30000000000001</v>
      </c>
      <c r="WJQ196" s="2">
        <v>136.30000000000001</v>
      </c>
      <c r="WJR196" s="2">
        <v>136.30000000000001</v>
      </c>
      <c r="WJS196" s="2">
        <v>136.30000000000001</v>
      </c>
      <c r="WJT196" s="2">
        <v>136.30000000000001</v>
      </c>
      <c r="WJU196" s="2">
        <v>136.30000000000001</v>
      </c>
      <c r="WJV196" s="2">
        <v>136.30000000000001</v>
      </c>
      <c r="WJW196" s="2">
        <v>136.30000000000001</v>
      </c>
      <c r="WJX196" s="2">
        <v>136.30000000000001</v>
      </c>
      <c r="WJY196" s="2">
        <v>136.30000000000001</v>
      </c>
      <c r="WJZ196" s="2">
        <v>136.30000000000001</v>
      </c>
      <c r="WKA196" s="2">
        <v>136.30000000000001</v>
      </c>
      <c r="WKB196" s="2">
        <v>136.30000000000001</v>
      </c>
      <c r="WKC196" s="2">
        <v>136.30000000000001</v>
      </c>
      <c r="WKD196" s="2">
        <v>136.30000000000001</v>
      </c>
      <c r="WKE196" s="2">
        <v>136.30000000000001</v>
      </c>
      <c r="WKF196" s="2">
        <v>136.30000000000001</v>
      </c>
      <c r="WKG196" s="2">
        <v>136.30000000000001</v>
      </c>
      <c r="WKH196" s="2">
        <v>136.30000000000001</v>
      </c>
      <c r="WKI196" s="2">
        <v>136.30000000000001</v>
      </c>
      <c r="WKJ196" s="2">
        <v>136.30000000000001</v>
      </c>
      <c r="WKK196" s="2">
        <v>136.30000000000001</v>
      </c>
      <c r="WKL196" s="2">
        <v>136.30000000000001</v>
      </c>
      <c r="WKM196" s="2">
        <v>136.30000000000001</v>
      </c>
      <c r="WKN196" s="2">
        <v>136.30000000000001</v>
      </c>
      <c r="WKO196" s="2">
        <v>136.30000000000001</v>
      </c>
      <c r="WKP196" s="2">
        <v>136.30000000000001</v>
      </c>
      <c r="WKQ196" s="2">
        <v>136.30000000000001</v>
      </c>
      <c r="WKR196" s="2">
        <v>136.30000000000001</v>
      </c>
      <c r="WKS196" s="2">
        <v>136.30000000000001</v>
      </c>
      <c r="WKT196" s="2">
        <v>136.30000000000001</v>
      </c>
      <c r="WKU196" s="2">
        <v>136.30000000000001</v>
      </c>
      <c r="WKV196" s="2">
        <v>136.30000000000001</v>
      </c>
      <c r="WKW196" s="2">
        <v>136.30000000000001</v>
      </c>
      <c r="WKX196" s="2">
        <v>136.30000000000001</v>
      </c>
      <c r="WKY196" s="2">
        <v>136.30000000000001</v>
      </c>
      <c r="WKZ196" s="2">
        <v>136.30000000000001</v>
      </c>
      <c r="WLA196" s="2">
        <v>136.30000000000001</v>
      </c>
      <c r="WLB196" s="2">
        <v>136.30000000000001</v>
      </c>
      <c r="WLC196" s="2">
        <v>136.30000000000001</v>
      </c>
      <c r="WLD196" s="2">
        <v>136.30000000000001</v>
      </c>
      <c r="WLE196" s="2">
        <v>136.30000000000001</v>
      </c>
      <c r="WLF196" s="2">
        <v>136.30000000000001</v>
      </c>
      <c r="WLG196" s="2">
        <v>136.30000000000001</v>
      </c>
      <c r="WLH196" s="2">
        <v>136.30000000000001</v>
      </c>
      <c r="WLI196" s="2">
        <v>136.30000000000001</v>
      </c>
      <c r="WLJ196" s="2">
        <v>136.30000000000001</v>
      </c>
      <c r="WLK196" s="2">
        <v>136.30000000000001</v>
      </c>
      <c r="WLL196" s="2">
        <v>136.30000000000001</v>
      </c>
      <c r="WLM196" s="2">
        <v>136.30000000000001</v>
      </c>
      <c r="WLN196" s="2">
        <v>136.30000000000001</v>
      </c>
      <c r="WLO196" s="2">
        <v>136.30000000000001</v>
      </c>
      <c r="WLP196" s="2">
        <v>136.30000000000001</v>
      </c>
      <c r="WLQ196" s="2">
        <v>136.30000000000001</v>
      </c>
      <c r="WLR196" s="2">
        <v>136.30000000000001</v>
      </c>
      <c r="WLS196" s="2">
        <v>136.30000000000001</v>
      </c>
      <c r="WLT196" s="2">
        <v>136.30000000000001</v>
      </c>
      <c r="WLU196" s="2">
        <v>136.30000000000001</v>
      </c>
      <c r="WLV196" s="2">
        <v>136.30000000000001</v>
      </c>
      <c r="WLW196" s="2">
        <v>136.30000000000001</v>
      </c>
      <c r="WLX196" s="2">
        <v>136.30000000000001</v>
      </c>
      <c r="WLY196" s="2">
        <v>136.30000000000001</v>
      </c>
      <c r="WLZ196" s="2">
        <v>136.30000000000001</v>
      </c>
      <c r="WMA196" s="2">
        <v>136.30000000000001</v>
      </c>
      <c r="WMB196" s="2">
        <v>136.30000000000001</v>
      </c>
      <c r="WMC196" s="2">
        <v>136.30000000000001</v>
      </c>
      <c r="WMD196" s="2">
        <v>136.30000000000001</v>
      </c>
      <c r="WME196" s="2">
        <v>136.30000000000001</v>
      </c>
      <c r="WMF196" s="2">
        <v>136.30000000000001</v>
      </c>
      <c r="WMG196" s="2">
        <v>136.30000000000001</v>
      </c>
      <c r="WMH196" s="2">
        <v>136.30000000000001</v>
      </c>
      <c r="WMI196" s="2">
        <v>136.30000000000001</v>
      </c>
      <c r="WMJ196" s="2">
        <v>136.30000000000001</v>
      </c>
      <c r="WMK196" s="2">
        <v>136.30000000000001</v>
      </c>
      <c r="WML196" s="2">
        <v>136.30000000000001</v>
      </c>
      <c r="WMM196" s="2">
        <v>136.30000000000001</v>
      </c>
      <c r="WMN196" s="2">
        <v>136.30000000000001</v>
      </c>
      <c r="WMO196" s="2">
        <v>136.30000000000001</v>
      </c>
      <c r="WMP196" s="2">
        <v>136.30000000000001</v>
      </c>
      <c r="WMQ196" s="2">
        <v>136.30000000000001</v>
      </c>
      <c r="WMR196" s="2">
        <v>136.30000000000001</v>
      </c>
      <c r="WMS196" s="2">
        <v>136.30000000000001</v>
      </c>
      <c r="WMT196" s="2">
        <v>136.30000000000001</v>
      </c>
      <c r="WMU196" s="2">
        <v>136.30000000000001</v>
      </c>
      <c r="WMV196" s="2">
        <v>136.30000000000001</v>
      </c>
      <c r="WMW196" s="2">
        <v>136.30000000000001</v>
      </c>
      <c r="WMX196" s="2">
        <v>136.30000000000001</v>
      </c>
      <c r="WMY196" s="2">
        <v>136.30000000000001</v>
      </c>
      <c r="WMZ196" s="2">
        <v>136.30000000000001</v>
      </c>
      <c r="WNA196" s="2">
        <v>136.30000000000001</v>
      </c>
      <c r="WNB196" s="2">
        <v>136.30000000000001</v>
      </c>
      <c r="WNC196" s="2">
        <v>136.30000000000001</v>
      </c>
      <c r="WND196" s="2">
        <v>136.30000000000001</v>
      </c>
      <c r="WNE196" s="2">
        <v>136.30000000000001</v>
      </c>
      <c r="WNF196" s="2">
        <v>136.30000000000001</v>
      </c>
      <c r="WNG196" s="2">
        <v>136.30000000000001</v>
      </c>
      <c r="WNH196" s="2">
        <v>136.30000000000001</v>
      </c>
      <c r="WNI196" s="2">
        <v>136.30000000000001</v>
      </c>
      <c r="WNJ196" s="2">
        <v>136.30000000000001</v>
      </c>
      <c r="WNK196" s="2">
        <v>136.30000000000001</v>
      </c>
      <c r="WNL196" s="2">
        <v>136.30000000000001</v>
      </c>
      <c r="WNM196" s="2">
        <v>136.30000000000001</v>
      </c>
      <c r="WNN196" s="2">
        <v>136.30000000000001</v>
      </c>
      <c r="WNO196" s="2">
        <v>136.30000000000001</v>
      </c>
      <c r="WNP196" s="2">
        <v>136.30000000000001</v>
      </c>
      <c r="WNQ196" s="2">
        <v>136.30000000000001</v>
      </c>
      <c r="WNR196" s="2">
        <v>136.30000000000001</v>
      </c>
      <c r="WNS196" s="2">
        <v>136.30000000000001</v>
      </c>
      <c r="WNT196" s="2">
        <v>136.30000000000001</v>
      </c>
      <c r="WNU196" s="2">
        <v>136.30000000000001</v>
      </c>
      <c r="WNV196" s="2">
        <v>136.30000000000001</v>
      </c>
      <c r="WNW196" s="2">
        <v>136.30000000000001</v>
      </c>
      <c r="WNX196" s="2">
        <v>136.30000000000001</v>
      </c>
      <c r="WNY196" s="2">
        <v>136.30000000000001</v>
      </c>
      <c r="WNZ196" s="2">
        <v>136.30000000000001</v>
      </c>
      <c r="WOA196" s="2">
        <v>136.30000000000001</v>
      </c>
      <c r="WOB196" s="2">
        <v>136.30000000000001</v>
      </c>
      <c r="WOC196" s="2">
        <v>136.30000000000001</v>
      </c>
      <c r="WOD196" s="2">
        <v>136.30000000000001</v>
      </c>
      <c r="WOE196" s="2">
        <v>136.30000000000001</v>
      </c>
      <c r="WOF196" s="2">
        <v>136.30000000000001</v>
      </c>
      <c r="WOG196" s="2">
        <v>136.30000000000001</v>
      </c>
      <c r="WOH196" s="2">
        <v>136.30000000000001</v>
      </c>
      <c r="WOI196" s="2">
        <v>136.30000000000001</v>
      </c>
      <c r="WOJ196" s="2">
        <v>136.30000000000001</v>
      </c>
      <c r="WOK196" s="2">
        <v>136.30000000000001</v>
      </c>
      <c r="WOL196" s="2">
        <v>136.30000000000001</v>
      </c>
      <c r="WOM196" s="2">
        <v>136.30000000000001</v>
      </c>
      <c r="WON196" s="2">
        <v>136.30000000000001</v>
      </c>
      <c r="WOO196" s="2">
        <v>136.30000000000001</v>
      </c>
      <c r="WOP196" s="2">
        <v>136.30000000000001</v>
      </c>
      <c r="WOQ196" s="2">
        <v>136.30000000000001</v>
      </c>
      <c r="WOR196" s="2">
        <v>136.30000000000001</v>
      </c>
      <c r="WOS196" s="2">
        <v>136.30000000000001</v>
      </c>
      <c r="WOT196" s="2">
        <v>136.30000000000001</v>
      </c>
      <c r="WOU196" s="2">
        <v>136.30000000000001</v>
      </c>
      <c r="WOV196" s="2">
        <v>136.30000000000001</v>
      </c>
      <c r="WOW196" s="2">
        <v>136.30000000000001</v>
      </c>
      <c r="WOX196" s="2">
        <v>136.30000000000001</v>
      </c>
      <c r="WOY196" s="2">
        <v>136.30000000000001</v>
      </c>
      <c r="WOZ196" s="2">
        <v>136.30000000000001</v>
      </c>
      <c r="WPA196" s="2">
        <v>136.30000000000001</v>
      </c>
      <c r="WPB196" s="2">
        <v>136.30000000000001</v>
      </c>
      <c r="WPC196" s="2">
        <v>136.30000000000001</v>
      </c>
      <c r="WPD196" s="2">
        <v>136.30000000000001</v>
      </c>
      <c r="WPE196" s="2">
        <v>136.30000000000001</v>
      </c>
      <c r="WPF196" s="2">
        <v>136.30000000000001</v>
      </c>
      <c r="WPG196" s="2">
        <v>136.30000000000001</v>
      </c>
      <c r="WPH196" s="2">
        <v>136.30000000000001</v>
      </c>
      <c r="WPI196" s="2">
        <v>136.30000000000001</v>
      </c>
      <c r="WPJ196" s="2">
        <v>136.30000000000001</v>
      </c>
      <c r="WPK196" s="2">
        <v>136.30000000000001</v>
      </c>
      <c r="WPL196" s="2">
        <v>136.30000000000001</v>
      </c>
      <c r="WPM196" s="2">
        <v>136.30000000000001</v>
      </c>
      <c r="WPN196" s="2">
        <v>136.30000000000001</v>
      </c>
      <c r="WPO196" s="2">
        <v>136.30000000000001</v>
      </c>
      <c r="WPP196" s="2">
        <v>136.30000000000001</v>
      </c>
      <c r="WPQ196" s="2">
        <v>136.30000000000001</v>
      </c>
      <c r="WPR196" s="2">
        <v>136.30000000000001</v>
      </c>
      <c r="WPS196" s="2">
        <v>136.30000000000001</v>
      </c>
      <c r="WPT196" s="2">
        <v>136.30000000000001</v>
      </c>
      <c r="WPU196" s="2">
        <v>136.30000000000001</v>
      </c>
      <c r="WPV196" s="2">
        <v>136.30000000000001</v>
      </c>
      <c r="WPW196" s="2">
        <v>136.30000000000001</v>
      </c>
      <c r="WPX196" s="2">
        <v>136.30000000000001</v>
      </c>
      <c r="WPY196" s="2">
        <v>136.30000000000001</v>
      </c>
      <c r="WPZ196" s="2">
        <v>136.30000000000001</v>
      </c>
      <c r="WQA196" s="2">
        <v>136.30000000000001</v>
      </c>
      <c r="WQB196" s="2">
        <v>136.30000000000001</v>
      </c>
      <c r="WQC196" s="2">
        <v>136.30000000000001</v>
      </c>
      <c r="WQD196" s="2">
        <v>136.30000000000001</v>
      </c>
      <c r="WQE196" s="2">
        <v>136.30000000000001</v>
      </c>
      <c r="WQF196" s="2">
        <v>136.30000000000001</v>
      </c>
      <c r="WQG196" s="2">
        <v>136.30000000000001</v>
      </c>
      <c r="WQH196" s="2">
        <v>136.30000000000001</v>
      </c>
      <c r="WQI196" s="2">
        <v>136.30000000000001</v>
      </c>
      <c r="WQJ196" s="2">
        <v>136.30000000000001</v>
      </c>
      <c r="WQK196" s="2">
        <v>136.30000000000001</v>
      </c>
      <c r="WQL196" s="2">
        <v>136.30000000000001</v>
      </c>
      <c r="WQM196" s="2">
        <v>136.30000000000001</v>
      </c>
      <c r="WQN196" s="2">
        <v>136.30000000000001</v>
      </c>
      <c r="WQO196" s="2">
        <v>136.30000000000001</v>
      </c>
      <c r="WQP196" s="2">
        <v>136.30000000000001</v>
      </c>
      <c r="WQQ196" s="2">
        <v>136.30000000000001</v>
      </c>
      <c r="WQR196" s="2">
        <v>136.30000000000001</v>
      </c>
      <c r="WQS196" s="2">
        <v>136.30000000000001</v>
      </c>
      <c r="WQT196" s="2">
        <v>136.30000000000001</v>
      </c>
      <c r="WQU196" s="2">
        <v>136.30000000000001</v>
      </c>
      <c r="WQV196" s="2">
        <v>136.30000000000001</v>
      </c>
      <c r="WQW196" s="2">
        <v>136.30000000000001</v>
      </c>
      <c r="WQX196" s="2">
        <v>136.30000000000001</v>
      </c>
      <c r="WQY196" s="2">
        <v>136.30000000000001</v>
      </c>
      <c r="WQZ196" s="2">
        <v>136.30000000000001</v>
      </c>
      <c r="WRA196" s="2">
        <v>136.30000000000001</v>
      </c>
      <c r="WRB196" s="2">
        <v>136.30000000000001</v>
      </c>
      <c r="WRC196" s="2">
        <v>136.30000000000001</v>
      </c>
      <c r="WRD196" s="2">
        <v>136.30000000000001</v>
      </c>
      <c r="WRE196" s="2">
        <v>136.30000000000001</v>
      </c>
      <c r="WRF196" s="2">
        <v>136.30000000000001</v>
      </c>
      <c r="WRG196" s="2">
        <v>136.30000000000001</v>
      </c>
      <c r="WRH196" s="2">
        <v>136.30000000000001</v>
      </c>
      <c r="WRI196" s="2">
        <v>136.30000000000001</v>
      </c>
      <c r="WRJ196" s="2">
        <v>136.30000000000001</v>
      </c>
      <c r="WRK196" s="2">
        <v>136.30000000000001</v>
      </c>
      <c r="WRL196" s="2">
        <v>136.30000000000001</v>
      </c>
      <c r="WRM196" s="2">
        <v>136.30000000000001</v>
      </c>
      <c r="WRN196" s="2">
        <v>136.30000000000001</v>
      </c>
      <c r="WRO196" s="2">
        <v>136.30000000000001</v>
      </c>
      <c r="WRP196" s="2">
        <v>136.30000000000001</v>
      </c>
      <c r="WRQ196" s="2">
        <v>136.30000000000001</v>
      </c>
      <c r="WRR196" s="2">
        <v>136.30000000000001</v>
      </c>
      <c r="WRS196" s="2">
        <v>136.30000000000001</v>
      </c>
      <c r="WRT196" s="2">
        <v>136.30000000000001</v>
      </c>
      <c r="WRU196" s="2">
        <v>136.30000000000001</v>
      </c>
      <c r="WRV196" s="2">
        <v>136.30000000000001</v>
      </c>
      <c r="WRW196" s="2">
        <v>136.30000000000001</v>
      </c>
      <c r="WRX196" s="2">
        <v>136.30000000000001</v>
      </c>
      <c r="WRY196" s="2">
        <v>136.30000000000001</v>
      </c>
      <c r="WRZ196" s="2">
        <v>136.30000000000001</v>
      </c>
      <c r="WSA196" s="2">
        <v>136.30000000000001</v>
      </c>
      <c r="WSB196" s="2">
        <v>136.30000000000001</v>
      </c>
      <c r="WSC196" s="2">
        <v>136.30000000000001</v>
      </c>
      <c r="WSD196" s="2">
        <v>136.30000000000001</v>
      </c>
      <c r="WSE196" s="2">
        <v>136.30000000000001</v>
      </c>
      <c r="WSF196" s="2">
        <v>136.30000000000001</v>
      </c>
      <c r="WSG196" s="2">
        <v>136.30000000000001</v>
      </c>
      <c r="WSH196" s="2">
        <v>136.30000000000001</v>
      </c>
      <c r="WSI196" s="2">
        <v>136.30000000000001</v>
      </c>
      <c r="WSJ196" s="2">
        <v>136.30000000000001</v>
      </c>
      <c r="WSK196" s="2">
        <v>136.30000000000001</v>
      </c>
      <c r="WSL196" s="2">
        <v>136.30000000000001</v>
      </c>
      <c r="WSM196" s="2">
        <v>136.30000000000001</v>
      </c>
      <c r="WSN196" s="2">
        <v>136.30000000000001</v>
      </c>
      <c r="WSO196" s="2">
        <v>136.30000000000001</v>
      </c>
      <c r="WSP196" s="2">
        <v>136.30000000000001</v>
      </c>
      <c r="WSQ196" s="2">
        <v>136.30000000000001</v>
      </c>
      <c r="WSR196" s="2">
        <v>136.30000000000001</v>
      </c>
      <c r="WSS196" s="2">
        <v>136.30000000000001</v>
      </c>
      <c r="WST196" s="2">
        <v>136.30000000000001</v>
      </c>
      <c r="WSU196" s="2">
        <v>136.30000000000001</v>
      </c>
      <c r="WSV196" s="2">
        <v>136.30000000000001</v>
      </c>
      <c r="WSW196" s="2">
        <v>136.30000000000001</v>
      </c>
      <c r="WSX196" s="2">
        <v>136.30000000000001</v>
      </c>
      <c r="WSY196" s="2">
        <v>136.30000000000001</v>
      </c>
      <c r="WSZ196" s="2">
        <v>136.30000000000001</v>
      </c>
      <c r="WTA196" s="2">
        <v>136.30000000000001</v>
      </c>
      <c r="WTB196" s="2">
        <v>136.30000000000001</v>
      </c>
      <c r="WTC196" s="2">
        <v>136.30000000000001</v>
      </c>
      <c r="WTD196" s="2">
        <v>136.30000000000001</v>
      </c>
      <c r="WTE196" s="2">
        <v>136.30000000000001</v>
      </c>
      <c r="WTF196" s="2">
        <v>136.30000000000001</v>
      </c>
      <c r="WTG196" s="2">
        <v>136.30000000000001</v>
      </c>
      <c r="WTH196" s="2">
        <v>136.30000000000001</v>
      </c>
      <c r="WTI196" s="2">
        <v>136.30000000000001</v>
      </c>
      <c r="WTJ196" s="2">
        <v>136.30000000000001</v>
      </c>
      <c r="WTK196" s="2">
        <v>136.30000000000001</v>
      </c>
      <c r="WTL196" s="2">
        <v>136.30000000000001</v>
      </c>
      <c r="WTM196" s="2">
        <v>136.30000000000001</v>
      </c>
      <c r="WTN196" s="2">
        <v>136.30000000000001</v>
      </c>
      <c r="WTO196" s="2">
        <v>136.30000000000001</v>
      </c>
      <c r="WTP196" s="2">
        <v>136.30000000000001</v>
      </c>
      <c r="WTQ196" s="2">
        <v>136.30000000000001</v>
      </c>
      <c r="WTR196" s="2">
        <v>136.30000000000001</v>
      </c>
      <c r="WTS196" s="2">
        <v>136.30000000000001</v>
      </c>
      <c r="WTT196" s="2">
        <v>136.30000000000001</v>
      </c>
      <c r="WTU196" s="2">
        <v>136.30000000000001</v>
      </c>
      <c r="WTV196" s="2">
        <v>136.30000000000001</v>
      </c>
      <c r="WTW196" s="2">
        <v>136.30000000000001</v>
      </c>
      <c r="WTX196" s="2">
        <v>136.30000000000001</v>
      </c>
      <c r="WTY196" s="2">
        <v>136.30000000000001</v>
      </c>
      <c r="WTZ196" s="2">
        <v>136.30000000000001</v>
      </c>
      <c r="WUA196" s="2">
        <v>136.30000000000001</v>
      </c>
      <c r="WUB196" s="2">
        <v>136.30000000000001</v>
      </c>
      <c r="WUC196" s="2">
        <v>136.30000000000001</v>
      </c>
      <c r="WUD196" s="2">
        <v>136.30000000000001</v>
      </c>
      <c r="WUE196" s="2">
        <v>136.30000000000001</v>
      </c>
      <c r="WUF196" s="2">
        <v>136.30000000000001</v>
      </c>
      <c r="WUG196" s="2">
        <v>136.30000000000001</v>
      </c>
      <c r="WUH196" s="2">
        <v>136.30000000000001</v>
      </c>
      <c r="WUI196" s="2">
        <v>136.30000000000001</v>
      </c>
      <c r="WUJ196" s="2">
        <v>136.30000000000001</v>
      </c>
      <c r="WUK196" s="2">
        <v>136.30000000000001</v>
      </c>
      <c r="WUL196" s="2">
        <v>136.30000000000001</v>
      </c>
      <c r="WUM196" s="2">
        <v>136.30000000000001</v>
      </c>
      <c r="WUN196" s="2">
        <v>136.30000000000001</v>
      </c>
      <c r="WUO196" s="2">
        <v>136.30000000000001</v>
      </c>
      <c r="WUP196" s="2">
        <v>136.30000000000001</v>
      </c>
      <c r="WUQ196" s="2">
        <v>136.30000000000001</v>
      </c>
      <c r="WUR196" s="2">
        <v>136.30000000000001</v>
      </c>
      <c r="WUS196" s="2">
        <v>136.30000000000001</v>
      </c>
      <c r="WUT196" s="2">
        <v>136.30000000000001</v>
      </c>
      <c r="WUU196" s="2">
        <v>136.30000000000001</v>
      </c>
      <c r="WUV196" s="2">
        <v>136.30000000000001</v>
      </c>
      <c r="WUW196" s="2">
        <v>136.30000000000001</v>
      </c>
      <c r="WUX196" s="2">
        <v>136.30000000000001</v>
      </c>
      <c r="WUY196" s="2">
        <v>136.30000000000001</v>
      </c>
      <c r="WUZ196" s="2">
        <v>136.30000000000001</v>
      </c>
      <c r="WVA196" s="2">
        <v>136.30000000000001</v>
      </c>
      <c r="WVB196" s="2">
        <v>136.30000000000001</v>
      </c>
      <c r="WVC196" s="2">
        <v>136.30000000000001</v>
      </c>
      <c r="WVD196" s="2">
        <v>136.30000000000001</v>
      </c>
      <c r="WVE196" s="2">
        <v>136.30000000000001</v>
      </c>
      <c r="WVF196" s="2">
        <v>136.30000000000001</v>
      </c>
      <c r="WVG196" s="2">
        <v>136.30000000000001</v>
      </c>
      <c r="WVH196" s="2">
        <v>136.30000000000001</v>
      </c>
      <c r="WVI196" s="2">
        <v>136.30000000000001</v>
      </c>
      <c r="WVJ196" s="2">
        <v>136.30000000000001</v>
      </c>
      <c r="WVK196" s="2">
        <v>136.30000000000001</v>
      </c>
      <c r="WVL196" s="2">
        <v>136.30000000000001</v>
      </c>
      <c r="WVM196" s="2">
        <v>136.30000000000001</v>
      </c>
      <c r="WVN196" s="2">
        <v>136.30000000000001</v>
      </c>
      <c r="WVO196" s="2">
        <v>136.30000000000001</v>
      </c>
      <c r="WVP196" s="2">
        <v>136.30000000000001</v>
      </c>
      <c r="WVQ196" s="2">
        <v>136.30000000000001</v>
      </c>
      <c r="WVR196" s="2">
        <v>136.30000000000001</v>
      </c>
      <c r="WVS196" s="2">
        <v>136.30000000000001</v>
      </c>
      <c r="WVT196" s="2">
        <v>136.30000000000001</v>
      </c>
      <c r="WVU196" s="2">
        <v>136.30000000000001</v>
      </c>
      <c r="WVV196" s="2">
        <v>136.30000000000001</v>
      </c>
      <c r="WVW196" s="2">
        <v>136.30000000000001</v>
      </c>
      <c r="WVX196" s="2">
        <v>136.30000000000001</v>
      </c>
      <c r="WVY196" s="2">
        <v>136.30000000000001</v>
      </c>
      <c r="WVZ196" s="2">
        <v>136.30000000000001</v>
      </c>
      <c r="WWA196" s="2">
        <v>136.30000000000001</v>
      </c>
      <c r="WWB196" s="2">
        <v>136.30000000000001</v>
      </c>
      <c r="WWC196" s="2">
        <v>136.30000000000001</v>
      </c>
      <c r="WWD196" s="2">
        <v>136.30000000000001</v>
      </c>
      <c r="WWE196" s="2">
        <v>136.30000000000001</v>
      </c>
      <c r="WWF196" s="2">
        <v>136.30000000000001</v>
      </c>
      <c r="WWG196" s="2">
        <v>136.30000000000001</v>
      </c>
      <c r="WWH196" s="2">
        <v>136.30000000000001</v>
      </c>
      <c r="WWI196" s="2">
        <v>136.30000000000001</v>
      </c>
      <c r="WWJ196" s="2">
        <v>136.30000000000001</v>
      </c>
      <c r="WWK196" s="2">
        <v>136.30000000000001</v>
      </c>
      <c r="WWL196" s="2">
        <v>136.30000000000001</v>
      </c>
      <c r="WWM196" s="2">
        <v>136.30000000000001</v>
      </c>
      <c r="WWN196" s="2">
        <v>136.30000000000001</v>
      </c>
      <c r="WWO196" s="2">
        <v>136.30000000000001</v>
      </c>
      <c r="WWP196" s="2">
        <v>136.30000000000001</v>
      </c>
      <c r="WWQ196" s="2">
        <v>136.30000000000001</v>
      </c>
      <c r="WWR196" s="2">
        <v>136.30000000000001</v>
      </c>
      <c r="WWS196" s="2">
        <v>136.30000000000001</v>
      </c>
      <c r="WWT196" s="2">
        <v>136.30000000000001</v>
      </c>
      <c r="WWU196" s="2">
        <v>136.30000000000001</v>
      </c>
      <c r="WWV196" s="2">
        <v>136.30000000000001</v>
      </c>
      <c r="WWW196" s="2">
        <v>136.30000000000001</v>
      </c>
      <c r="WWX196" s="2">
        <v>136.30000000000001</v>
      </c>
      <c r="WWY196" s="2">
        <v>136.30000000000001</v>
      </c>
      <c r="WWZ196" s="2">
        <v>136.30000000000001</v>
      </c>
      <c r="WXA196" s="2">
        <v>136.30000000000001</v>
      </c>
      <c r="WXB196" s="2">
        <v>136.30000000000001</v>
      </c>
      <c r="WXC196" s="2">
        <v>136.30000000000001</v>
      </c>
      <c r="WXD196" s="2">
        <v>136.30000000000001</v>
      </c>
      <c r="WXE196" s="2">
        <v>136.30000000000001</v>
      </c>
      <c r="WXF196" s="2">
        <v>136.30000000000001</v>
      </c>
      <c r="WXG196" s="2">
        <v>136.30000000000001</v>
      </c>
      <c r="WXH196" s="2">
        <v>136.30000000000001</v>
      </c>
      <c r="WXI196" s="2">
        <v>136.30000000000001</v>
      </c>
      <c r="WXJ196" s="2">
        <v>136.30000000000001</v>
      </c>
      <c r="WXK196" s="2">
        <v>136.30000000000001</v>
      </c>
      <c r="WXL196" s="2">
        <v>136.30000000000001</v>
      </c>
      <c r="WXM196" s="2">
        <v>136.30000000000001</v>
      </c>
      <c r="WXN196" s="2">
        <v>136.30000000000001</v>
      </c>
      <c r="WXO196" s="2">
        <v>136.30000000000001</v>
      </c>
      <c r="WXP196" s="2">
        <v>136.30000000000001</v>
      </c>
      <c r="WXQ196" s="2">
        <v>136.30000000000001</v>
      </c>
      <c r="WXR196" s="2">
        <v>136.30000000000001</v>
      </c>
      <c r="WXS196" s="2">
        <v>136.30000000000001</v>
      </c>
      <c r="WXT196" s="2">
        <v>136.30000000000001</v>
      </c>
      <c r="WXU196" s="2">
        <v>136.30000000000001</v>
      </c>
      <c r="WXV196" s="2">
        <v>136.30000000000001</v>
      </c>
      <c r="WXW196" s="2">
        <v>136.30000000000001</v>
      </c>
      <c r="WXX196" s="2">
        <v>136.30000000000001</v>
      </c>
      <c r="WXY196" s="2">
        <v>136.30000000000001</v>
      </c>
      <c r="WXZ196" s="2">
        <v>136.30000000000001</v>
      </c>
      <c r="WYA196" s="2">
        <v>136.30000000000001</v>
      </c>
      <c r="WYB196" s="2">
        <v>136.30000000000001</v>
      </c>
      <c r="WYC196" s="2">
        <v>136.30000000000001</v>
      </c>
      <c r="WYD196" s="2">
        <v>136.30000000000001</v>
      </c>
      <c r="WYE196" s="2">
        <v>136.30000000000001</v>
      </c>
      <c r="WYF196" s="2">
        <v>136.30000000000001</v>
      </c>
      <c r="WYG196" s="2">
        <v>136.30000000000001</v>
      </c>
      <c r="WYH196" s="2">
        <v>136.30000000000001</v>
      </c>
      <c r="WYI196" s="2">
        <v>136.30000000000001</v>
      </c>
      <c r="WYJ196" s="2">
        <v>136.30000000000001</v>
      </c>
      <c r="WYK196" s="2">
        <v>136.30000000000001</v>
      </c>
      <c r="WYL196" s="2">
        <v>136.30000000000001</v>
      </c>
      <c r="WYM196" s="2">
        <v>136.30000000000001</v>
      </c>
      <c r="WYN196" s="2">
        <v>136.30000000000001</v>
      </c>
      <c r="WYO196" s="2">
        <v>136.30000000000001</v>
      </c>
      <c r="WYP196" s="2">
        <v>136.30000000000001</v>
      </c>
      <c r="WYQ196" s="2">
        <v>136.30000000000001</v>
      </c>
      <c r="WYR196" s="2">
        <v>136.30000000000001</v>
      </c>
      <c r="WYS196" s="2">
        <v>136.30000000000001</v>
      </c>
      <c r="WYT196" s="2">
        <v>136.30000000000001</v>
      </c>
      <c r="WYU196" s="2">
        <v>136.30000000000001</v>
      </c>
      <c r="WYV196" s="2">
        <v>136.30000000000001</v>
      </c>
      <c r="WYW196" s="2">
        <v>136.30000000000001</v>
      </c>
      <c r="WYX196" s="2">
        <v>136.30000000000001</v>
      </c>
      <c r="WYY196" s="2">
        <v>136.30000000000001</v>
      </c>
      <c r="WYZ196" s="2">
        <v>136.30000000000001</v>
      </c>
      <c r="WZA196" s="2">
        <v>136.30000000000001</v>
      </c>
      <c r="WZB196" s="2">
        <v>136.30000000000001</v>
      </c>
      <c r="WZC196" s="2">
        <v>136.30000000000001</v>
      </c>
      <c r="WZD196" s="2">
        <v>136.30000000000001</v>
      </c>
      <c r="WZE196" s="2">
        <v>136.30000000000001</v>
      </c>
      <c r="WZF196" s="2">
        <v>136.30000000000001</v>
      </c>
      <c r="WZG196" s="2">
        <v>136.30000000000001</v>
      </c>
      <c r="WZH196" s="2">
        <v>136.30000000000001</v>
      </c>
      <c r="WZI196" s="2">
        <v>136.30000000000001</v>
      </c>
      <c r="WZJ196" s="2">
        <v>136.30000000000001</v>
      </c>
      <c r="WZK196" s="2">
        <v>136.30000000000001</v>
      </c>
      <c r="WZL196" s="2">
        <v>136.30000000000001</v>
      </c>
      <c r="WZM196" s="2">
        <v>136.30000000000001</v>
      </c>
      <c r="WZN196" s="2">
        <v>136.30000000000001</v>
      </c>
      <c r="WZO196" s="2">
        <v>136.30000000000001</v>
      </c>
      <c r="WZP196" s="2">
        <v>136.30000000000001</v>
      </c>
      <c r="WZQ196" s="2">
        <v>136.30000000000001</v>
      </c>
      <c r="WZR196" s="2">
        <v>136.30000000000001</v>
      </c>
      <c r="WZS196" s="2">
        <v>136.30000000000001</v>
      </c>
      <c r="WZT196" s="2">
        <v>136.30000000000001</v>
      </c>
      <c r="WZU196" s="2">
        <v>136.30000000000001</v>
      </c>
      <c r="WZV196" s="2">
        <v>136.30000000000001</v>
      </c>
      <c r="WZW196" s="2">
        <v>136.30000000000001</v>
      </c>
      <c r="WZX196" s="2">
        <v>136.30000000000001</v>
      </c>
      <c r="WZY196" s="2">
        <v>136.30000000000001</v>
      </c>
      <c r="WZZ196" s="2">
        <v>136.30000000000001</v>
      </c>
      <c r="XAA196" s="2">
        <v>136.30000000000001</v>
      </c>
      <c r="XAB196" s="2">
        <v>136.30000000000001</v>
      </c>
      <c r="XAC196" s="2">
        <v>136.30000000000001</v>
      </c>
      <c r="XAD196" s="2">
        <v>136.30000000000001</v>
      </c>
      <c r="XAE196" s="2">
        <v>136.30000000000001</v>
      </c>
      <c r="XAF196" s="2">
        <v>136.30000000000001</v>
      </c>
      <c r="XAG196" s="2">
        <v>136.30000000000001</v>
      </c>
      <c r="XAH196" s="2">
        <v>136.30000000000001</v>
      </c>
      <c r="XAI196" s="2">
        <v>136.30000000000001</v>
      </c>
      <c r="XAJ196" s="2">
        <v>136.30000000000001</v>
      </c>
      <c r="XAK196" s="2">
        <v>136.30000000000001</v>
      </c>
      <c r="XAL196" s="2">
        <v>136.30000000000001</v>
      </c>
      <c r="XAM196" s="2">
        <v>136.30000000000001</v>
      </c>
      <c r="XAN196" s="2">
        <v>136.30000000000001</v>
      </c>
      <c r="XAO196" s="2">
        <v>136.30000000000001</v>
      </c>
      <c r="XAP196" s="2">
        <v>136.30000000000001</v>
      </c>
      <c r="XAQ196" s="2">
        <v>136.30000000000001</v>
      </c>
      <c r="XAR196" s="2">
        <v>136.30000000000001</v>
      </c>
      <c r="XAS196" s="2">
        <v>136.30000000000001</v>
      </c>
      <c r="XAT196" s="2">
        <v>136.30000000000001</v>
      </c>
      <c r="XAU196" s="2">
        <v>136.30000000000001</v>
      </c>
      <c r="XAV196" s="2">
        <v>136.30000000000001</v>
      </c>
      <c r="XAW196" s="2">
        <v>136.30000000000001</v>
      </c>
      <c r="XAX196" s="2">
        <v>136.30000000000001</v>
      </c>
      <c r="XAY196" s="2">
        <v>136.30000000000001</v>
      </c>
      <c r="XAZ196" s="2">
        <v>136.30000000000001</v>
      </c>
      <c r="XBA196" s="2">
        <v>136.30000000000001</v>
      </c>
      <c r="XBB196" s="2">
        <v>136.30000000000001</v>
      </c>
      <c r="XBC196" s="2">
        <v>136.30000000000001</v>
      </c>
      <c r="XBD196" s="2">
        <v>136.30000000000001</v>
      </c>
      <c r="XBE196" s="2">
        <v>136.30000000000001</v>
      </c>
      <c r="XBF196" s="2">
        <v>136.30000000000001</v>
      </c>
      <c r="XBG196" s="2">
        <v>136.30000000000001</v>
      </c>
      <c r="XBH196" s="2">
        <v>136.30000000000001</v>
      </c>
      <c r="XBI196" s="2">
        <v>136.30000000000001</v>
      </c>
      <c r="XBJ196" s="2">
        <v>136.30000000000001</v>
      </c>
      <c r="XBK196" s="2">
        <v>136.30000000000001</v>
      </c>
      <c r="XBL196" s="2">
        <v>136.30000000000001</v>
      </c>
      <c r="XBM196" s="2">
        <v>136.30000000000001</v>
      </c>
      <c r="XBN196" s="2">
        <v>136.30000000000001</v>
      </c>
      <c r="XBO196" s="2">
        <v>136.30000000000001</v>
      </c>
      <c r="XBP196" s="2">
        <v>136.30000000000001</v>
      </c>
      <c r="XBQ196" s="2">
        <v>136.30000000000001</v>
      </c>
      <c r="XBR196" s="2">
        <v>136.30000000000001</v>
      </c>
      <c r="XBS196" s="2">
        <v>136.30000000000001</v>
      </c>
      <c r="XBT196" s="2">
        <v>136.30000000000001</v>
      </c>
      <c r="XBU196" s="2">
        <v>136.30000000000001</v>
      </c>
      <c r="XBV196" s="2">
        <v>136.30000000000001</v>
      </c>
      <c r="XBW196" s="2">
        <v>136.30000000000001</v>
      </c>
      <c r="XBX196" s="2">
        <v>136.30000000000001</v>
      </c>
      <c r="XBY196" s="2">
        <v>136.30000000000001</v>
      </c>
      <c r="XBZ196" s="2">
        <v>136.30000000000001</v>
      </c>
      <c r="XCA196" s="2">
        <v>136.30000000000001</v>
      </c>
      <c r="XCB196" s="2">
        <v>136.30000000000001</v>
      </c>
      <c r="XCC196" s="2">
        <v>136.30000000000001</v>
      </c>
      <c r="XCD196" s="2">
        <v>136.30000000000001</v>
      </c>
      <c r="XCE196" s="2">
        <v>136.30000000000001</v>
      </c>
      <c r="XCF196" s="2">
        <v>136.30000000000001</v>
      </c>
      <c r="XCG196" s="2">
        <v>136.30000000000001</v>
      </c>
      <c r="XCH196" s="2">
        <v>136.30000000000001</v>
      </c>
      <c r="XCI196" s="2">
        <v>136.30000000000001</v>
      </c>
      <c r="XCJ196" s="2">
        <v>136.30000000000001</v>
      </c>
      <c r="XCK196" s="2">
        <v>136.30000000000001</v>
      </c>
      <c r="XCL196" s="2">
        <v>136.30000000000001</v>
      </c>
      <c r="XCM196" s="2">
        <v>136.30000000000001</v>
      </c>
      <c r="XCN196" s="2">
        <v>136.30000000000001</v>
      </c>
      <c r="XCO196" s="2">
        <v>136.30000000000001</v>
      </c>
      <c r="XCP196" s="2">
        <v>136.30000000000001</v>
      </c>
      <c r="XCQ196" s="2">
        <v>136.30000000000001</v>
      </c>
      <c r="XCR196" s="2">
        <v>136.30000000000001</v>
      </c>
      <c r="XCS196" s="2">
        <v>136.30000000000001</v>
      </c>
      <c r="XCT196" s="2">
        <v>136.30000000000001</v>
      </c>
      <c r="XCU196" s="2">
        <v>136.30000000000001</v>
      </c>
      <c r="XCV196" s="2">
        <v>136.30000000000001</v>
      </c>
      <c r="XCW196" s="2">
        <v>136.30000000000001</v>
      </c>
      <c r="XCX196" s="2">
        <v>136.30000000000001</v>
      </c>
      <c r="XCY196" s="2">
        <v>136.30000000000001</v>
      </c>
      <c r="XCZ196" s="2">
        <v>136.30000000000001</v>
      </c>
      <c r="XDA196" s="2">
        <v>136.30000000000001</v>
      </c>
      <c r="XDB196" s="2">
        <v>136.30000000000001</v>
      </c>
      <c r="XDC196" s="2">
        <v>136.30000000000001</v>
      </c>
      <c r="XDD196" s="2">
        <v>136.30000000000001</v>
      </c>
      <c r="XDE196" s="2">
        <v>136.30000000000001</v>
      </c>
      <c r="XDF196" s="2">
        <v>136.30000000000001</v>
      </c>
      <c r="XDG196" s="2">
        <v>136.30000000000001</v>
      </c>
      <c r="XDH196" s="2">
        <v>136.30000000000001</v>
      </c>
      <c r="XDI196" s="2">
        <v>136.30000000000001</v>
      </c>
      <c r="XDJ196" s="2">
        <v>136.30000000000001</v>
      </c>
      <c r="XDK196" s="2">
        <v>136.30000000000001</v>
      </c>
      <c r="XDL196" s="2">
        <v>136.30000000000001</v>
      </c>
      <c r="XDM196" s="2">
        <v>136.30000000000001</v>
      </c>
      <c r="XDN196" s="2">
        <v>136.30000000000001</v>
      </c>
      <c r="XDO196" s="2">
        <v>136.30000000000001</v>
      </c>
      <c r="XDP196" s="2">
        <v>136.30000000000001</v>
      </c>
      <c r="XDQ196" s="2">
        <v>136.30000000000001</v>
      </c>
      <c r="XDR196" s="2">
        <v>136.30000000000001</v>
      </c>
      <c r="XDS196" s="2">
        <v>136.30000000000001</v>
      </c>
      <c r="XDT196" s="2">
        <v>136.30000000000001</v>
      </c>
      <c r="XDU196" s="2">
        <v>136.30000000000001</v>
      </c>
      <c r="XDV196" s="2">
        <v>136.30000000000001</v>
      </c>
      <c r="XDW196" s="2">
        <v>136.30000000000001</v>
      </c>
      <c r="XDX196" s="2">
        <v>136.30000000000001</v>
      </c>
      <c r="XDY196" s="2">
        <v>136.30000000000001</v>
      </c>
      <c r="XDZ196" s="2">
        <v>136.30000000000001</v>
      </c>
      <c r="XEA196" s="2">
        <v>136.30000000000001</v>
      </c>
      <c r="XEB196" s="2">
        <v>136.30000000000001</v>
      </c>
      <c r="XEC196" s="2">
        <v>136.30000000000001</v>
      </c>
      <c r="XED196" s="2">
        <v>136.30000000000001</v>
      </c>
      <c r="XEE196" s="2">
        <v>136.30000000000001</v>
      </c>
      <c r="XEF196" s="2">
        <v>136.30000000000001</v>
      </c>
      <c r="XEG196" s="2">
        <v>136.30000000000001</v>
      </c>
      <c r="XEH196" s="2">
        <v>136.30000000000001</v>
      </c>
      <c r="XEI196" s="2">
        <v>136.30000000000001</v>
      </c>
      <c r="XEJ196" s="2">
        <v>136.30000000000001</v>
      </c>
      <c r="XEK196" s="2">
        <v>136.30000000000001</v>
      </c>
      <c r="XEL196" s="2">
        <v>136.30000000000001</v>
      </c>
      <c r="XEM196" s="2">
        <v>136.30000000000001</v>
      </c>
      <c r="XEN196" s="2">
        <v>136.30000000000001</v>
      </c>
      <c r="XEO196" s="2">
        <v>136.30000000000001</v>
      </c>
      <c r="XEP196" s="2">
        <v>136.30000000000001</v>
      </c>
      <c r="XEQ196" s="2">
        <v>136.30000000000001</v>
      </c>
      <c r="XER196" s="2">
        <v>136.30000000000001</v>
      </c>
      <c r="XES196" s="2">
        <v>136.30000000000001</v>
      </c>
      <c r="XET196" s="2">
        <v>136.30000000000001</v>
      </c>
      <c r="XEU196" s="2">
        <v>136.30000000000001</v>
      </c>
      <c r="XEV196" s="2">
        <v>136.30000000000001</v>
      </c>
      <c r="XEW196" s="2">
        <v>136.30000000000001</v>
      </c>
      <c r="XEX196" s="2">
        <v>136.30000000000001</v>
      </c>
      <c r="XEY196" s="2">
        <v>136.30000000000001</v>
      </c>
      <c r="XEZ196" s="2">
        <v>136.30000000000001</v>
      </c>
      <c r="XFA196" s="2">
        <v>136.30000000000001</v>
      </c>
      <c r="XFB196" s="2">
        <v>136.30000000000001</v>
      </c>
      <c r="XFC196" s="2">
        <v>136.30000000000001</v>
      </c>
      <c r="XFD196" s="2">
        <v>136.30000000000001</v>
      </c>
    </row>
    <row r="197" spans="1:16384" s="2" customFormat="1" x14ac:dyDescent="0.25">
      <c r="A197" s="115">
        <v>46184</v>
      </c>
      <c r="B197" s="116">
        <v>111.44</v>
      </c>
      <c r="C197" s="117" t="s">
        <v>201</v>
      </c>
      <c r="D197" s="117" t="s">
        <v>131</v>
      </c>
      <c r="E197" s="118" t="s">
        <v>141</v>
      </c>
      <c r="F197" s="1"/>
    </row>
    <row r="198" spans="1:16384" s="2" customFormat="1" x14ac:dyDescent="0.25">
      <c r="A198" s="115">
        <v>46184</v>
      </c>
      <c r="B198" s="116">
        <f>6.55+42.56</f>
        <v>49.11</v>
      </c>
      <c r="C198" s="117" t="s">
        <v>201</v>
      </c>
      <c r="D198" s="117" t="s">
        <v>132</v>
      </c>
      <c r="E198" s="118" t="s">
        <v>141</v>
      </c>
      <c r="F198" s="1"/>
    </row>
    <row r="199" spans="1:16384" s="2" customFormat="1" x14ac:dyDescent="0.25">
      <c r="A199" s="115"/>
      <c r="B199" s="116"/>
      <c r="C199" s="117"/>
      <c r="D199" s="117"/>
      <c r="E199" s="118"/>
      <c r="F199" s="1"/>
    </row>
    <row r="200" spans="1:16384" s="2" customFormat="1" x14ac:dyDescent="0.25">
      <c r="A200" s="115">
        <v>46191</v>
      </c>
      <c r="B200" s="116">
        <f>176.27+106.28+75.27</f>
        <v>357.82</v>
      </c>
      <c r="C200" s="117" t="s">
        <v>202</v>
      </c>
      <c r="D200" s="117" t="s">
        <v>182</v>
      </c>
      <c r="E200" s="118" t="s">
        <v>159</v>
      </c>
      <c r="F200" s="1"/>
    </row>
    <row r="201" spans="1:16384" s="2" customFormat="1" x14ac:dyDescent="0.25">
      <c r="A201" s="115">
        <v>46191</v>
      </c>
      <c r="B201" s="116">
        <v>49.83</v>
      </c>
      <c r="C201" s="117" t="s">
        <v>202</v>
      </c>
      <c r="D201" s="117" t="s">
        <v>131</v>
      </c>
      <c r="E201" s="118" t="s">
        <v>159</v>
      </c>
      <c r="F201" s="1"/>
    </row>
    <row r="202" spans="1:16384" s="2" customFormat="1" x14ac:dyDescent="0.25">
      <c r="A202" s="115">
        <v>46191</v>
      </c>
      <c r="B202" s="116">
        <f>6.55+22.4</f>
        <v>28.95</v>
      </c>
      <c r="C202" s="117" t="s">
        <v>202</v>
      </c>
      <c r="D202" s="117" t="s">
        <v>132</v>
      </c>
      <c r="E202" s="118" t="s">
        <v>159</v>
      </c>
      <c r="F202" s="1"/>
    </row>
    <row r="203" spans="1:16384" s="2" customFormat="1" x14ac:dyDescent="0.25">
      <c r="A203" s="115"/>
      <c r="B203" s="116"/>
      <c r="C203" s="117"/>
      <c r="D203" s="117"/>
      <c r="E203" s="118"/>
      <c r="F203" s="1"/>
    </row>
    <row r="204" spans="1:16384" s="2" customFormat="1" x14ac:dyDescent="0.25">
      <c r="A204" s="115">
        <v>46197</v>
      </c>
      <c r="B204" s="116">
        <v>1469.71</v>
      </c>
      <c r="C204" s="117" t="s">
        <v>203</v>
      </c>
      <c r="D204" s="117" t="s">
        <v>204</v>
      </c>
      <c r="E204" s="118" t="s">
        <v>141</v>
      </c>
      <c r="F204" s="1"/>
    </row>
    <row r="205" spans="1:16384" s="2" customFormat="1" x14ac:dyDescent="0.25">
      <c r="A205" s="115">
        <v>46197</v>
      </c>
      <c r="B205" s="116">
        <v>128</v>
      </c>
      <c r="C205" s="117" t="s">
        <v>203</v>
      </c>
      <c r="D205" s="117" t="s">
        <v>131</v>
      </c>
      <c r="E205" s="118" t="s">
        <v>141</v>
      </c>
      <c r="F205" s="1"/>
    </row>
    <row r="206" spans="1:16384" s="2" customFormat="1" x14ac:dyDescent="0.25">
      <c r="A206" s="115">
        <v>46197</v>
      </c>
      <c r="B206" s="116">
        <v>52.449999999999996</v>
      </c>
      <c r="C206" s="117" t="s">
        <v>203</v>
      </c>
      <c r="D206" s="117" t="s">
        <v>132</v>
      </c>
      <c r="E206" s="118" t="s">
        <v>141</v>
      </c>
      <c r="F206" s="1"/>
    </row>
    <row r="207" spans="1:16384" s="2" customFormat="1" x14ac:dyDescent="0.25">
      <c r="A207" s="115"/>
      <c r="B207" s="116"/>
      <c r="C207" s="117"/>
      <c r="D207" s="117"/>
      <c r="E207" s="118"/>
      <c r="F207" s="1"/>
    </row>
    <row r="208" spans="1:16384" s="2" customFormat="1" x14ac:dyDescent="0.25">
      <c r="A208" s="115"/>
      <c r="B208" s="116"/>
      <c r="C208" s="117"/>
      <c r="D208" s="117"/>
      <c r="E208" s="118"/>
      <c r="F208" s="1"/>
    </row>
    <row r="209" spans="1:6" s="2" customFormat="1" x14ac:dyDescent="0.25">
      <c r="A209" s="115"/>
      <c r="B209" s="116"/>
      <c r="C209" s="117"/>
      <c r="D209" s="117"/>
      <c r="E209" s="118"/>
      <c r="F209" s="1"/>
    </row>
    <row r="210" spans="1:6" s="2" customFormat="1" x14ac:dyDescent="0.25">
      <c r="A210" s="115"/>
      <c r="B210" s="116"/>
      <c r="C210" s="117"/>
      <c r="D210" s="117"/>
      <c r="E210" s="118"/>
      <c r="F210" s="1"/>
    </row>
    <row r="211" spans="1:6" s="2" customFormat="1" x14ac:dyDescent="0.25">
      <c r="A211" s="115"/>
      <c r="B211" s="116"/>
      <c r="C211" s="117"/>
      <c r="D211" s="117"/>
      <c r="E211" s="118"/>
      <c r="F211" s="1"/>
    </row>
    <row r="212" spans="1:6" s="2" customFormat="1" hidden="1" x14ac:dyDescent="0.25">
      <c r="A212" s="106"/>
      <c r="B212" s="107"/>
      <c r="C212" s="108"/>
      <c r="D212" s="108"/>
      <c r="E212" s="109"/>
      <c r="F212" s="1"/>
    </row>
    <row r="213" spans="1:6" ht="19.5" customHeight="1" x14ac:dyDescent="0.25">
      <c r="A213" s="70" t="s">
        <v>205</v>
      </c>
      <c r="B213" s="71">
        <f>SUM(B26:B212)</f>
        <v>28822.989999999998</v>
      </c>
      <c r="C213" s="126" t="str">
        <f>IF(SUBTOTAL(3,B26:B212)=SUBTOTAL(103,B26:B212),'Summary and sign-off'!$A$48,'Summary and sign-off'!$A$49)</f>
        <v>Check - there are no hidden rows with data</v>
      </c>
      <c r="D213" s="175" t="str">
        <f>IF('Summary and sign-off'!F56='Summary and sign-off'!F54,'Summary and sign-off'!A51,'Summary and sign-off'!A50)</f>
        <v>Check - each entry provides sufficient information</v>
      </c>
      <c r="E213" s="175"/>
      <c r="F213" s="17"/>
    </row>
    <row r="214" spans="1:6" ht="10.5" customHeight="1" x14ac:dyDescent="0.3">
      <c r="A214" s="17"/>
      <c r="B214" s="19"/>
      <c r="C214" s="17"/>
      <c r="D214" s="17"/>
      <c r="E214" s="17"/>
      <c r="F214" s="17"/>
    </row>
    <row r="215" spans="1:6" ht="24.75" customHeight="1" x14ac:dyDescent="0.25">
      <c r="A215" s="177" t="s">
        <v>206</v>
      </c>
      <c r="B215" s="177"/>
      <c r="C215" s="177"/>
      <c r="D215" s="177"/>
      <c r="E215" s="177"/>
      <c r="F215" s="17"/>
    </row>
    <row r="216" spans="1:6" ht="27" customHeight="1" x14ac:dyDescent="0.25">
      <c r="A216" s="24" t="s">
        <v>120</v>
      </c>
      <c r="B216" s="24" t="s">
        <v>63</v>
      </c>
      <c r="C216" s="24" t="s">
        <v>207</v>
      </c>
      <c r="D216" s="24" t="s">
        <v>208</v>
      </c>
      <c r="E216" s="24" t="s">
        <v>124</v>
      </c>
      <c r="F216" s="28"/>
    </row>
    <row r="217" spans="1:6" s="2" customFormat="1" x14ac:dyDescent="0.25">
      <c r="A217" s="115">
        <v>46140</v>
      </c>
      <c r="B217" s="116">
        <v>14.48</v>
      </c>
      <c r="C217" s="117" t="s">
        <v>209</v>
      </c>
      <c r="D217" s="117" t="s">
        <v>131</v>
      </c>
      <c r="E217" s="118" t="s">
        <v>159</v>
      </c>
      <c r="F217" s="1"/>
    </row>
    <row r="218" spans="1:6" s="2" customFormat="1" x14ac:dyDescent="0.25">
      <c r="A218" s="115">
        <v>46085</v>
      </c>
      <c r="B218" s="116">
        <v>14.03</v>
      </c>
      <c r="C218" s="117" t="s">
        <v>210</v>
      </c>
      <c r="D218" s="117" t="s">
        <v>131</v>
      </c>
      <c r="E218" s="118" t="s">
        <v>159</v>
      </c>
      <c r="F218" s="1"/>
    </row>
    <row r="219" spans="1:6" s="2" customFormat="1" x14ac:dyDescent="0.25">
      <c r="A219" s="115">
        <v>46176</v>
      </c>
      <c r="B219" s="116">
        <v>11.24</v>
      </c>
      <c r="C219" s="117" t="s">
        <v>211</v>
      </c>
      <c r="D219" s="117" t="s">
        <v>131</v>
      </c>
      <c r="E219" s="118" t="s">
        <v>159</v>
      </c>
      <c r="F219" s="1"/>
    </row>
    <row r="220" spans="1:6" s="2" customFormat="1" x14ac:dyDescent="0.25">
      <c r="A220" s="115"/>
      <c r="B220" s="116"/>
      <c r="C220" s="117"/>
      <c r="D220" s="117"/>
      <c r="E220" s="118"/>
      <c r="F220" s="1"/>
    </row>
    <row r="221" spans="1:6" s="2" customFormat="1" x14ac:dyDescent="0.25">
      <c r="A221" s="115"/>
      <c r="B221" s="116"/>
      <c r="C221" s="117"/>
      <c r="D221" s="117"/>
      <c r="E221" s="118"/>
      <c r="F221" s="1"/>
    </row>
    <row r="222" spans="1:6" s="2" customFormat="1" x14ac:dyDescent="0.25">
      <c r="A222" s="115"/>
      <c r="B222" s="116"/>
      <c r="C222" s="117"/>
      <c r="D222" s="117"/>
      <c r="E222" s="118"/>
      <c r="F222" s="1"/>
    </row>
    <row r="223" spans="1:6" s="2" customFormat="1" x14ac:dyDescent="0.25">
      <c r="A223" s="115"/>
      <c r="B223" s="116"/>
      <c r="C223" s="117"/>
      <c r="D223" s="117"/>
      <c r="E223" s="118"/>
      <c r="F223" s="1"/>
    </row>
    <row r="224" spans="1:6" s="2" customFormat="1" x14ac:dyDescent="0.25">
      <c r="A224" s="115"/>
      <c r="B224" s="116"/>
      <c r="C224" s="117"/>
      <c r="D224" s="117"/>
      <c r="E224" s="118"/>
      <c r="F224" s="1"/>
    </row>
    <row r="225" spans="1:6" s="2" customFormat="1" x14ac:dyDescent="0.25">
      <c r="A225" s="115"/>
      <c r="B225" s="116"/>
      <c r="C225" s="117"/>
      <c r="D225" s="117"/>
      <c r="E225" s="118"/>
      <c r="F225" s="1"/>
    </row>
    <row r="226" spans="1:6" s="2" customFormat="1" hidden="1" x14ac:dyDescent="0.25">
      <c r="A226" s="93"/>
      <c r="B226" s="94"/>
      <c r="C226" s="95"/>
      <c r="D226" s="95"/>
      <c r="E226" s="96"/>
      <c r="F226" s="1"/>
    </row>
    <row r="227" spans="1:6" ht="19.5" customHeight="1" x14ac:dyDescent="0.25">
      <c r="A227" s="70" t="s">
        <v>212</v>
      </c>
      <c r="B227" s="71">
        <f>SUM(B217:B226)</f>
        <v>39.75</v>
      </c>
      <c r="C227" s="126" t="str">
        <f>IF(SUBTOTAL(3,B217:B226)=SUBTOTAL(103,B217:B226),'Summary and sign-off'!$A$48,'Summary and sign-off'!$A$49)</f>
        <v>Check - there are no hidden rows with data</v>
      </c>
      <c r="D227" s="175" t="str">
        <f>IF('Summary and sign-off'!F57='Summary and sign-off'!F54,'Summary and sign-off'!A51,'Summary and sign-off'!A50)</f>
        <v>Check - each entry provides sufficient information</v>
      </c>
      <c r="E227" s="175"/>
      <c r="F227" s="17"/>
    </row>
    <row r="228" spans="1:6" ht="10.5" customHeight="1" x14ac:dyDescent="0.3">
      <c r="A228" s="17"/>
      <c r="B228" s="56"/>
      <c r="C228" s="19"/>
      <c r="D228" s="17"/>
      <c r="E228" s="17"/>
      <c r="F228" s="17"/>
    </row>
    <row r="229" spans="1:6" ht="34.5" customHeight="1" x14ac:dyDescent="0.25">
      <c r="A229" s="31" t="s">
        <v>213</v>
      </c>
      <c r="B229" s="57">
        <f>B22+B213+B227</f>
        <v>28862.739999999998</v>
      </c>
      <c r="C229" s="32"/>
      <c r="D229" s="32"/>
      <c r="E229" s="32"/>
      <c r="F229" s="17"/>
    </row>
    <row r="230" spans="1:6" ht="13" x14ac:dyDescent="0.3">
      <c r="A230" s="17"/>
      <c r="B230" s="19"/>
      <c r="C230" s="17"/>
      <c r="D230" s="17"/>
      <c r="E230" s="17"/>
      <c r="F230" s="17"/>
    </row>
    <row r="231" spans="1:6" ht="13" x14ac:dyDescent="0.3">
      <c r="A231" s="18" t="s">
        <v>74</v>
      </c>
      <c r="B231" s="19"/>
      <c r="C231" s="17"/>
      <c r="D231" s="17"/>
      <c r="E231" s="17"/>
      <c r="F231" s="17"/>
    </row>
    <row r="232" spans="1:6" ht="12.65" customHeight="1" x14ac:dyDescent="0.25">
      <c r="A232" s="20" t="s">
        <v>214</v>
      </c>
      <c r="F232" s="17"/>
    </row>
    <row r="233" spans="1:6" ht="13" customHeight="1" x14ac:dyDescent="0.25">
      <c r="A233" s="20" t="s">
        <v>215</v>
      </c>
      <c r="B233" s="17"/>
      <c r="D233" s="17"/>
      <c r="F233" s="17"/>
    </row>
    <row r="234" spans="1:6" x14ac:dyDescent="0.25">
      <c r="A234" s="20" t="s">
        <v>216</v>
      </c>
      <c r="F234" s="17"/>
    </row>
    <row r="235" spans="1:6" ht="13" x14ac:dyDescent="0.3">
      <c r="A235" s="20" t="s">
        <v>80</v>
      </c>
      <c r="B235" s="19"/>
      <c r="C235" s="17"/>
      <c r="D235" s="17"/>
      <c r="E235" s="17"/>
      <c r="F235" s="17"/>
    </row>
    <row r="236" spans="1:6" ht="13" customHeight="1" x14ac:dyDescent="0.25">
      <c r="A236" s="20" t="s">
        <v>217</v>
      </c>
      <c r="B236" s="17"/>
      <c r="D236" s="17"/>
      <c r="F236" s="17"/>
    </row>
    <row r="237" spans="1:6" x14ac:dyDescent="0.25">
      <c r="A237" s="20" t="s">
        <v>218</v>
      </c>
      <c r="F237" s="17"/>
    </row>
    <row r="238" spans="1:6" x14ac:dyDescent="0.25">
      <c r="A238" s="20" t="s">
        <v>219</v>
      </c>
      <c r="B238" s="20"/>
      <c r="C238" s="20"/>
      <c r="D238" s="20"/>
      <c r="F238" s="17"/>
    </row>
    <row r="239" spans="1:6" x14ac:dyDescent="0.25">
      <c r="A239" s="26"/>
      <c r="B239" s="17"/>
      <c r="C239" s="17"/>
      <c r="D239" s="17"/>
      <c r="E239" s="17"/>
      <c r="F239" s="17"/>
    </row>
    <row r="240" spans="1:6" hidden="1" x14ac:dyDescent="0.25">
      <c r="A240" s="26"/>
      <c r="B240" s="17"/>
      <c r="C240" s="17"/>
      <c r="D240" s="17"/>
      <c r="E240" s="17"/>
      <c r="F240" s="17"/>
    </row>
    <row r="241" spans="1:6" x14ac:dyDescent="0.25"/>
    <row r="242" spans="1:6" x14ac:dyDescent="0.25"/>
    <row r="243" spans="1:6" x14ac:dyDescent="0.25"/>
    <row r="244" spans="1:6" x14ac:dyDescent="0.25"/>
    <row r="245" spans="1:6" ht="12.75" hidden="1" customHeight="1" x14ac:dyDescent="0.25"/>
    <row r="246" spans="1:6" x14ac:dyDescent="0.25"/>
    <row r="247" spans="1:6" x14ac:dyDescent="0.25"/>
    <row r="248" spans="1:6" hidden="1" x14ac:dyDescent="0.25">
      <c r="A248" s="26"/>
      <c r="B248" s="17"/>
      <c r="C248" s="17"/>
      <c r="D248" s="17"/>
      <c r="E248" s="17"/>
      <c r="F248" s="17"/>
    </row>
    <row r="249" spans="1:6" hidden="1" x14ac:dyDescent="0.25">
      <c r="A249" s="26"/>
      <c r="B249" s="17"/>
      <c r="C249" s="17"/>
      <c r="D249" s="17"/>
      <c r="E249" s="17"/>
      <c r="F249" s="17"/>
    </row>
    <row r="250" spans="1:6" hidden="1" x14ac:dyDescent="0.25">
      <c r="A250" s="26"/>
      <c r="B250" s="17"/>
      <c r="C250" s="17"/>
      <c r="D250" s="17"/>
      <c r="E250" s="17"/>
      <c r="F250" s="17"/>
    </row>
    <row r="251" spans="1:6" hidden="1" x14ac:dyDescent="0.25">
      <c r="A251" s="26"/>
      <c r="B251" s="17"/>
      <c r="C251" s="17"/>
      <c r="D251" s="17"/>
      <c r="E251" s="17"/>
      <c r="F251" s="17"/>
    </row>
    <row r="252" spans="1:6" hidden="1" x14ac:dyDescent="0.25">
      <c r="A252" s="26"/>
      <c r="B252" s="17"/>
      <c r="C252" s="17"/>
      <c r="D252" s="17"/>
      <c r="E252" s="17"/>
      <c r="F252" s="17"/>
    </row>
    <row r="253" spans="1:6" x14ac:dyDescent="0.25"/>
    <row r="254" spans="1:6" x14ac:dyDescent="0.25"/>
    <row r="255" spans="1:6" x14ac:dyDescent="0.25"/>
    <row r="256" spans="1:6"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sheetData>
  <sheetProtection sheet="1" formatCells="0" formatRows="0" insertColumns="0" insertRows="0" deleteRows="0"/>
  <mergeCells count="15">
    <mergeCell ref="B7:E7"/>
    <mergeCell ref="B5:E5"/>
    <mergeCell ref="D227:E227"/>
    <mergeCell ref="A1:E1"/>
    <mergeCell ref="A24:E24"/>
    <mergeCell ref="A215:E215"/>
    <mergeCell ref="B2:E2"/>
    <mergeCell ref="B3:E3"/>
    <mergeCell ref="B4:E4"/>
    <mergeCell ref="A8:E8"/>
    <mergeCell ref="A9:E9"/>
    <mergeCell ref="B6:E6"/>
    <mergeCell ref="D22:E22"/>
    <mergeCell ref="D213:E213"/>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11:A212 A12 A21 A217 A226 A26:A208"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216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 A16 A13 A15 A17 A18 A19 A20 A209 A210 A218 A219 A220 A221 A222 A223 A224 A225"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customProperties>
    <customPr name="_pios_id" r:id="rId2"/>
  </customProperties>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B217:B226 B12:B21 B26:B212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topLeftCell="A3" zoomScaleNormal="100" workbookViewId="0">
      <selection activeCell="D14" sqref="D14"/>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76" t="s">
        <v>111</v>
      </c>
      <c r="B1" s="176"/>
      <c r="C1" s="176"/>
      <c r="D1" s="176"/>
      <c r="E1" s="176"/>
    </row>
    <row r="2" spans="1:6" ht="21" customHeight="1" x14ac:dyDescent="0.25">
      <c r="A2" s="3" t="s">
        <v>112</v>
      </c>
      <c r="B2" s="174" t="str">
        <f>'Summary and sign-off'!B2:F2</f>
        <v>Department of Conservation</v>
      </c>
      <c r="C2" s="174"/>
      <c r="D2" s="174"/>
      <c r="E2" s="174"/>
    </row>
    <row r="3" spans="1:6" ht="31" x14ac:dyDescent="0.25">
      <c r="A3" s="3" t="s">
        <v>113</v>
      </c>
      <c r="B3" s="174" t="str">
        <f>'Summary and sign-off'!B3:F3</f>
        <v>Penny Nelson</v>
      </c>
      <c r="C3" s="174"/>
      <c r="D3" s="174"/>
      <c r="E3" s="174"/>
    </row>
    <row r="4" spans="1:6" ht="21" customHeight="1" x14ac:dyDescent="0.25">
      <c r="A4" s="3" t="s">
        <v>114</v>
      </c>
      <c r="B4" s="174">
        <f>'Summary and sign-off'!B4:F4</f>
        <v>45839</v>
      </c>
      <c r="C4" s="174"/>
      <c r="D4" s="174"/>
      <c r="E4" s="174"/>
    </row>
    <row r="5" spans="1:6" ht="21" customHeight="1" x14ac:dyDescent="0.25">
      <c r="A5" s="3" t="s">
        <v>115</v>
      </c>
      <c r="B5" s="174">
        <f>'Summary and sign-off'!B5:F5</f>
        <v>46203</v>
      </c>
      <c r="C5" s="174"/>
      <c r="D5" s="174"/>
      <c r="E5" s="174"/>
    </row>
    <row r="6" spans="1:6" ht="21" customHeight="1" x14ac:dyDescent="0.25">
      <c r="A6" s="3" t="s">
        <v>116</v>
      </c>
      <c r="B6" s="169"/>
      <c r="C6" s="169"/>
      <c r="D6" s="169"/>
      <c r="E6" s="169"/>
    </row>
    <row r="7" spans="1:6" ht="21" customHeight="1" x14ac:dyDescent="0.25">
      <c r="A7" s="3" t="s">
        <v>56</v>
      </c>
      <c r="B7" s="169"/>
      <c r="C7" s="169"/>
      <c r="D7" s="169"/>
      <c r="E7" s="169"/>
    </row>
    <row r="8" spans="1:6" ht="35.25" customHeight="1" x14ac:dyDescent="0.35">
      <c r="A8" s="185" t="s">
        <v>220</v>
      </c>
      <c r="B8" s="185"/>
      <c r="C8" s="186"/>
      <c r="D8" s="186"/>
      <c r="E8" s="186"/>
      <c r="F8" s="27"/>
    </row>
    <row r="9" spans="1:6" ht="35.25" customHeight="1" x14ac:dyDescent="0.35">
      <c r="A9" s="183" t="s">
        <v>221</v>
      </c>
      <c r="B9" s="184"/>
      <c r="C9" s="184"/>
      <c r="D9" s="184"/>
      <c r="E9" s="184"/>
      <c r="F9" s="27"/>
    </row>
    <row r="10" spans="1:6" ht="27" customHeight="1" x14ac:dyDescent="0.25">
      <c r="A10" s="24" t="s">
        <v>222</v>
      </c>
      <c r="B10" s="24" t="s">
        <v>63</v>
      </c>
      <c r="C10" s="24" t="s">
        <v>223</v>
      </c>
      <c r="D10" s="24" t="s">
        <v>224</v>
      </c>
      <c r="E10" s="24" t="s">
        <v>124</v>
      </c>
      <c r="F10" s="20"/>
    </row>
    <row r="11" spans="1:6" s="2" customFormat="1" x14ac:dyDescent="0.25">
      <c r="A11" s="119"/>
      <c r="B11" s="116"/>
      <c r="C11" s="120"/>
      <c r="D11" s="120"/>
      <c r="E11" s="121"/>
    </row>
    <row r="12" spans="1:6" s="2" customFormat="1" x14ac:dyDescent="0.25">
      <c r="A12" s="115"/>
      <c r="B12" s="116"/>
      <c r="C12" s="120"/>
      <c r="D12" s="120"/>
      <c r="E12" s="121"/>
    </row>
    <row r="13" spans="1:6" s="2" customFormat="1" x14ac:dyDescent="0.25">
      <c r="A13" s="115"/>
      <c r="B13" s="116"/>
      <c r="C13" s="120"/>
      <c r="D13" s="120"/>
      <c r="E13" s="121"/>
    </row>
    <row r="14" spans="1:6" s="2" customFormat="1" x14ac:dyDescent="0.25">
      <c r="A14" s="115"/>
      <c r="B14" s="116"/>
      <c r="C14" s="120"/>
      <c r="D14" s="120"/>
      <c r="E14" s="121"/>
    </row>
    <row r="15" spans="1:6" s="2" customFormat="1" x14ac:dyDescent="0.25">
      <c r="A15" s="115"/>
      <c r="B15" s="116"/>
      <c r="C15" s="120"/>
      <c r="D15" s="120"/>
      <c r="E15" s="121"/>
    </row>
    <row r="16" spans="1:6" s="2" customFormat="1" x14ac:dyDescent="0.25">
      <c r="A16" s="115"/>
      <c r="B16" s="116"/>
      <c r="C16" s="120"/>
      <c r="D16" s="120"/>
      <c r="E16" s="121"/>
    </row>
    <row r="17" spans="1:6" s="2" customFormat="1" x14ac:dyDescent="0.25">
      <c r="A17" s="115"/>
      <c r="B17" s="116"/>
      <c r="C17" s="120"/>
      <c r="D17" s="120"/>
      <c r="E17" s="121"/>
    </row>
    <row r="18" spans="1:6" s="2" customFormat="1" x14ac:dyDescent="0.25">
      <c r="A18" s="115"/>
      <c r="B18" s="116"/>
      <c r="C18" s="120"/>
      <c r="D18" s="120"/>
      <c r="E18" s="121"/>
    </row>
    <row r="19" spans="1:6" s="2" customFormat="1" x14ac:dyDescent="0.25">
      <c r="A19" s="115"/>
      <c r="B19" s="116"/>
      <c r="C19" s="120"/>
      <c r="D19" s="120"/>
      <c r="E19" s="121"/>
    </row>
    <row r="20" spans="1:6" s="2" customFormat="1" x14ac:dyDescent="0.25">
      <c r="A20" s="115"/>
      <c r="B20" s="116"/>
      <c r="C20" s="120"/>
      <c r="D20" s="120"/>
      <c r="E20" s="121"/>
    </row>
    <row r="21" spans="1:6" s="2" customFormat="1" x14ac:dyDescent="0.25">
      <c r="A21" s="115"/>
      <c r="B21" s="116"/>
      <c r="C21" s="120"/>
      <c r="D21" s="120"/>
      <c r="E21" s="121"/>
    </row>
    <row r="22" spans="1:6" s="2" customFormat="1" x14ac:dyDescent="0.25">
      <c r="A22" s="119"/>
      <c r="B22" s="116"/>
      <c r="C22" s="120"/>
      <c r="D22" s="120"/>
      <c r="E22" s="121"/>
    </row>
    <row r="23" spans="1:6" s="2" customFormat="1" x14ac:dyDescent="0.25">
      <c r="A23" s="119"/>
      <c r="B23" s="116"/>
      <c r="C23" s="120"/>
      <c r="D23" s="120"/>
      <c r="E23" s="121"/>
    </row>
    <row r="24" spans="1:6" s="2" customFormat="1" ht="11.25" hidden="1" customHeight="1" x14ac:dyDescent="0.25">
      <c r="A24" s="97"/>
      <c r="B24" s="94"/>
      <c r="C24" s="98"/>
      <c r="D24" s="98"/>
      <c r="E24" s="99"/>
    </row>
    <row r="25" spans="1:6" ht="34.5" customHeight="1" x14ac:dyDescent="0.25">
      <c r="A25" s="52" t="s">
        <v>225</v>
      </c>
      <c r="B25" s="61">
        <f>SUM(B11:B24)</f>
        <v>0</v>
      </c>
      <c r="C25" s="69" t="str">
        <f>IF(SUBTOTAL(3,B11:B24)=SUBTOTAL(103,B11:B24),'Summary and sign-off'!$A$48,'Summary and sign-off'!$A$49)</f>
        <v>Check - there are no hidden rows with data</v>
      </c>
      <c r="D25" s="175" t="str">
        <f>IF('Summary and sign-off'!F58='Summary and sign-off'!F54,'Summary and sign-off'!A51,'Summary and sign-off'!A50)</f>
        <v>Check - each entry provides sufficient information</v>
      </c>
      <c r="E25" s="175"/>
      <c r="F25" s="2"/>
    </row>
    <row r="26" spans="1:6" ht="13" x14ac:dyDescent="0.3">
      <c r="A26" s="18"/>
      <c r="B26" s="17"/>
      <c r="C26" s="17"/>
      <c r="D26" s="17"/>
      <c r="E26" s="17"/>
    </row>
    <row r="27" spans="1:6" ht="13" x14ac:dyDescent="0.3">
      <c r="A27" s="18" t="s">
        <v>74</v>
      </c>
      <c r="B27" s="19"/>
      <c r="C27" s="17"/>
      <c r="D27" s="17"/>
      <c r="E27" s="17"/>
    </row>
    <row r="28" spans="1:6" ht="12.75" customHeight="1" x14ac:dyDescent="0.25">
      <c r="A28" s="20" t="s">
        <v>226</v>
      </c>
      <c r="B28" s="20"/>
      <c r="C28" s="20"/>
      <c r="D28" s="20"/>
      <c r="E28" s="20"/>
    </row>
    <row r="29" spans="1:6" x14ac:dyDescent="0.25">
      <c r="A29" s="20" t="s">
        <v>227</v>
      </c>
      <c r="B29" s="20"/>
      <c r="C29" s="28"/>
      <c r="D29" s="28"/>
      <c r="E29" s="28"/>
    </row>
    <row r="30" spans="1:6" ht="13" x14ac:dyDescent="0.3">
      <c r="A30" s="20" t="s">
        <v>80</v>
      </c>
      <c r="B30" s="19"/>
      <c r="C30" s="17"/>
      <c r="D30" s="17"/>
      <c r="E30" s="17"/>
      <c r="F30" s="17"/>
    </row>
    <row r="31" spans="1:6" x14ac:dyDescent="0.25">
      <c r="A31" s="20" t="s">
        <v>228</v>
      </c>
      <c r="B31" s="20"/>
      <c r="C31" s="28"/>
      <c r="D31" s="28"/>
      <c r="E31" s="28"/>
    </row>
    <row r="32" spans="1:6" ht="12.75" customHeight="1" x14ac:dyDescent="0.25">
      <c r="A32" s="20" t="s">
        <v>229</v>
      </c>
      <c r="B32" s="20"/>
      <c r="C32" s="22"/>
      <c r="D32" s="22"/>
      <c r="E32" s="22"/>
    </row>
    <row r="33" spans="1:5" x14ac:dyDescent="0.25">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customProperties>
    <customPr name="_pios_id" r:id="rId2"/>
  </customProperties>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zoomScaleNormal="100" workbookViewId="0">
      <selection activeCell="B7" sqref="B7:E7"/>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76" t="s">
        <v>111</v>
      </c>
      <c r="B1" s="176"/>
      <c r="C1" s="176"/>
      <c r="D1" s="176"/>
      <c r="E1" s="176"/>
    </row>
    <row r="2" spans="1:6" ht="21" customHeight="1" x14ac:dyDescent="0.25">
      <c r="A2" s="3" t="s">
        <v>112</v>
      </c>
      <c r="B2" s="174" t="str">
        <f>'Summary and sign-off'!B2:F2</f>
        <v>Department of Conservation</v>
      </c>
      <c r="C2" s="174"/>
      <c r="D2" s="174"/>
      <c r="E2" s="174"/>
    </row>
    <row r="3" spans="1:6" ht="31" x14ac:dyDescent="0.25">
      <c r="A3" s="3" t="s">
        <v>230</v>
      </c>
      <c r="B3" s="174" t="str">
        <f>'Summary and sign-off'!B3:F3</f>
        <v>Penny Nelson</v>
      </c>
      <c r="C3" s="174"/>
      <c r="D3" s="174"/>
      <c r="E3" s="174"/>
    </row>
    <row r="4" spans="1:6" ht="21" customHeight="1" x14ac:dyDescent="0.25">
      <c r="A4" s="3" t="s">
        <v>114</v>
      </c>
      <c r="B4" s="174">
        <f>'Summary and sign-off'!B4:F4</f>
        <v>45839</v>
      </c>
      <c r="C4" s="174"/>
      <c r="D4" s="174"/>
      <c r="E4" s="174"/>
    </row>
    <row r="5" spans="1:6" ht="21" customHeight="1" x14ac:dyDescent="0.25">
      <c r="A5" s="3" t="s">
        <v>115</v>
      </c>
      <c r="B5" s="174">
        <f>'Summary and sign-off'!B5:F5</f>
        <v>46203</v>
      </c>
      <c r="C5" s="174"/>
      <c r="D5" s="174"/>
      <c r="E5" s="174"/>
    </row>
    <row r="6" spans="1:6" ht="21" customHeight="1" x14ac:dyDescent="0.25">
      <c r="A6" s="3" t="s">
        <v>116</v>
      </c>
      <c r="B6" s="169"/>
      <c r="C6" s="169"/>
      <c r="D6" s="169"/>
      <c r="E6" s="169"/>
      <c r="F6" s="23"/>
    </row>
    <row r="7" spans="1:6" ht="21" customHeight="1" x14ac:dyDescent="0.25">
      <c r="A7" s="3" t="s">
        <v>56</v>
      </c>
      <c r="B7" s="169" t="s">
        <v>84</v>
      </c>
      <c r="C7" s="169"/>
      <c r="D7" s="169"/>
      <c r="E7" s="169"/>
      <c r="F7" s="23"/>
    </row>
    <row r="8" spans="1:6" ht="35.25" customHeight="1" x14ac:dyDescent="0.25">
      <c r="A8" s="179" t="s">
        <v>231</v>
      </c>
      <c r="B8" s="179"/>
      <c r="C8" s="186"/>
      <c r="D8" s="186"/>
      <c r="E8" s="186"/>
    </row>
    <row r="9" spans="1:6" ht="35.25" customHeight="1" x14ac:dyDescent="0.25">
      <c r="A9" s="187" t="s">
        <v>232</v>
      </c>
      <c r="B9" s="188"/>
      <c r="C9" s="188"/>
      <c r="D9" s="188"/>
      <c r="E9" s="188"/>
    </row>
    <row r="10" spans="1:6" ht="27" customHeight="1" x14ac:dyDescent="0.25">
      <c r="A10" s="24" t="s">
        <v>120</v>
      </c>
      <c r="B10" s="24" t="s">
        <v>63</v>
      </c>
      <c r="C10" s="24" t="s">
        <v>233</v>
      </c>
      <c r="D10" s="24" t="s">
        <v>234</v>
      </c>
      <c r="E10" s="24" t="s">
        <v>124</v>
      </c>
      <c r="F10" s="20"/>
    </row>
    <row r="11" spans="1:6" s="2" customFormat="1" hidden="1" x14ac:dyDescent="0.25">
      <c r="A11" s="97"/>
      <c r="B11" s="94"/>
      <c r="C11" s="98"/>
      <c r="D11" s="98"/>
      <c r="E11" s="99"/>
    </row>
    <row r="12" spans="1:6" s="2" customFormat="1" x14ac:dyDescent="0.25">
      <c r="A12" s="115">
        <v>45839</v>
      </c>
      <c r="B12" s="116">
        <v>9900</v>
      </c>
      <c r="C12" s="120" t="s">
        <v>235</v>
      </c>
      <c r="D12" s="120" t="s">
        <v>236</v>
      </c>
      <c r="E12" s="121" t="s">
        <v>159</v>
      </c>
    </row>
    <row r="13" spans="1:6" s="2" customFormat="1" x14ac:dyDescent="0.25">
      <c r="A13" s="115">
        <v>46006</v>
      </c>
      <c r="B13" s="116">
        <v>9426.09</v>
      </c>
      <c r="C13" s="120" t="s">
        <v>237</v>
      </c>
      <c r="D13" s="120" t="s">
        <v>236</v>
      </c>
      <c r="E13" s="121" t="s">
        <v>159</v>
      </c>
    </row>
    <row r="14" spans="1:6" s="2" customFormat="1" x14ac:dyDescent="0.25">
      <c r="A14" s="115"/>
      <c r="B14" s="116"/>
      <c r="C14" s="120"/>
      <c r="D14" s="120"/>
      <c r="E14" s="121"/>
    </row>
    <row r="15" spans="1:6" s="2" customFormat="1" x14ac:dyDescent="0.25">
      <c r="A15" s="115"/>
      <c r="B15" s="116"/>
      <c r="C15" s="120"/>
      <c r="D15" s="120"/>
      <c r="E15" s="121"/>
    </row>
    <row r="16" spans="1:6" s="2" customFormat="1" x14ac:dyDescent="0.25">
      <c r="A16" s="115"/>
      <c r="B16" s="116"/>
      <c r="C16" s="120"/>
      <c r="D16" s="120"/>
      <c r="E16" s="121"/>
    </row>
    <row r="17" spans="1:6" s="2" customFormat="1" x14ac:dyDescent="0.25">
      <c r="A17" s="115"/>
      <c r="B17" s="116"/>
      <c r="C17" s="120"/>
      <c r="D17" s="120"/>
      <c r="E17" s="121"/>
    </row>
    <row r="18" spans="1:6" s="2" customFormat="1" x14ac:dyDescent="0.25">
      <c r="A18" s="115"/>
      <c r="B18" s="116"/>
      <c r="C18" s="120"/>
      <c r="D18" s="120"/>
      <c r="E18" s="121"/>
    </row>
    <row r="19" spans="1:6" s="2" customFormat="1" x14ac:dyDescent="0.25">
      <c r="A19" s="115"/>
      <c r="B19" s="116"/>
      <c r="C19" s="120"/>
      <c r="D19" s="120"/>
      <c r="E19" s="121"/>
    </row>
    <row r="20" spans="1:6" s="2" customFormat="1" x14ac:dyDescent="0.25">
      <c r="A20" s="115"/>
      <c r="B20" s="116"/>
      <c r="C20" s="120"/>
      <c r="D20" s="120"/>
      <c r="E20" s="121"/>
    </row>
    <row r="21" spans="1:6" s="2" customFormat="1" x14ac:dyDescent="0.25">
      <c r="A21" s="115"/>
      <c r="B21" s="116"/>
      <c r="C21" s="120"/>
      <c r="D21" s="120"/>
      <c r="E21" s="121"/>
    </row>
    <row r="22" spans="1:6" s="2" customFormat="1" x14ac:dyDescent="0.25">
      <c r="A22" s="119"/>
      <c r="B22" s="116"/>
      <c r="C22" s="120"/>
      <c r="D22" s="120"/>
      <c r="E22" s="121"/>
    </row>
    <row r="23" spans="1:6" s="2" customFormat="1" x14ac:dyDescent="0.25">
      <c r="A23" s="119"/>
      <c r="B23" s="116"/>
      <c r="C23" s="120"/>
      <c r="D23" s="120"/>
      <c r="E23" s="121"/>
    </row>
    <row r="24" spans="1:6" s="2" customFormat="1" hidden="1" x14ac:dyDescent="0.25">
      <c r="A24" s="97"/>
      <c r="B24" s="94"/>
      <c r="C24" s="98"/>
      <c r="D24" s="98"/>
      <c r="E24" s="99"/>
    </row>
    <row r="25" spans="1:6" ht="34.5" customHeight="1" x14ac:dyDescent="0.25">
      <c r="A25" s="52" t="s">
        <v>238</v>
      </c>
      <c r="B25" s="61">
        <f>SUM(B11:B24)</f>
        <v>19326.09</v>
      </c>
      <c r="C25" s="69" t="str">
        <f>IF(SUBTOTAL(3,B11:B24)=SUBTOTAL(103,B11:B24),'Summary and sign-off'!$A$48,'Summary and sign-off'!$A$49)</f>
        <v>Check - there are no hidden rows with data</v>
      </c>
      <c r="D25" s="175" t="str">
        <f>IF('Summary and sign-off'!F59='Summary and sign-off'!F54,'Summary and sign-off'!A51,'Summary and sign-off'!A50)</f>
        <v>Check - each entry provides sufficient information</v>
      </c>
      <c r="E25" s="175"/>
    </row>
    <row r="26" spans="1:6" ht="14.15" customHeight="1" x14ac:dyDescent="0.25">
      <c r="B26" s="17"/>
      <c r="C26" s="17"/>
      <c r="D26" s="17"/>
      <c r="E26" s="17"/>
    </row>
    <row r="27" spans="1:6" ht="13" x14ac:dyDescent="0.3">
      <c r="A27" s="18" t="s">
        <v>239</v>
      </c>
      <c r="B27" s="17"/>
      <c r="C27" s="17"/>
      <c r="D27" s="17"/>
      <c r="E27" s="17"/>
    </row>
    <row r="28" spans="1:6" ht="12.65" customHeight="1" x14ac:dyDescent="0.25">
      <c r="A28" s="20" t="s">
        <v>214</v>
      </c>
      <c r="B28" s="17"/>
      <c r="C28" s="17"/>
      <c r="D28" s="17"/>
      <c r="E28" s="17"/>
    </row>
    <row r="29" spans="1:6" ht="13" x14ac:dyDescent="0.3">
      <c r="A29" s="20" t="s">
        <v>80</v>
      </c>
      <c r="B29" s="19"/>
      <c r="C29" s="17"/>
      <c r="D29" s="17"/>
      <c r="E29" s="17"/>
      <c r="F29" s="17"/>
    </row>
    <row r="30" spans="1:6" x14ac:dyDescent="0.25">
      <c r="A30" s="20" t="s">
        <v>228</v>
      </c>
      <c r="C30" s="17"/>
      <c r="D30" s="17"/>
      <c r="E30" s="17"/>
      <c r="F30" s="17"/>
    </row>
    <row r="31" spans="1:6" ht="12.75" customHeight="1" x14ac:dyDescent="0.25">
      <c r="A31" s="20" t="s">
        <v>229</v>
      </c>
      <c r="B31" s="25"/>
      <c r="C31" s="22"/>
      <c r="D31" s="22"/>
      <c r="E31" s="22"/>
      <c r="F31" s="22"/>
    </row>
    <row r="32" spans="1:6" x14ac:dyDescent="0.25">
      <c r="B32" s="26"/>
      <c r="C32" s="17"/>
      <c r="D32" s="17"/>
      <c r="E32" s="17"/>
    </row>
    <row r="33" spans="1:5" hidden="1" x14ac:dyDescent="0.25">
      <c r="A33" s="17"/>
      <c r="B33" s="17"/>
      <c r="C33" s="17"/>
      <c r="D33" s="17"/>
    </row>
    <row r="34" spans="1:5" ht="12.75" hidden="1" customHeight="1" x14ac:dyDescent="0.25"/>
    <row r="35" spans="1:5" hidden="1" x14ac:dyDescent="0.25">
      <c r="A35" s="17"/>
      <c r="B35" s="17"/>
      <c r="C35" s="17"/>
      <c r="D35" s="17"/>
      <c r="E35" s="17"/>
    </row>
    <row r="36" spans="1:5" hidden="1" x14ac:dyDescent="0.25">
      <c r="A36" s="17"/>
      <c r="B36" s="17"/>
      <c r="C36" s="17"/>
      <c r="D36" s="17"/>
      <c r="E36" s="17"/>
    </row>
    <row r="37" spans="1:5" hidden="1" x14ac:dyDescent="0.25">
      <c r="A37" s="17"/>
      <c r="B37" s="17"/>
      <c r="C37" s="17"/>
      <c r="D37" s="17"/>
      <c r="E37" s="17"/>
    </row>
    <row r="38" spans="1:5" hidden="1" x14ac:dyDescent="0.25">
      <c r="A38" s="17"/>
      <c r="B38" s="17"/>
      <c r="C38" s="17"/>
      <c r="D38" s="17"/>
      <c r="E38" s="17"/>
    </row>
    <row r="39" spans="1:5" hidden="1" x14ac:dyDescent="0.25">
      <c r="A39" s="17"/>
      <c r="B39" s="17"/>
      <c r="C39" s="17"/>
      <c r="D39" s="17"/>
      <c r="E39" s="17"/>
    </row>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customProperties>
    <customPr name="_pios_id" r:id="rId2"/>
  </customProperties>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5"/>
  <sheetViews>
    <sheetView zoomScaleNormal="100" workbookViewId="0">
      <selection activeCell="G14" sqref="G14"/>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6" ht="26.25" customHeight="1" x14ac:dyDescent="0.25">
      <c r="A1" s="176" t="s">
        <v>240</v>
      </c>
      <c r="B1" s="176"/>
      <c r="C1" s="176"/>
      <c r="D1" s="176"/>
      <c r="E1" s="176"/>
      <c r="F1" s="176"/>
    </row>
    <row r="2" spans="1:6" ht="21" customHeight="1" x14ac:dyDescent="0.25">
      <c r="A2" s="3" t="s">
        <v>112</v>
      </c>
      <c r="B2" s="174" t="str">
        <f>'Summary and sign-off'!B2:F2</f>
        <v>Department of Conservation</v>
      </c>
      <c r="C2" s="174"/>
      <c r="D2" s="174"/>
      <c r="E2" s="174"/>
      <c r="F2" s="174"/>
    </row>
    <row r="3" spans="1:6" ht="31" x14ac:dyDescent="0.25">
      <c r="A3" s="3" t="s">
        <v>113</v>
      </c>
      <c r="B3" s="174" t="str">
        <f>'Summary and sign-off'!B3:F3</f>
        <v>Penny Nelson</v>
      </c>
      <c r="C3" s="174"/>
      <c r="D3" s="174"/>
      <c r="E3" s="174"/>
      <c r="F3" s="174"/>
    </row>
    <row r="4" spans="1:6" ht="21" customHeight="1" x14ac:dyDescent="0.25">
      <c r="A4" s="3" t="s">
        <v>114</v>
      </c>
      <c r="B4" s="174">
        <f>'Summary and sign-off'!B4:F4</f>
        <v>45839</v>
      </c>
      <c r="C4" s="174"/>
      <c r="D4" s="174"/>
      <c r="E4" s="174"/>
      <c r="F4" s="174"/>
    </row>
    <row r="5" spans="1:6" ht="21" customHeight="1" x14ac:dyDescent="0.25">
      <c r="A5" s="3" t="s">
        <v>115</v>
      </c>
      <c r="B5" s="174">
        <f>'Summary and sign-off'!B5:F5</f>
        <v>46203</v>
      </c>
      <c r="C5" s="174"/>
      <c r="D5" s="174"/>
      <c r="E5" s="174"/>
      <c r="F5" s="174"/>
    </row>
    <row r="6" spans="1:6" ht="21" customHeight="1" x14ac:dyDescent="0.25">
      <c r="A6" s="3" t="s">
        <v>241</v>
      </c>
      <c r="B6" s="169"/>
      <c r="C6" s="169"/>
      <c r="D6" s="169"/>
      <c r="E6" s="169"/>
      <c r="F6" s="169"/>
    </row>
    <row r="7" spans="1:6" ht="21" customHeight="1" x14ac:dyDescent="0.25">
      <c r="A7" s="3" t="s">
        <v>56</v>
      </c>
      <c r="B7" s="169" t="s">
        <v>84</v>
      </c>
      <c r="C7" s="169"/>
      <c r="D7" s="169"/>
      <c r="E7" s="169"/>
      <c r="F7" s="169"/>
    </row>
    <row r="8" spans="1:6" ht="36" customHeight="1" x14ac:dyDescent="0.25">
      <c r="A8" s="179" t="s">
        <v>242</v>
      </c>
      <c r="B8" s="179"/>
      <c r="C8" s="179"/>
      <c r="D8" s="179"/>
      <c r="E8" s="179"/>
      <c r="F8" s="179"/>
    </row>
    <row r="9" spans="1:6" ht="36" customHeight="1" x14ac:dyDescent="0.25">
      <c r="A9" s="187" t="s">
        <v>243</v>
      </c>
      <c r="B9" s="188"/>
      <c r="C9" s="188"/>
      <c r="D9" s="188"/>
      <c r="E9" s="188"/>
      <c r="F9" s="188"/>
    </row>
    <row r="10" spans="1:6" ht="39" customHeight="1" x14ac:dyDescent="0.25">
      <c r="A10" s="24" t="s">
        <v>120</v>
      </c>
      <c r="B10" s="110" t="s">
        <v>244</v>
      </c>
      <c r="C10" s="110" t="s">
        <v>245</v>
      </c>
      <c r="D10" s="110" t="s">
        <v>246</v>
      </c>
      <c r="E10" s="110" t="s">
        <v>247</v>
      </c>
      <c r="F10" s="110" t="s">
        <v>248</v>
      </c>
    </row>
    <row r="11" spans="1:6" s="2" customFormat="1" x14ac:dyDescent="0.25">
      <c r="A11" s="115">
        <v>46176</v>
      </c>
      <c r="B11" s="120" t="s">
        <v>249</v>
      </c>
      <c r="C11" s="123" t="s">
        <v>98</v>
      </c>
      <c r="D11" s="120" t="s">
        <v>250</v>
      </c>
      <c r="E11" s="124" t="s">
        <v>94</v>
      </c>
      <c r="F11" s="121"/>
    </row>
    <row r="12" spans="1:6" s="2" customFormat="1" x14ac:dyDescent="0.25">
      <c r="A12" s="115">
        <v>46176</v>
      </c>
      <c r="B12" s="120" t="s">
        <v>251</v>
      </c>
      <c r="C12" s="123" t="s">
        <v>98</v>
      </c>
      <c r="D12" s="120" t="s">
        <v>250</v>
      </c>
      <c r="E12" s="124" t="s">
        <v>94</v>
      </c>
      <c r="F12" s="121"/>
    </row>
    <row r="13" spans="1:6" s="2" customFormat="1" x14ac:dyDescent="0.25">
      <c r="A13" s="115"/>
      <c r="B13" s="120"/>
      <c r="C13" s="123"/>
      <c r="D13" s="120"/>
      <c r="E13" s="124"/>
      <c r="F13" s="121"/>
    </row>
    <row r="14" spans="1:6" s="2" customFormat="1" x14ac:dyDescent="0.25">
      <c r="A14" s="115">
        <v>46177</v>
      </c>
      <c r="B14" s="120" t="s">
        <v>252</v>
      </c>
      <c r="C14" s="123" t="s">
        <v>98</v>
      </c>
      <c r="D14" s="120" t="s">
        <v>253</v>
      </c>
      <c r="E14" s="124" t="s">
        <v>94</v>
      </c>
      <c r="F14" s="121"/>
    </row>
    <row r="15" spans="1:6" s="2" customFormat="1" x14ac:dyDescent="0.25">
      <c r="A15" s="115">
        <v>46177</v>
      </c>
      <c r="B15" s="122" t="s">
        <v>254</v>
      </c>
      <c r="C15" s="123" t="s">
        <v>98</v>
      </c>
      <c r="D15" s="120" t="s">
        <v>253</v>
      </c>
      <c r="E15" s="124" t="s">
        <v>93</v>
      </c>
      <c r="F15" s="125"/>
    </row>
    <row r="16" spans="1:6" s="2" customFormat="1" x14ac:dyDescent="0.25">
      <c r="A16" s="115"/>
      <c r="B16" s="122"/>
      <c r="C16" s="123"/>
      <c r="D16" s="122"/>
      <c r="E16" s="124"/>
      <c r="F16" s="125"/>
    </row>
    <row r="17" spans="1:6" s="2" customFormat="1" ht="25" x14ac:dyDescent="0.25">
      <c r="A17" s="115">
        <v>46182</v>
      </c>
      <c r="B17" s="122" t="s">
        <v>255</v>
      </c>
      <c r="C17" s="123" t="s">
        <v>98</v>
      </c>
      <c r="D17" s="122" t="s">
        <v>256</v>
      </c>
      <c r="E17" s="124" t="s">
        <v>94</v>
      </c>
      <c r="F17" s="125"/>
    </row>
    <row r="18" spans="1:6" s="2" customFormat="1" x14ac:dyDescent="0.25">
      <c r="A18" s="115">
        <v>46182</v>
      </c>
      <c r="B18" s="122" t="s">
        <v>257</v>
      </c>
      <c r="C18" s="123" t="s">
        <v>98</v>
      </c>
      <c r="D18" s="122" t="s">
        <v>258</v>
      </c>
      <c r="E18" s="124" t="s">
        <v>93</v>
      </c>
      <c r="F18" s="125"/>
    </row>
    <row r="19" spans="1:6" s="2" customFormat="1" x14ac:dyDescent="0.25">
      <c r="A19" s="115"/>
      <c r="B19" s="122"/>
      <c r="C19" s="123"/>
      <c r="D19" s="122"/>
      <c r="E19" s="124"/>
      <c r="F19" s="125"/>
    </row>
    <row r="20" spans="1:6" s="2" customFormat="1" x14ac:dyDescent="0.25">
      <c r="A20" s="115">
        <v>46183</v>
      </c>
      <c r="B20" s="122" t="s">
        <v>255</v>
      </c>
      <c r="C20" s="123" t="s">
        <v>98</v>
      </c>
      <c r="D20" s="122" t="s">
        <v>259</v>
      </c>
      <c r="E20" s="124" t="s">
        <v>93</v>
      </c>
      <c r="F20" s="125"/>
    </row>
    <row r="21" spans="1:6" s="2" customFormat="1" x14ac:dyDescent="0.25">
      <c r="A21" s="115"/>
      <c r="B21" s="122"/>
      <c r="C21" s="123"/>
      <c r="D21" s="122"/>
      <c r="E21" s="124"/>
      <c r="F21" s="125"/>
    </row>
    <row r="22" spans="1:6" s="2" customFormat="1" x14ac:dyDescent="0.25">
      <c r="A22" s="115">
        <v>46184</v>
      </c>
      <c r="B22" s="122" t="s">
        <v>260</v>
      </c>
      <c r="C22" s="123" t="s">
        <v>98</v>
      </c>
      <c r="D22" s="122" t="s">
        <v>261</v>
      </c>
      <c r="E22" s="124" t="s">
        <v>94</v>
      </c>
      <c r="F22" s="125"/>
    </row>
    <row r="23" spans="1:6" s="2" customFormat="1" x14ac:dyDescent="0.25">
      <c r="A23" s="115"/>
      <c r="B23" s="122"/>
      <c r="C23" s="123"/>
      <c r="D23" s="122"/>
      <c r="E23" s="124"/>
      <c r="F23" s="125"/>
    </row>
    <row r="24" spans="1:6" s="2" customFormat="1" x14ac:dyDescent="0.25">
      <c r="A24" s="115">
        <v>46195</v>
      </c>
      <c r="B24" s="122" t="s">
        <v>262</v>
      </c>
      <c r="C24" s="123" t="s">
        <v>98</v>
      </c>
      <c r="D24" s="122" t="s">
        <v>263</v>
      </c>
      <c r="E24" s="124" t="s">
        <v>94</v>
      </c>
      <c r="F24" s="125"/>
    </row>
    <row r="25" spans="1:6" s="2" customFormat="1" x14ac:dyDescent="0.25">
      <c r="A25" s="115"/>
      <c r="B25" s="122"/>
      <c r="C25" s="123"/>
      <c r="D25" s="122"/>
      <c r="E25" s="124"/>
      <c r="F25" s="125"/>
    </row>
    <row r="26" spans="1:6" s="2" customFormat="1" x14ac:dyDescent="0.25">
      <c r="A26" s="115"/>
      <c r="B26" s="122"/>
      <c r="C26" s="123"/>
      <c r="D26" s="122"/>
      <c r="E26" s="124"/>
      <c r="F26" s="125"/>
    </row>
    <row r="27" spans="1:6" s="2" customFormat="1" x14ac:dyDescent="0.25">
      <c r="A27" s="115"/>
      <c r="B27" s="122"/>
      <c r="C27" s="123"/>
      <c r="D27" s="122"/>
      <c r="E27" s="124"/>
      <c r="F27" s="125"/>
    </row>
    <row r="28" spans="1:6" s="2" customFormat="1" x14ac:dyDescent="0.25">
      <c r="A28" s="115"/>
      <c r="B28" s="122"/>
      <c r="C28" s="123"/>
      <c r="D28" s="122"/>
      <c r="E28" s="124"/>
      <c r="F28" s="125"/>
    </row>
    <row r="29" spans="1:6" s="2" customFormat="1" x14ac:dyDescent="0.25">
      <c r="A29" s="115"/>
      <c r="B29" s="122"/>
      <c r="C29" s="123"/>
      <c r="D29" s="122"/>
      <c r="E29" s="124"/>
      <c r="F29" s="125"/>
    </row>
    <row r="30" spans="1:6" s="2" customFormat="1" x14ac:dyDescent="0.25">
      <c r="A30" s="115"/>
      <c r="B30" s="122"/>
      <c r="C30" s="123"/>
      <c r="D30" s="122"/>
      <c r="E30" s="124"/>
      <c r="F30" s="125"/>
    </row>
    <row r="31" spans="1:6" s="2" customFormat="1" x14ac:dyDescent="0.25">
      <c r="A31" s="115"/>
      <c r="B31" s="122"/>
      <c r="C31" s="123"/>
      <c r="D31" s="122"/>
      <c r="E31" s="124"/>
      <c r="F31" s="125"/>
    </row>
    <row r="32" spans="1:6" s="2" customFormat="1" x14ac:dyDescent="0.25">
      <c r="A32" s="115"/>
      <c r="B32" s="122"/>
      <c r="C32" s="123"/>
      <c r="D32" s="122"/>
      <c r="E32" s="124"/>
      <c r="F32" s="125"/>
    </row>
    <row r="33" spans="1:7" s="2" customFormat="1" x14ac:dyDescent="0.25">
      <c r="A33" s="115"/>
      <c r="B33" s="122"/>
      <c r="C33" s="123"/>
      <c r="D33" s="122"/>
      <c r="E33" s="124"/>
      <c r="F33" s="125"/>
    </row>
    <row r="34" spans="1:7" s="2" customFormat="1" x14ac:dyDescent="0.25">
      <c r="A34" s="115"/>
      <c r="B34" s="122"/>
      <c r="C34" s="123"/>
      <c r="D34" s="122"/>
      <c r="E34" s="124"/>
      <c r="F34" s="125"/>
    </row>
    <row r="35" spans="1:7" s="2" customFormat="1" x14ac:dyDescent="0.25">
      <c r="A35" s="115"/>
      <c r="B35" s="122"/>
      <c r="C35" s="123"/>
      <c r="D35" s="122"/>
      <c r="E35" s="124"/>
      <c r="F35" s="125"/>
    </row>
    <row r="36" spans="1:7" s="2" customFormat="1" x14ac:dyDescent="0.25">
      <c r="A36" s="115"/>
      <c r="B36" s="122"/>
      <c r="C36" s="123"/>
      <c r="D36" s="122"/>
      <c r="E36" s="124"/>
      <c r="F36" s="125"/>
    </row>
    <row r="37" spans="1:7" s="2" customFormat="1" x14ac:dyDescent="0.25">
      <c r="A37" s="115"/>
      <c r="B37" s="122"/>
      <c r="C37" s="123"/>
      <c r="D37" s="122"/>
      <c r="E37" s="124"/>
      <c r="F37" s="125"/>
    </row>
    <row r="38" spans="1:7" s="2" customFormat="1" x14ac:dyDescent="0.25">
      <c r="A38" s="115"/>
      <c r="B38" s="122"/>
      <c r="C38" s="123"/>
      <c r="D38" s="122"/>
      <c r="E38" s="124"/>
      <c r="F38" s="125"/>
    </row>
    <row r="39" spans="1:7" s="2" customFormat="1" x14ac:dyDescent="0.25">
      <c r="A39" s="115"/>
      <c r="B39" s="122"/>
      <c r="C39" s="123"/>
      <c r="D39" s="122"/>
      <c r="E39" s="124"/>
      <c r="F39" s="125"/>
    </row>
    <row r="40" spans="1:7" s="2" customFormat="1" x14ac:dyDescent="0.25">
      <c r="A40" s="115"/>
      <c r="B40" s="122"/>
      <c r="C40" s="123"/>
      <c r="D40" s="122"/>
      <c r="E40" s="124"/>
      <c r="F40" s="125"/>
    </row>
    <row r="41" spans="1:7" s="2" customFormat="1" x14ac:dyDescent="0.25">
      <c r="A41" s="115"/>
      <c r="B41" s="122"/>
      <c r="C41" s="123"/>
      <c r="D41" s="122"/>
      <c r="E41" s="124"/>
      <c r="F41" s="125"/>
    </row>
    <row r="42" spans="1:7" s="2" customFormat="1" hidden="1" x14ac:dyDescent="0.25">
      <c r="A42" s="93"/>
      <c r="B42" s="98"/>
      <c r="C42" s="100"/>
      <c r="D42" s="98"/>
      <c r="E42" s="101"/>
      <c r="F42" s="99"/>
    </row>
    <row r="43" spans="1:7" ht="34.5" customHeight="1" x14ac:dyDescent="0.25">
      <c r="A43" s="111" t="s">
        <v>264</v>
      </c>
      <c r="B43" s="112" t="s">
        <v>265</v>
      </c>
      <c r="C43" s="113">
        <f>C44+C45</f>
        <v>9</v>
      </c>
      <c r="D43" s="114" t="str">
        <f>IF(SUBTOTAL(3,C11:C42)=SUBTOTAL(103,C11:C42),'Summary and sign-off'!$A$48,'Summary and sign-off'!$A$49)</f>
        <v>Check - there are no hidden rows with data</v>
      </c>
      <c r="E43" s="175" t="str">
        <f>IF('Summary and sign-off'!F60='Summary and sign-off'!F54,'Summary and sign-off'!A52,'Summary and sign-off'!A50)</f>
        <v>Check - each entry provides sufficient information</v>
      </c>
      <c r="F43" s="175"/>
      <c r="G43" s="2"/>
    </row>
    <row r="44" spans="1:7" ht="25.5" customHeight="1" x14ac:dyDescent="0.35">
      <c r="A44" s="53"/>
      <c r="B44" s="54" t="s">
        <v>98</v>
      </c>
      <c r="C44" s="55">
        <f>COUNTIF(C11:C42,'Summary and sign-off'!A45)</f>
        <v>9</v>
      </c>
      <c r="D44" s="14"/>
      <c r="E44" s="15"/>
      <c r="F44" s="16"/>
    </row>
    <row r="45" spans="1:7" ht="25.5" customHeight="1" x14ac:dyDescent="0.35">
      <c r="A45" s="53"/>
      <c r="B45" s="54" t="s">
        <v>99</v>
      </c>
      <c r="C45" s="55">
        <f>COUNTIF(C11:C42,'Summary and sign-off'!A46)</f>
        <v>0</v>
      </c>
      <c r="D45" s="14"/>
      <c r="E45" s="15"/>
      <c r="F45" s="16"/>
    </row>
    <row r="46" spans="1:7" ht="13" x14ac:dyDescent="0.3">
      <c r="A46" s="17"/>
      <c r="B46" s="18"/>
      <c r="C46" s="17"/>
      <c r="D46" s="19"/>
      <c r="E46" s="19"/>
      <c r="F46" s="17"/>
    </row>
    <row r="47" spans="1:7" ht="13" x14ac:dyDescent="0.3">
      <c r="A47" s="18" t="s">
        <v>239</v>
      </c>
      <c r="B47" s="18"/>
      <c r="C47" s="18"/>
      <c r="D47" s="18"/>
      <c r="E47" s="18"/>
      <c r="F47" s="18"/>
    </row>
    <row r="48" spans="1:7" ht="12.65" customHeight="1" x14ac:dyDescent="0.25">
      <c r="A48" s="20" t="s">
        <v>214</v>
      </c>
      <c r="B48" s="17"/>
      <c r="C48" s="17"/>
      <c r="D48" s="17"/>
      <c r="E48" s="17"/>
    </row>
    <row r="49" spans="1:6" ht="13" x14ac:dyDescent="0.3">
      <c r="A49" s="20" t="s">
        <v>80</v>
      </c>
      <c r="B49" s="19"/>
      <c r="C49" s="17"/>
      <c r="D49" s="17"/>
      <c r="E49" s="17"/>
      <c r="F49" s="17"/>
    </row>
    <row r="50" spans="1:6" ht="13" x14ac:dyDescent="0.3">
      <c r="A50" s="20" t="s">
        <v>266</v>
      </c>
      <c r="B50" s="21"/>
      <c r="C50" s="21"/>
      <c r="D50" s="21"/>
      <c r="E50" s="21"/>
      <c r="F50" s="21"/>
    </row>
    <row r="51" spans="1:6" ht="12.75" customHeight="1" x14ac:dyDescent="0.25">
      <c r="A51" s="20" t="s">
        <v>267</v>
      </c>
      <c r="B51" s="17"/>
      <c r="C51" s="17"/>
      <c r="D51" s="17"/>
      <c r="E51" s="17"/>
      <c r="F51" s="17"/>
    </row>
    <row r="52" spans="1:6" ht="13" customHeight="1" x14ac:dyDescent="0.25">
      <c r="A52" s="20" t="s">
        <v>268</v>
      </c>
      <c r="B52" s="17"/>
      <c r="C52" s="17"/>
      <c r="D52" s="17"/>
      <c r="E52" s="17"/>
      <c r="F52" s="17"/>
    </row>
    <row r="53" spans="1:6" x14ac:dyDescent="0.25">
      <c r="A53" s="20" t="s">
        <v>269</v>
      </c>
      <c r="C53" s="17"/>
      <c r="D53" s="17"/>
      <c r="E53" s="17"/>
      <c r="F53" s="17"/>
    </row>
    <row r="54" spans="1:6" ht="12.75" customHeight="1" x14ac:dyDescent="0.25">
      <c r="A54" s="20" t="s">
        <v>229</v>
      </c>
      <c r="B54" s="20"/>
      <c r="C54" s="22"/>
      <c r="D54" s="22"/>
      <c r="E54" s="22"/>
      <c r="F54" s="22"/>
    </row>
    <row r="55" spans="1:6" ht="12.75" customHeight="1" x14ac:dyDescent="0.25">
      <c r="A55" s="20"/>
      <c r="B55" s="20"/>
      <c r="C55" s="22"/>
      <c r="D55" s="22"/>
      <c r="E55" s="22"/>
      <c r="F55" s="22"/>
    </row>
    <row r="56" spans="1:6" ht="12.75" hidden="1" customHeight="1" x14ac:dyDescent="0.25">
      <c r="A56" s="20"/>
      <c r="B56" s="20"/>
      <c r="C56" s="22"/>
      <c r="D56" s="22"/>
      <c r="E56" s="22"/>
      <c r="F56" s="22"/>
    </row>
    <row r="57" spans="1:6" x14ac:dyDescent="0.25"/>
    <row r="58" spans="1:6" x14ac:dyDescent="0.25"/>
    <row r="59" spans="1:6" ht="13" hidden="1" x14ac:dyDescent="0.3">
      <c r="A59" s="18"/>
      <c r="B59" s="18"/>
      <c r="C59" s="18"/>
      <c r="D59" s="18"/>
      <c r="E59" s="18"/>
      <c r="F59" s="18"/>
    </row>
    <row r="60" spans="1:6" ht="13" hidden="1" x14ac:dyDescent="0.3">
      <c r="A60" s="18"/>
      <c r="B60" s="18"/>
      <c r="C60" s="18"/>
      <c r="D60" s="18"/>
      <c r="E60" s="18"/>
      <c r="F60" s="18"/>
    </row>
    <row r="61" spans="1:6" ht="13" hidden="1" x14ac:dyDescent="0.3">
      <c r="A61" s="18"/>
      <c r="B61" s="18"/>
      <c r="C61" s="18"/>
      <c r="D61" s="18"/>
      <c r="E61" s="18"/>
      <c r="F61" s="18"/>
    </row>
    <row r="62" spans="1:6" ht="13" hidden="1" x14ac:dyDescent="0.3">
      <c r="A62" s="18"/>
      <c r="B62" s="18"/>
      <c r="C62" s="18"/>
      <c r="D62" s="18"/>
      <c r="E62" s="18"/>
      <c r="F62" s="18"/>
    </row>
    <row r="63" spans="1:6" ht="13" hidden="1" x14ac:dyDescent="0.3">
      <c r="A63" s="18"/>
      <c r="B63" s="18"/>
      <c r="C63" s="18"/>
      <c r="D63" s="18"/>
      <c r="E63" s="18"/>
      <c r="F63" s="18"/>
    </row>
    <row r="64" spans="1:6" x14ac:dyDescent="0.25"/>
    <row r="65" x14ac:dyDescent="0.25"/>
  </sheetData>
  <sheetProtection sheet="1" formatCells="0" insertRows="0" deleteRows="0"/>
  <dataConsolidate/>
  <mergeCells count="10">
    <mergeCell ref="E43:F43"/>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4 A42"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5 A16 A17 A18 A19 A20 A21 A22:A39 A40 A41"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customProperties>
    <customPr name="_pios_id" r:id="rId2"/>
  </customProperties>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C11:C42</xm:sqref>
        </x14:dataValidation>
        <x14:dataValidation type="list" errorStyle="information" operator="greaterThan" allowBlank="1" showInputMessage="1" prompt="Provide specific $ value if possible" xr:uid="{00000000-0002-0000-0500-000003000000}">
          <x14:formula1>
            <xm:f>'Summary and sign-off'!$A$39:$A$44</xm:f>
          </x14:formula1>
          <xm:sqref>E11:E42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2CC0-F337-454F-9BF6-C2732816CF15}">
  <sheetPr>
    <tabColor rgb="FFFFFF00"/>
  </sheetPr>
  <dimension ref="A1:AR3653"/>
  <sheetViews>
    <sheetView topLeftCell="AD1" zoomScale="90" zoomScaleNormal="90" workbookViewId="0">
      <pane ySplit="1" topLeftCell="A385" activePane="bottomLeft" state="frozen"/>
      <selection activeCell="H16" sqref="H16"/>
      <selection pane="bottomLeft" activeCell="H16" sqref="H16"/>
    </sheetView>
  </sheetViews>
  <sheetFormatPr defaultRowHeight="12.5" outlineLevelCol="1" x14ac:dyDescent="0.25"/>
  <cols>
    <col min="1" max="1" width="19.1796875" customWidth="1" outlineLevel="1"/>
    <col min="2" max="2" width="14.7265625" customWidth="1" outlineLevel="1"/>
    <col min="3" max="3" width="16.81640625" customWidth="1" outlineLevel="1"/>
    <col min="4" max="4" width="28.1796875" customWidth="1" outlineLevel="1"/>
    <col min="5" max="5" width="23" customWidth="1" outlineLevel="1"/>
    <col min="6" max="6" width="22.1796875" customWidth="1" outlineLevel="1"/>
    <col min="7" max="7" width="42.7265625" bestFit="1" customWidth="1"/>
    <col min="8" max="8" width="22.7265625" bestFit="1" customWidth="1"/>
    <col min="9" max="9" width="22.81640625" style="135" bestFit="1" customWidth="1"/>
    <col min="10" max="10" width="26.7265625" customWidth="1" outlineLevel="1"/>
    <col min="11" max="11" width="17.1796875" customWidth="1" outlineLevel="1"/>
    <col min="12" max="12" width="22.81640625" customWidth="1" outlineLevel="1"/>
    <col min="13" max="13" width="16.453125" customWidth="1" outlineLevel="1"/>
    <col min="14" max="14" width="15.54296875" customWidth="1" outlineLevel="1"/>
    <col min="15" max="15" width="36.1796875" customWidth="1" outlineLevel="1"/>
    <col min="16" max="16" width="27.453125" customWidth="1" outlineLevel="1"/>
    <col min="17" max="17" width="13.26953125" customWidth="1" outlineLevel="1"/>
    <col min="18" max="18" width="18.1796875" customWidth="1" outlineLevel="1"/>
    <col min="19" max="19" width="12.7265625" customWidth="1" outlineLevel="1"/>
    <col min="20" max="20" width="51.54296875" customWidth="1"/>
    <col min="21" max="21" width="20.26953125" customWidth="1"/>
    <col min="22" max="22" width="10.26953125" customWidth="1"/>
    <col min="23" max="23" width="20.7265625" customWidth="1"/>
    <col min="24" max="24" width="21.7265625" customWidth="1"/>
    <col min="25" max="25" width="22.26953125" customWidth="1"/>
    <col min="26" max="26" width="20" customWidth="1"/>
    <col min="27" max="27" width="17.54296875" customWidth="1"/>
    <col min="28" max="28" width="24.26953125" customWidth="1"/>
    <col min="29" max="29" width="22.81640625" customWidth="1"/>
    <col min="30" max="30" width="25.453125" customWidth="1"/>
    <col min="31" max="31" width="26" customWidth="1"/>
    <col min="32" max="32" width="13.1796875" customWidth="1" outlineLevel="1"/>
    <col min="33" max="33" width="20.453125" customWidth="1" outlineLevel="1"/>
    <col min="34" max="34" width="22.54296875" customWidth="1" outlineLevel="1"/>
    <col min="35" max="35" width="66.453125" bestFit="1" customWidth="1"/>
    <col min="36" max="36" width="39.453125" bestFit="1" customWidth="1"/>
    <col min="37" max="37" width="12.453125" bestFit="1" customWidth="1"/>
    <col min="38" max="38" width="11" bestFit="1" customWidth="1"/>
    <col min="39" max="39" width="14.26953125" bestFit="1" customWidth="1"/>
    <col min="40" max="40" width="13.81640625" bestFit="1" customWidth="1"/>
    <col min="41" max="41" width="17.81640625" customWidth="1"/>
    <col min="42" max="42" width="8.7265625" bestFit="1" customWidth="1"/>
  </cols>
  <sheetData>
    <row r="1" spans="1:44" ht="42" x14ac:dyDescent="0.3">
      <c r="A1" s="140" t="s">
        <v>270</v>
      </c>
      <c r="B1" s="140" t="s">
        <v>271</v>
      </c>
      <c r="C1" s="140" t="s">
        <v>272</v>
      </c>
      <c r="D1" s="140" t="s">
        <v>273</v>
      </c>
      <c r="E1" s="140" t="s">
        <v>274</v>
      </c>
      <c r="F1" s="140" t="s">
        <v>275</v>
      </c>
      <c r="G1" s="140" t="s">
        <v>276</v>
      </c>
      <c r="H1" s="140" t="s">
        <v>277</v>
      </c>
      <c r="I1" s="141" t="s">
        <v>278</v>
      </c>
      <c r="J1" s="140" t="s">
        <v>279</v>
      </c>
      <c r="K1" s="140" t="s">
        <v>280</v>
      </c>
      <c r="L1" s="140" t="s">
        <v>281</v>
      </c>
      <c r="M1" s="140" t="s">
        <v>282</v>
      </c>
      <c r="N1" s="140" t="s">
        <v>283</v>
      </c>
      <c r="O1" s="140" t="s">
        <v>284</v>
      </c>
      <c r="P1" s="140" t="s">
        <v>285</v>
      </c>
      <c r="Q1" s="140" t="s">
        <v>286</v>
      </c>
      <c r="R1" s="140" t="s">
        <v>287</v>
      </c>
      <c r="S1" s="140" t="s">
        <v>288</v>
      </c>
      <c r="T1" s="140" t="s">
        <v>289</v>
      </c>
      <c r="U1" s="140" t="s">
        <v>290</v>
      </c>
      <c r="V1" s="140" t="s">
        <v>291</v>
      </c>
      <c r="W1" s="140" t="s">
        <v>292</v>
      </c>
      <c r="X1" s="140" t="s">
        <v>293</v>
      </c>
      <c r="Y1" s="140" t="s">
        <v>294</v>
      </c>
      <c r="Z1" s="140" t="s">
        <v>295</v>
      </c>
      <c r="AA1" s="140" t="s">
        <v>296</v>
      </c>
      <c r="AB1" s="140" t="s">
        <v>297</v>
      </c>
      <c r="AC1" s="140" t="s">
        <v>298</v>
      </c>
      <c r="AD1" s="140" t="s">
        <v>299</v>
      </c>
      <c r="AE1" s="140" t="s">
        <v>300</v>
      </c>
      <c r="AF1" s="133" t="s">
        <v>301</v>
      </c>
      <c r="AG1" s="133" t="s">
        <v>302</v>
      </c>
      <c r="AH1" s="133" t="s">
        <v>303</v>
      </c>
      <c r="AI1" s="139" t="s">
        <v>304</v>
      </c>
      <c r="AJ1" s="139" t="s">
        <v>305</v>
      </c>
      <c r="AK1" s="136" t="s">
        <v>306</v>
      </c>
      <c r="AL1" s="137" t="s">
        <v>307</v>
      </c>
      <c r="AM1" s="136" t="s">
        <v>308</v>
      </c>
      <c r="AN1" s="136" t="s">
        <v>309</v>
      </c>
      <c r="AO1" s="136" t="s">
        <v>310</v>
      </c>
      <c r="AP1" s="138" t="s">
        <v>311</v>
      </c>
      <c r="AR1" s="136" t="s">
        <v>312</v>
      </c>
    </row>
    <row r="2" spans="1:44" x14ac:dyDescent="0.25">
      <c r="A2" s="153" t="s">
        <v>313</v>
      </c>
      <c r="B2" s="153" t="s">
        <v>314</v>
      </c>
      <c r="C2" s="153" t="s">
        <v>315</v>
      </c>
      <c r="D2" s="153" t="s">
        <v>316</v>
      </c>
      <c r="E2" s="153" t="s">
        <v>317</v>
      </c>
      <c r="F2" s="153" t="s">
        <v>318</v>
      </c>
      <c r="G2" s="153" t="s">
        <v>319</v>
      </c>
      <c r="H2" s="153" t="s">
        <v>320</v>
      </c>
      <c r="I2" s="154">
        <v>-900</v>
      </c>
      <c r="J2" s="153" t="s">
        <v>321</v>
      </c>
      <c r="K2" s="153" t="s">
        <v>322</v>
      </c>
      <c r="L2" s="153" t="s">
        <v>323</v>
      </c>
      <c r="M2" s="155">
        <v>45839</v>
      </c>
      <c r="N2" s="153" t="s">
        <v>324</v>
      </c>
      <c r="O2" s="156"/>
      <c r="P2" s="156"/>
      <c r="Q2" s="153" t="s">
        <v>325</v>
      </c>
      <c r="R2" s="156"/>
      <c r="S2" s="156"/>
      <c r="T2" s="153" t="s">
        <v>326</v>
      </c>
      <c r="U2" s="153" t="s">
        <v>327</v>
      </c>
      <c r="V2" s="153" t="s">
        <v>328</v>
      </c>
      <c r="W2" s="156"/>
      <c r="X2" s="153" t="s">
        <v>329</v>
      </c>
      <c r="Y2" s="156"/>
      <c r="Z2" s="156"/>
      <c r="AA2" s="156"/>
      <c r="AB2" s="156"/>
      <c r="AC2" s="153" t="s">
        <v>330</v>
      </c>
      <c r="AD2" s="153">
        <v>0</v>
      </c>
      <c r="AE2" s="156"/>
      <c r="AF2" s="156"/>
      <c r="AG2" s="156"/>
      <c r="AH2" s="156"/>
      <c r="AI2" s="120" t="s">
        <v>235</v>
      </c>
      <c r="AJ2" s="142" t="s">
        <v>236</v>
      </c>
      <c r="AK2" s="142" t="s">
        <v>159</v>
      </c>
      <c r="AL2" s="147">
        <v>45992</v>
      </c>
      <c r="AM2" s="142"/>
      <c r="AN2" s="142" t="s">
        <v>309</v>
      </c>
      <c r="AO2" s="142" t="s">
        <v>331</v>
      </c>
      <c r="AP2" s="151" t="s">
        <v>332</v>
      </c>
    </row>
    <row r="3" spans="1:44" x14ac:dyDescent="0.25">
      <c r="A3" s="153" t="s">
        <v>313</v>
      </c>
      <c r="B3" s="153" t="s">
        <v>314</v>
      </c>
      <c r="C3" s="153" t="s">
        <v>315</v>
      </c>
      <c r="D3" s="153" t="s">
        <v>316</v>
      </c>
      <c r="E3" s="153" t="s">
        <v>317</v>
      </c>
      <c r="F3" s="153" t="s">
        <v>318</v>
      </c>
      <c r="G3" s="153" t="s">
        <v>333</v>
      </c>
      <c r="H3" s="153" t="s">
        <v>334</v>
      </c>
      <c r="I3" s="154">
        <v>766.32</v>
      </c>
      <c r="J3" s="153" t="s">
        <v>335</v>
      </c>
      <c r="K3" s="153" t="s">
        <v>336</v>
      </c>
      <c r="L3" s="153" t="s">
        <v>337</v>
      </c>
      <c r="M3" s="155">
        <v>45868</v>
      </c>
      <c r="N3" s="153" t="s">
        <v>338</v>
      </c>
      <c r="O3" s="156"/>
      <c r="P3" s="156"/>
      <c r="Q3" s="153" t="s">
        <v>325</v>
      </c>
      <c r="R3" s="156"/>
      <c r="S3" s="156"/>
      <c r="T3" s="153" t="s">
        <v>339</v>
      </c>
      <c r="U3" s="153" t="s">
        <v>327</v>
      </c>
      <c r="V3" s="153" t="s">
        <v>328</v>
      </c>
      <c r="W3" s="156"/>
      <c r="X3" s="153" t="s">
        <v>329</v>
      </c>
      <c r="Y3" s="156"/>
      <c r="Z3" s="156"/>
      <c r="AA3" s="156"/>
      <c r="AB3" s="156"/>
      <c r="AC3" s="153" t="s">
        <v>330</v>
      </c>
      <c r="AD3" s="153">
        <v>0</v>
      </c>
      <c r="AE3" s="156"/>
      <c r="AF3" s="156"/>
      <c r="AG3" s="156"/>
      <c r="AH3" s="156"/>
      <c r="AI3" s="142" t="s">
        <v>128</v>
      </c>
      <c r="AJ3" s="142" t="s">
        <v>129</v>
      </c>
      <c r="AK3" s="142" t="s">
        <v>130</v>
      </c>
      <c r="AL3" s="147">
        <v>45853</v>
      </c>
      <c r="AM3" s="142"/>
      <c r="AN3" s="142"/>
      <c r="AO3" s="142" t="s">
        <v>331</v>
      </c>
      <c r="AP3" t="s">
        <v>332</v>
      </c>
    </row>
    <row r="4" spans="1:44" x14ac:dyDescent="0.25">
      <c r="A4" s="153" t="s">
        <v>313</v>
      </c>
      <c r="B4" s="153" t="s">
        <v>314</v>
      </c>
      <c r="C4" s="153" t="s">
        <v>315</v>
      </c>
      <c r="D4" s="153" t="s">
        <v>316</v>
      </c>
      <c r="E4" s="153" t="s">
        <v>317</v>
      </c>
      <c r="F4" s="153" t="s">
        <v>318</v>
      </c>
      <c r="G4" s="153" t="s">
        <v>333</v>
      </c>
      <c r="H4" s="153" t="s">
        <v>334</v>
      </c>
      <c r="I4" s="154">
        <v>689.52</v>
      </c>
      <c r="J4" s="153" t="s">
        <v>335</v>
      </c>
      <c r="K4" s="153" t="s">
        <v>336</v>
      </c>
      <c r="L4" s="153" t="s">
        <v>337</v>
      </c>
      <c r="M4" s="155">
        <v>45868</v>
      </c>
      <c r="N4" s="153" t="s">
        <v>338</v>
      </c>
      <c r="O4" s="156"/>
      <c r="P4" s="156"/>
      <c r="Q4" s="153" t="s">
        <v>325</v>
      </c>
      <c r="R4" s="156"/>
      <c r="S4" s="156"/>
      <c r="T4" s="153" t="s">
        <v>340</v>
      </c>
      <c r="U4" s="153" t="s">
        <v>327</v>
      </c>
      <c r="V4" s="153" t="s">
        <v>328</v>
      </c>
      <c r="W4" s="156"/>
      <c r="X4" s="153" t="s">
        <v>329</v>
      </c>
      <c r="Y4" s="156"/>
      <c r="Z4" s="156"/>
      <c r="AA4" s="156"/>
      <c r="AB4" s="156"/>
      <c r="AC4" s="153" t="s">
        <v>330</v>
      </c>
      <c r="AD4" s="153">
        <v>0</v>
      </c>
      <c r="AE4" s="156"/>
      <c r="AF4" s="156"/>
      <c r="AG4" s="156"/>
      <c r="AH4" s="156"/>
      <c r="AI4" s="142" t="s">
        <v>128</v>
      </c>
      <c r="AJ4" s="142" t="s">
        <v>129</v>
      </c>
      <c r="AK4" s="142" t="s">
        <v>130</v>
      </c>
      <c r="AL4" s="147">
        <v>45853</v>
      </c>
      <c r="AM4" s="142"/>
      <c r="AN4" s="142"/>
      <c r="AO4" s="142" t="s">
        <v>331</v>
      </c>
      <c r="AP4" t="s">
        <v>332</v>
      </c>
    </row>
    <row r="5" spans="1:44" x14ac:dyDescent="0.25">
      <c r="A5" s="153" t="s">
        <v>313</v>
      </c>
      <c r="B5" s="153" t="s">
        <v>314</v>
      </c>
      <c r="C5" s="153" t="s">
        <v>315</v>
      </c>
      <c r="D5" s="153" t="s">
        <v>316</v>
      </c>
      <c r="E5" s="153" t="s">
        <v>317</v>
      </c>
      <c r="F5" s="153" t="s">
        <v>318</v>
      </c>
      <c r="G5" s="153" t="s">
        <v>341</v>
      </c>
      <c r="H5" s="153" t="s">
        <v>342</v>
      </c>
      <c r="I5" s="154">
        <v>11.2</v>
      </c>
      <c r="J5" s="153" t="s">
        <v>335</v>
      </c>
      <c r="K5" s="153" t="s">
        <v>336</v>
      </c>
      <c r="L5" s="153" t="s">
        <v>337</v>
      </c>
      <c r="M5" s="155">
        <v>45868</v>
      </c>
      <c r="N5" s="153" t="s">
        <v>338</v>
      </c>
      <c r="O5" s="156"/>
      <c r="P5" s="156"/>
      <c r="Q5" s="153" t="s">
        <v>325</v>
      </c>
      <c r="R5" s="156"/>
      <c r="S5" s="156"/>
      <c r="T5" s="153" t="s">
        <v>343</v>
      </c>
      <c r="U5" s="153" t="s">
        <v>327</v>
      </c>
      <c r="V5" s="153" t="s">
        <v>328</v>
      </c>
      <c r="W5" s="156"/>
      <c r="X5" s="153" t="s">
        <v>329</v>
      </c>
      <c r="Y5" s="156"/>
      <c r="Z5" s="156"/>
      <c r="AA5" s="156"/>
      <c r="AB5" s="156"/>
      <c r="AC5" s="153" t="s">
        <v>330</v>
      </c>
      <c r="AD5" s="153">
        <v>0</v>
      </c>
      <c r="AE5" s="156"/>
      <c r="AF5" s="156"/>
      <c r="AG5" s="156"/>
      <c r="AH5" s="156"/>
      <c r="AI5" s="142" t="s">
        <v>128</v>
      </c>
      <c r="AJ5" s="142" t="s">
        <v>132</v>
      </c>
      <c r="AK5" s="142" t="s">
        <v>130</v>
      </c>
      <c r="AL5" s="147">
        <v>45853</v>
      </c>
      <c r="AM5" s="142"/>
      <c r="AN5" s="142"/>
      <c r="AO5" s="142" t="s">
        <v>331</v>
      </c>
      <c r="AP5" t="s">
        <v>332</v>
      </c>
    </row>
    <row r="6" spans="1:44" x14ac:dyDescent="0.25">
      <c r="A6" s="153" t="s">
        <v>313</v>
      </c>
      <c r="B6" s="153" t="s">
        <v>314</v>
      </c>
      <c r="C6" s="153" t="s">
        <v>315</v>
      </c>
      <c r="D6" s="153" t="s">
        <v>316</v>
      </c>
      <c r="E6" s="153" t="s">
        <v>317</v>
      </c>
      <c r="F6" s="153" t="s">
        <v>318</v>
      </c>
      <c r="G6" s="153" t="s">
        <v>341</v>
      </c>
      <c r="H6" s="153" t="s">
        <v>342</v>
      </c>
      <c r="I6" s="154">
        <v>18.850000000000001</v>
      </c>
      <c r="J6" s="153" t="s">
        <v>335</v>
      </c>
      <c r="K6" s="153" t="s">
        <v>336</v>
      </c>
      <c r="L6" s="153" t="s">
        <v>337</v>
      </c>
      <c r="M6" s="155">
        <v>45868</v>
      </c>
      <c r="N6" s="153" t="s">
        <v>338</v>
      </c>
      <c r="O6" s="156"/>
      <c r="P6" s="156"/>
      <c r="Q6" s="153" t="s">
        <v>325</v>
      </c>
      <c r="R6" s="156"/>
      <c r="S6" s="156"/>
      <c r="T6" s="153" t="s">
        <v>344</v>
      </c>
      <c r="U6" s="153" t="s">
        <v>327</v>
      </c>
      <c r="V6" s="153" t="s">
        <v>328</v>
      </c>
      <c r="W6" s="156"/>
      <c r="X6" s="153" t="s">
        <v>329</v>
      </c>
      <c r="Y6" s="156"/>
      <c r="Z6" s="156"/>
      <c r="AA6" s="156"/>
      <c r="AB6" s="156"/>
      <c r="AC6" s="153" t="s">
        <v>330</v>
      </c>
      <c r="AD6" s="153">
        <v>0</v>
      </c>
      <c r="AE6" s="156"/>
      <c r="AF6" s="156"/>
      <c r="AG6" s="156"/>
      <c r="AH6" s="156"/>
      <c r="AI6" s="142" t="s">
        <v>128</v>
      </c>
      <c r="AJ6" s="142" t="s">
        <v>132</v>
      </c>
      <c r="AK6" s="142" t="s">
        <v>130</v>
      </c>
      <c r="AL6" s="147">
        <v>45853</v>
      </c>
      <c r="AM6" s="142"/>
      <c r="AN6" s="142"/>
      <c r="AO6" s="142" t="s">
        <v>331</v>
      </c>
      <c r="AP6" t="s">
        <v>332</v>
      </c>
    </row>
    <row r="7" spans="1:44" x14ac:dyDescent="0.25">
      <c r="A7" s="153" t="s">
        <v>313</v>
      </c>
      <c r="B7" s="153" t="s">
        <v>314</v>
      </c>
      <c r="C7" s="153" t="s">
        <v>315</v>
      </c>
      <c r="D7" s="153" t="s">
        <v>316</v>
      </c>
      <c r="E7" s="153" t="s">
        <v>317</v>
      </c>
      <c r="F7" s="153" t="s">
        <v>318</v>
      </c>
      <c r="G7" s="153" t="s">
        <v>341</v>
      </c>
      <c r="H7" s="153" t="s">
        <v>342</v>
      </c>
      <c r="I7" s="154">
        <v>18.850000000000001</v>
      </c>
      <c r="J7" s="153" t="s">
        <v>335</v>
      </c>
      <c r="K7" s="153" t="s">
        <v>336</v>
      </c>
      <c r="L7" s="153" t="s">
        <v>337</v>
      </c>
      <c r="M7" s="155">
        <v>45868</v>
      </c>
      <c r="N7" s="153" t="s">
        <v>338</v>
      </c>
      <c r="O7" s="156"/>
      <c r="P7" s="156"/>
      <c r="Q7" s="153" t="s">
        <v>325</v>
      </c>
      <c r="R7" s="156"/>
      <c r="S7" s="156"/>
      <c r="T7" s="153" t="s">
        <v>345</v>
      </c>
      <c r="U7" s="153" t="s">
        <v>327</v>
      </c>
      <c r="V7" s="153" t="s">
        <v>328</v>
      </c>
      <c r="W7" s="156"/>
      <c r="X7" s="153" t="s">
        <v>329</v>
      </c>
      <c r="Y7" s="156"/>
      <c r="Z7" s="156"/>
      <c r="AA7" s="156"/>
      <c r="AB7" s="156"/>
      <c r="AC7" s="153" t="s">
        <v>330</v>
      </c>
      <c r="AD7" s="153">
        <v>0</v>
      </c>
      <c r="AE7" s="156"/>
      <c r="AF7" s="156"/>
      <c r="AG7" s="156"/>
      <c r="AH7" s="156"/>
      <c r="AI7" s="142" t="s">
        <v>134</v>
      </c>
      <c r="AJ7" s="142" t="s">
        <v>132</v>
      </c>
      <c r="AK7" s="142" t="s">
        <v>135</v>
      </c>
      <c r="AL7" s="147">
        <v>45863</v>
      </c>
      <c r="AM7" s="142"/>
      <c r="AN7" s="142"/>
      <c r="AO7" s="142" t="s">
        <v>331</v>
      </c>
      <c r="AP7" t="s">
        <v>332</v>
      </c>
    </row>
    <row r="8" spans="1:44" x14ac:dyDescent="0.25">
      <c r="A8" s="153" t="s">
        <v>313</v>
      </c>
      <c r="B8" s="153" t="s">
        <v>314</v>
      </c>
      <c r="C8" s="153" t="s">
        <v>315</v>
      </c>
      <c r="D8" s="153" t="s">
        <v>316</v>
      </c>
      <c r="E8" s="153" t="s">
        <v>317</v>
      </c>
      <c r="F8" s="153" t="s">
        <v>318</v>
      </c>
      <c r="G8" s="153" t="s">
        <v>333</v>
      </c>
      <c r="H8" s="153" t="s">
        <v>334</v>
      </c>
      <c r="I8" s="154">
        <v>482.44</v>
      </c>
      <c r="J8" s="153" t="s">
        <v>335</v>
      </c>
      <c r="K8" s="153" t="s">
        <v>336</v>
      </c>
      <c r="L8" s="153" t="s">
        <v>337</v>
      </c>
      <c r="M8" s="155">
        <v>45868</v>
      </c>
      <c r="N8" s="153" t="s">
        <v>338</v>
      </c>
      <c r="O8" s="156"/>
      <c r="P8" s="156"/>
      <c r="Q8" s="153" t="s">
        <v>325</v>
      </c>
      <c r="R8" s="156"/>
      <c r="S8" s="156"/>
      <c r="T8" s="153" t="s">
        <v>346</v>
      </c>
      <c r="U8" s="153" t="s">
        <v>327</v>
      </c>
      <c r="V8" s="153" t="s">
        <v>328</v>
      </c>
      <c r="W8" s="156"/>
      <c r="X8" s="153" t="s">
        <v>329</v>
      </c>
      <c r="Y8" s="156"/>
      <c r="Z8" s="156"/>
      <c r="AA8" s="156"/>
      <c r="AB8" s="156"/>
      <c r="AC8" s="153" t="s">
        <v>330</v>
      </c>
      <c r="AD8" s="153">
        <v>0</v>
      </c>
      <c r="AE8" s="156"/>
      <c r="AF8" s="156"/>
      <c r="AG8" s="156"/>
      <c r="AH8" s="156"/>
      <c r="AI8" s="142" t="s">
        <v>134</v>
      </c>
      <c r="AJ8" s="142" t="s">
        <v>129</v>
      </c>
      <c r="AK8" s="142" t="s">
        <v>135</v>
      </c>
      <c r="AL8" s="147">
        <v>45863</v>
      </c>
      <c r="AM8" s="142"/>
      <c r="AN8" s="142"/>
      <c r="AO8" s="142" t="s">
        <v>331</v>
      </c>
      <c r="AP8" t="s">
        <v>332</v>
      </c>
    </row>
    <row r="9" spans="1:44" x14ac:dyDescent="0.25">
      <c r="A9" s="153" t="s">
        <v>313</v>
      </c>
      <c r="B9" s="153" t="s">
        <v>314</v>
      </c>
      <c r="C9" s="153" t="s">
        <v>315</v>
      </c>
      <c r="D9" s="153" t="s">
        <v>316</v>
      </c>
      <c r="E9" s="153" t="s">
        <v>317</v>
      </c>
      <c r="F9" s="153" t="s">
        <v>318</v>
      </c>
      <c r="G9" s="153" t="s">
        <v>341</v>
      </c>
      <c r="H9" s="153" t="s">
        <v>342</v>
      </c>
      <c r="I9" s="154">
        <v>11.2</v>
      </c>
      <c r="J9" s="153" t="s">
        <v>347</v>
      </c>
      <c r="K9" s="153" t="s">
        <v>348</v>
      </c>
      <c r="L9" s="153" t="s">
        <v>337</v>
      </c>
      <c r="M9" s="155">
        <v>45868</v>
      </c>
      <c r="N9" s="153" t="s">
        <v>338</v>
      </c>
      <c r="O9" s="156"/>
      <c r="P9" s="156"/>
      <c r="Q9" s="153" t="s">
        <v>325</v>
      </c>
      <c r="R9" s="156"/>
      <c r="S9" s="156"/>
      <c r="T9" s="157" t="s">
        <v>349</v>
      </c>
      <c r="U9" s="153" t="s">
        <v>327</v>
      </c>
      <c r="V9" s="153" t="s">
        <v>328</v>
      </c>
      <c r="W9" s="156"/>
      <c r="X9" s="153" t="s">
        <v>329</v>
      </c>
      <c r="Y9" s="156"/>
      <c r="Z9" s="156"/>
      <c r="AA9" s="156"/>
      <c r="AB9" s="156"/>
      <c r="AC9" s="153" t="s">
        <v>330</v>
      </c>
      <c r="AD9" s="153">
        <v>0</v>
      </c>
      <c r="AE9" s="156"/>
      <c r="AF9" s="156"/>
      <c r="AG9" s="156"/>
      <c r="AH9" s="156"/>
      <c r="AI9" s="142" t="s">
        <v>128</v>
      </c>
      <c r="AJ9" s="142" t="s">
        <v>132</v>
      </c>
      <c r="AK9" s="142" t="s">
        <v>130</v>
      </c>
      <c r="AL9" s="147">
        <v>45853</v>
      </c>
      <c r="AM9" s="142"/>
      <c r="AN9" s="142"/>
      <c r="AO9" s="142" t="s">
        <v>331</v>
      </c>
      <c r="AP9" t="s">
        <v>332</v>
      </c>
    </row>
    <row r="10" spans="1:44" x14ac:dyDescent="0.25">
      <c r="A10" s="153" t="s">
        <v>313</v>
      </c>
      <c r="B10" s="153" t="s">
        <v>314</v>
      </c>
      <c r="C10" s="153" t="s">
        <v>315</v>
      </c>
      <c r="D10" s="153" t="s">
        <v>316</v>
      </c>
      <c r="E10" s="153" t="s">
        <v>317</v>
      </c>
      <c r="F10" s="153" t="s">
        <v>318</v>
      </c>
      <c r="G10" s="153" t="s">
        <v>341</v>
      </c>
      <c r="H10" s="153" t="s">
        <v>342</v>
      </c>
      <c r="I10" s="154">
        <v>23.95</v>
      </c>
      <c r="J10" s="153" t="s">
        <v>347</v>
      </c>
      <c r="K10" s="153" t="s">
        <v>348</v>
      </c>
      <c r="L10" s="153" t="s">
        <v>337</v>
      </c>
      <c r="M10" s="155">
        <v>45868</v>
      </c>
      <c r="N10" s="153" t="s">
        <v>338</v>
      </c>
      <c r="O10" s="156"/>
      <c r="P10" s="156"/>
      <c r="Q10" s="153" t="s">
        <v>325</v>
      </c>
      <c r="R10" s="156"/>
      <c r="S10" s="156"/>
      <c r="T10" s="153" t="s">
        <v>350</v>
      </c>
      <c r="U10" s="153" t="s">
        <v>327</v>
      </c>
      <c r="V10" s="153" t="s">
        <v>328</v>
      </c>
      <c r="W10" s="156"/>
      <c r="X10" s="153" t="s">
        <v>329</v>
      </c>
      <c r="Y10" s="156"/>
      <c r="Z10" s="156"/>
      <c r="AA10" s="156"/>
      <c r="AB10" s="156"/>
      <c r="AC10" s="153" t="s">
        <v>330</v>
      </c>
      <c r="AD10" s="153">
        <v>0</v>
      </c>
      <c r="AE10" s="156"/>
      <c r="AF10" s="156"/>
      <c r="AG10" s="156"/>
      <c r="AH10" s="156"/>
      <c r="AI10" s="142" t="s">
        <v>138</v>
      </c>
      <c r="AJ10" s="142" t="s">
        <v>132</v>
      </c>
      <c r="AK10" s="142" t="s">
        <v>139</v>
      </c>
      <c r="AL10" s="147">
        <v>45868</v>
      </c>
      <c r="AM10" s="142"/>
      <c r="AN10" s="142"/>
      <c r="AO10" s="142" t="s">
        <v>351</v>
      </c>
      <c r="AP10" t="s">
        <v>332</v>
      </c>
    </row>
    <row r="11" spans="1:44" x14ac:dyDescent="0.25">
      <c r="A11" s="153" t="s">
        <v>313</v>
      </c>
      <c r="B11" s="153" t="s">
        <v>314</v>
      </c>
      <c r="C11" s="153" t="s">
        <v>315</v>
      </c>
      <c r="D11" s="153" t="s">
        <v>316</v>
      </c>
      <c r="E11" s="153" t="s">
        <v>317</v>
      </c>
      <c r="F11" s="153" t="s">
        <v>318</v>
      </c>
      <c r="G11" s="153" t="s">
        <v>333</v>
      </c>
      <c r="H11" s="153" t="s">
        <v>334</v>
      </c>
      <c r="I11" s="154">
        <v>439.92</v>
      </c>
      <c r="J11" s="153" t="s">
        <v>347</v>
      </c>
      <c r="K11" s="153" t="s">
        <v>348</v>
      </c>
      <c r="L11" s="153" t="s">
        <v>337</v>
      </c>
      <c r="M11" s="155">
        <v>45868</v>
      </c>
      <c r="N11" s="153" t="s">
        <v>338</v>
      </c>
      <c r="O11" s="156"/>
      <c r="P11" s="156"/>
      <c r="Q11" s="153" t="s">
        <v>325</v>
      </c>
      <c r="R11" s="156"/>
      <c r="S11" s="156"/>
      <c r="T11" s="153" t="s">
        <v>352</v>
      </c>
      <c r="U11" s="153" t="s">
        <v>327</v>
      </c>
      <c r="V11" s="153" t="s">
        <v>328</v>
      </c>
      <c r="W11" s="156"/>
      <c r="X11" s="153" t="s">
        <v>329</v>
      </c>
      <c r="Y11" s="156"/>
      <c r="Z11" s="156"/>
      <c r="AA11" s="156"/>
      <c r="AB11" s="156"/>
      <c r="AC11" s="153" t="s">
        <v>330</v>
      </c>
      <c r="AD11" s="153">
        <v>0</v>
      </c>
      <c r="AE11" s="156"/>
      <c r="AF11" s="156"/>
      <c r="AG11" s="156"/>
      <c r="AH11" s="156"/>
      <c r="AI11" s="142" t="s">
        <v>138</v>
      </c>
      <c r="AJ11" s="142" t="s">
        <v>129</v>
      </c>
      <c r="AK11" s="142" t="s">
        <v>139</v>
      </c>
      <c r="AL11" s="147">
        <v>45868</v>
      </c>
      <c r="AM11" s="142"/>
      <c r="AN11" s="142"/>
      <c r="AO11" s="142" t="s">
        <v>351</v>
      </c>
      <c r="AP11" t="s">
        <v>332</v>
      </c>
    </row>
    <row r="12" spans="1:44" x14ac:dyDescent="0.25">
      <c r="A12" s="153" t="s">
        <v>313</v>
      </c>
      <c r="B12" s="153" t="s">
        <v>314</v>
      </c>
      <c r="C12" s="153" t="s">
        <v>315</v>
      </c>
      <c r="D12" s="153" t="s">
        <v>316</v>
      </c>
      <c r="E12" s="153" t="s">
        <v>317</v>
      </c>
      <c r="F12" s="153" t="s">
        <v>318</v>
      </c>
      <c r="G12" s="153" t="s">
        <v>353</v>
      </c>
      <c r="H12" s="153" t="s">
        <v>354</v>
      </c>
      <c r="I12" s="154">
        <v>27.83</v>
      </c>
      <c r="J12" s="153" t="s">
        <v>355</v>
      </c>
      <c r="K12" s="153" t="s">
        <v>356</v>
      </c>
      <c r="L12" s="153" t="s">
        <v>357</v>
      </c>
      <c r="M12" s="155">
        <v>45869</v>
      </c>
      <c r="N12" s="153" t="s">
        <v>338</v>
      </c>
      <c r="O12" s="156"/>
      <c r="P12" s="156"/>
      <c r="Q12" s="153" t="s">
        <v>325</v>
      </c>
      <c r="R12" s="156"/>
      <c r="S12" s="156"/>
      <c r="T12" s="153" t="s">
        <v>358</v>
      </c>
      <c r="U12" s="153" t="s">
        <v>327</v>
      </c>
      <c r="V12" s="153" t="s">
        <v>328</v>
      </c>
      <c r="W12" s="156"/>
      <c r="X12" s="153" t="s">
        <v>329</v>
      </c>
      <c r="Y12" s="156"/>
      <c r="Z12" s="156"/>
      <c r="AA12" s="156"/>
      <c r="AB12" s="156"/>
      <c r="AC12" s="153" t="s">
        <v>330</v>
      </c>
      <c r="AD12" s="153">
        <v>0</v>
      </c>
      <c r="AE12" s="156"/>
      <c r="AF12" s="156"/>
      <c r="AG12" s="156"/>
      <c r="AH12" s="156"/>
      <c r="AI12" s="142" t="s">
        <v>128</v>
      </c>
      <c r="AJ12" s="142" t="s">
        <v>131</v>
      </c>
      <c r="AK12" s="142" t="s">
        <v>130</v>
      </c>
      <c r="AL12" s="147">
        <v>45853</v>
      </c>
      <c r="AM12" s="142"/>
      <c r="AN12" s="142"/>
      <c r="AO12" s="142" t="s">
        <v>331</v>
      </c>
      <c r="AP12" t="s">
        <v>332</v>
      </c>
    </row>
    <row r="13" spans="1:44" x14ac:dyDescent="0.25">
      <c r="A13" s="153" t="s">
        <v>313</v>
      </c>
      <c r="B13" s="153" t="s">
        <v>314</v>
      </c>
      <c r="C13" s="153" t="s">
        <v>315</v>
      </c>
      <c r="D13" s="153" t="s">
        <v>316</v>
      </c>
      <c r="E13" s="153" t="s">
        <v>317</v>
      </c>
      <c r="F13" s="153" t="s">
        <v>318</v>
      </c>
      <c r="G13" s="153" t="s">
        <v>341</v>
      </c>
      <c r="H13" s="153" t="s">
        <v>342</v>
      </c>
      <c r="I13" s="154">
        <v>117.39</v>
      </c>
      <c r="J13" s="153" t="s">
        <v>359</v>
      </c>
      <c r="K13" s="153" t="s">
        <v>360</v>
      </c>
      <c r="L13" s="153" t="s">
        <v>337</v>
      </c>
      <c r="M13" s="155">
        <v>45869</v>
      </c>
      <c r="N13" s="153" t="s">
        <v>338</v>
      </c>
      <c r="O13" s="156"/>
      <c r="P13" s="156"/>
      <c r="Q13" s="153" t="s">
        <v>325</v>
      </c>
      <c r="R13" s="156"/>
      <c r="S13" s="156"/>
      <c r="T13" s="153" t="s">
        <v>361</v>
      </c>
      <c r="U13" s="153" t="s">
        <v>327</v>
      </c>
      <c r="V13" s="153" t="s">
        <v>328</v>
      </c>
      <c r="W13" s="156"/>
      <c r="X13" s="153" t="s">
        <v>329</v>
      </c>
      <c r="Y13" s="156"/>
      <c r="Z13" s="156"/>
      <c r="AA13" s="156"/>
      <c r="AB13" s="156"/>
      <c r="AC13" s="153" t="s">
        <v>330</v>
      </c>
      <c r="AD13" s="153">
        <v>0</v>
      </c>
      <c r="AE13" s="156"/>
      <c r="AF13" s="156"/>
      <c r="AG13" s="156"/>
      <c r="AH13" s="156"/>
      <c r="AI13" s="142" t="s">
        <v>362</v>
      </c>
      <c r="AJ13" s="142" t="s">
        <v>133</v>
      </c>
      <c r="AK13" s="142" t="s">
        <v>159</v>
      </c>
      <c r="AL13" s="147">
        <v>45834</v>
      </c>
      <c r="AM13" s="142"/>
      <c r="AN13" s="142"/>
      <c r="AO13" s="142" t="s">
        <v>331</v>
      </c>
      <c r="AP13" t="s">
        <v>309</v>
      </c>
    </row>
    <row r="14" spans="1:44" x14ac:dyDescent="0.25">
      <c r="A14" s="153" t="s">
        <v>313</v>
      </c>
      <c r="B14" s="153" t="s">
        <v>314</v>
      </c>
      <c r="C14" s="153" t="s">
        <v>315</v>
      </c>
      <c r="D14" s="153" t="s">
        <v>316</v>
      </c>
      <c r="E14" s="153" t="s">
        <v>317</v>
      </c>
      <c r="F14" s="153" t="s">
        <v>318</v>
      </c>
      <c r="G14" s="153" t="s">
        <v>319</v>
      </c>
      <c r="H14" s="153" t="s">
        <v>320</v>
      </c>
      <c r="I14" s="154">
        <v>900</v>
      </c>
      <c r="J14" s="153"/>
      <c r="K14" s="153" t="s">
        <v>363</v>
      </c>
      <c r="L14" s="153" t="s">
        <v>364</v>
      </c>
      <c r="M14" s="155">
        <v>45840</v>
      </c>
      <c r="N14" s="153" t="s">
        <v>365</v>
      </c>
      <c r="O14" s="153" t="s">
        <v>366</v>
      </c>
      <c r="P14" s="153" t="s">
        <v>367</v>
      </c>
      <c r="Q14" s="153"/>
      <c r="R14" s="156"/>
      <c r="S14" s="156"/>
      <c r="T14" s="153" t="s">
        <v>326</v>
      </c>
      <c r="U14" s="153" t="s">
        <v>327</v>
      </c>
      <c r="V14" s="153" t="s">
        <v>328</v>
      </c>
      <c r="W14" s="156"/>
      <c r="X14" s="153" t="s">
        <v>329</v>
      </c>
      <c r="Y14" s="156"/>
      <c r="Z14" s="153" t="s">
        <v>368</v>
      </c>
      <c r="AA14" s="156"/>
      <c r="AB14" s="156"/>
      <c r="AC14" s="153" t="s">
        <v>330</v>
      </c>
      <c r="AD14" s="153">
        <v>10</v>
      </c>
      <c r="AE14" s="153" t="s">
        <v>369</v>
      </c>
      <c r="AF14" s="156"/>
      <c r="AG14" s="156"/>
      <c r="AH14" s="156"/>
      <c r="AI14" s="120" t="s">
        <v>235</v>
      </c>
      <c r="AJ14" s="142" t="s">
        <v>236</v>
      </c>
      <c r="AK14" s="142" t="s">
        <v>159</v>
      </c>
      <c r="AL14" s="147">
        <v>45962</v>
      </c>
      <c r="AM14" s="142"/>
      <c r="AN14" s="142"/>
      <c r="AO14" s="142" t="s">
        <v>331</v>
      </c>
      <c r="AP14" t="s">
        <v>332</v>
      </c>
    </row>
    <row r="15" spans="1:44" x14ac:dyDescent="0.25">
      <c r="A15" s="153" t="s">
        <v>313</v>
      </c>
      <c r="B15" s="153" t="s">
        <v>314</v>
      </c>
      <c r="C15" s="153" t="s">
        <v>370</v>
      </c>
      <c r="D15" s="153" t="s">
        <v>316</v>
      </c>
      <c r="E15" s="153" t="s">
        <v>317</v>
      </c>
      <c r="F15" s="153" t="s">
        <v>318</v>
      </c>
      <c r="G15" s="153" t="s">
        <v>341</v>
      </c>
      <c r="H15" s="153" t="s">
        <v>342</v>
      </c>
      <c r="I15" s="154">
        <v>34.770000000000003</v>
      </c>
      <c r="J15" s="153" t="s">
        <v>355</v>
      </c>
      <c r="K15" s="153" t="s">
        <v>371</v>
      </c>
      <c r="L15" s="153" t="s">
        <v>357</v>
      </c>
      <c r="M15" s="155">
        <v>45897</v>
      </c>
      <c r="N15" s="153" t="s">
        <v>338</v>
      </c>
      <c r="O15" s="156"/>
      <c r="P15" s="156"/>
      <c r="Q15" s="153" t="s">
        <v>325</v>
      </c>
      <c r="R15" s="156"/>
      <c r="S15" s="156"/>
      <c r="T15" s="153" t="s">
        <v>372</v>
      </c>
      <c r="U15" s="153" t="s">
        <v>327</v>
      </c>
      <c r="V15" s="153" t="s">
        <v>328</v>
      </c>
      <c r="W15" s="156"/>
      <c r="X15" s="153" t="s">
        <v>329</v>
      </c>
      <c r="Y15" s="156"/>
      <c r="Z15" s="156"/>
      <c r="AA15" s="156"/>
      <c r="AB15" s="156"/>
      <c r="AC15" s="153" t="s">
        <v>330</v>
      </c>
      <c r="AD15" s="153">
        <v>0</v>
      </c>
      <c r="AE15" s="156"/>
      <c r="AF15" s="156"/>
      <c r="AG15" s="156"/>
      <c r="AH15" s="156"/>
      <c r="AI15" s="142" t="s">
        <v>134</v>
      </c>
      <c r="AJ15" s="142" t="s">
        <v>137</v>
      </c>
      <c r="AK15" s="142" t="s">
        <v>135</v>
      </c>
      <c r="AL15" s="147">
        <v>45863</v>
      </c>
      <c r="AM15" s="142"/>
      <c r="AN15" s="142"/>
      <c r="AO15" s="142" t="s">
        <v>331</v>
      </c>
      <c r="AP15" t="s">
        <v>332</v>
      </c>
    </row>
    <row r="16" spans="1:44" x14ac:dyDescent="0.25">
      <c r="A16" s="153" t="s">
        <v>313</v>
      </c>
      <c r="B16" s="153" t="s">
        <v>314</v>
      </c>
      <c r="C16" s="153" t="s">
        <v>370</v>
      </c>
      <c r="D16" s="153" t="s">
        <v>316</v>
      </c>
      <c r="E16" s="153" t="s">
        <v>317</v>
      </c>
      <c r="F16" s="153" t="s">
        <v>318</v>
      </c>
      <c r="G16" s="153" t="s">
        <v>353</v>
      </c>
      <c r="H16" s="153" t="s">
        <v>354</v>
      </c>
      <c r="I16" s="154">
        <v>15.22</v>
      </c>
      <c r="J16" s="153" t="s">
        <v>355</v>
      </c>
      <c r="K16" s="153" t="s">
        <v>371</v>
      </c>
      <c r="L16" s="153" t="s">
        <v>357</v>
      </c>
      <c r="M16" s="155">
        <v>45897</v>
      </c>
      <c r="N16" s="153" t="s">
        <v>338</v>
      </c>
      <c r="O16" s="156"/>
      <c r="P16" s="156"/>
      <c r="Q16" s="153" t="s">
        <v>325</v>
      </c>
      <c r="R16" s="156"/>
      <c r="S16" s="156"/>
      <c r="T16" s="153" t="s">
        <v>373</v>
      </c>
      <c r="U16" s="153" t="s">
        <v>327</v>
      </c>
      <c r="V16" s="153" t="s">
        <v>328</v>
      </c>
      <c r="W16" s="156"/>
      <c r="X16" s="153" t="s">
        <v>329</v>
      </c>
      <c r="Y16" s="156"/>
      <c r="Z16" s="156"/>
      <c r="AA16" s="156"/>
      <c r="AB16" s="156"/>
      <c r="AC16" s="153" t="s">
        <v>330</v>
      </c>
      <c r="AD16" s="153">
        <v>0</v>
      </c>
      <c r="AE16" s="156"/>
      <c r="AF16" s="156"/>
      <c r="AG16" s="156"/>
      <c r="AH16" s="156"/>
      <c r="AI16" s="142" t="s">
        <v>140</v>
      </c>
      <c r="AJ16" s="142" t="s">
        <v>131</v>
      </c>
      <c r="AK16" s="142" t="s">
        <v>141</v>
      </c>
      <c r="AL16" s="147">
        <v>45873</v>
      </c>
      <c r="AM16" s="142"/>
      <c r="AN16" s="142"/>
      <c r="AO16" s="142" t="s">
        <v>351</v>
      </c>
      <c r="AP16" t="s">
        <v>332</v>
      </c>
    </row>
    <row r="17" spans="1:42" x14ac:dyDescent="0.25">
      <c r="A17" s="153" t="s">
        <v>313</v>
      </c>
      <c r="B17" s="153" t="s">
        <v>314</v>
      </c>
      <c r="C17" s="153" t="s">
        <v>370</v>
      </c>
      <c r="D17" s="153" t="s">
        <v>316</v>
      </c>
      <c r="E17" s="153" t="s">
        <v>317</v>
      </c>
      <c r="F17" s="153" t="s">
        <v>318</v>
      </c>
      <c r="G17" s="153" t="s">
        <v>341</v>
      </c>
      <c r="H17" s="153" t="s">
        <v>342</v>
      </c>
      <c r="I17" s="154">
        <v>18.850000000000001</v>
      </c>
      <c r="J17" s="153" t="s">
        <v>374</v>
      </c>
      <c r="K17" s="153" t="s">
        <v>375</v>
      </c>
      <c r="L17" s="153" t="s">
        <v>337</v>
      </c>
      <c r="M17" s="155">
        <v>45898</v>
      </c>
      <c r="N17" s="153" t="s">
        <v>338</v>
      </c>
      <c r="O17" s="156"/>
      <c r="P17" s="156"/>
      <c r="Q17" s="153" t="s">
        <v>325</v>
      </c>
      <c r="R17" s="156"/>
      <c r="S17" s="156"/>
      <c r="T17" s="153" t="s">
        <v>376</v>
      </c>
      <c r="U17" s="153" t="s">
        <v>327</v>
      </c>
      <c r="V17" s="153" t="s">
        <v>328</v>
      </c>
      <c r="W17" s="156"/>
      <c r="X17" s="153" t="s">
        <v>329</v>
      </c>
      <c r="Y17" s="156"/>
      <c r="Z17" s="156"/>
      <c r="AA17" s="156"/>
      <c r="AB17" s="156"/>
      <c r="AC17" s="153" t="s">
        <v>330</v>
      </c>
      <c r="AD17" s="153">
        <v>0</v>
      </c>
      <c r="AE17" s="156"/>
      <c r="AF17" s="156"/>
      <c r="AG17" s="156"/>
      <c r="AH17" s="156"/>
      <c r="AI17" s="142" t="s">
        <v>138</v>
      </c>
      <c r="AJ17" s="142" t="s">
        <v>132</v>
      </c>
      <c r="AK17" s="142" t="s">
        <v>139</v>
      </c>
      <c r="AL17" s="147">
        <v>45868</v>
      </c>
      <c r="AM17" s="142"/>
      <c r="AN17" s="142"/>
      <c r="AO17" s="142" t="s">
        <v>351</v>
      </c>
      <c r="AP17" t="s">
        <v>332</v>
      </c>
    </row>
    <row r="18" spans="1:42" x14ac:dyDescent="0.25">
      <c r="A18" s="153" t="s">
        <v>313</v>
      </c>
      <c r="B18" s="153" t="s">
        <v>314</v>
      </c>
      <c r="C18" s="153" t="s">
        <v>370</v>
      </c>
      <c r="D18" s="153" t="s">
        <v>316</v>
      </c>
      <c r="E18" s="153" t="s">
        <v>317</v>
      </c>
      <c r="F18" s="153" t="s">
        <v>318</v>
      </c>
      <c r="G18" s="153" t="s">
        <v>341</v>
      </c>
      <c r="H18" s="153" t="s">
        <v>342</v>
      </c>
      <c r="I18" s="154">
        <v>8.4</v>
      </c>
      <c r="J18" s="153" t="s">
        <v>377</v>
      </c>
      <c r="K18" s="153" t="s">
        <v>378</v>
      </c>
      <c r="L18" s="153" t="s">
        <v>337</v>
      </c>
      <c r="M18" s="155">
        <v>45898</v>
      </c>
      <c r="N18" s="153" t="s">
        <v>338</v>
      </c>
      <c r="O18" s="156"/>
      <c r="P18" s="156"/>
      <c r="Q18" s="153" t="s">
        <v>325</v>
      </c>
      <c r="R18" s="156"/>
      <c r="S18" s="156"/>
      <c r="T18" s="153" t="s">
        <v>379</v>
      </c>
      <c r="U18" s="153" t="s">
        <v>327</v>
      </c>
      <c r="V18" s="153" t="s">
        <v>328</v>
      </c>
      <c r="W18" s="156"/>
      <c r="X18" s="153" t="s">
        <v>329</v>
      </c>
      <c r="Y18" s="156"/>
      <c r="Z18" s="156"/>
      <c r="AA18" s="156"/>
      <c r="AB18" s="156"/>
      <c r="AC18" s="153" t="s">
        <v>330</v>
      </c>
      <c r="AD18" s="153">
        <v>0</v>
      </c>
      <c r="AE18" s="156"/>
      <c r="AF18" s="156"/>
      <c r="AG18" s="156"/>
      <c r="AH18" s="156"/>
      <c r="AI18" s="142" t="s">
        <v>142</v>
      </c>
      <c r="AJ18" s="142" t="s">
        <v>132</v>
      </c>
      <c r="AK18" s="142" t="s">
        <v>141</v>
      </c>
      <c r="AL18" s="147">
        <v>45874</v>
      </c>
      <c r="AM18" s="142"/>
      <c r="AN18" s="142"/>
      <c r="AO18" s="142" t="s">
        <v>331</v>
      </c>
      <c r="AP18" t="s">
        <v>332</v>
      </c>
    </row>
    <row r="19" spans="1:42" x14ac:dyDescent="0.25">
      <c r="A19" s="153" t="s">
        <v>313</v>
      </c>
      <c r="B19" s="153" t="s">
        <v>314</v>
      </c>
      <c r="C19" s="153" t="s">
        <v>370</v>
      </c>
      <c r="D19" s="153" t="s">
        <v>316</v>
      </c>
      <c r="E19" s="153" t="s">
        <v>317</v>
      </c>
      <c r="F19" s="153" t="s">
        <v>318</v>
      </c>
      <c r="G19" s="153" t="s">
        <v>341</v>
      </c>
      <c r="H19" s="153" t="s">
        <v>342</v>
      </c>
      <c r="I19" s="154">
        <v>8.4</v>
      </c>
      <c r="J19" s="153" t="s">
        <v>377</v>
      </c>
      <c r="K19" s="153" t="s">
        <v>378</v>
      </c>
      <c r="L19" s="153" t="s">
        <v>337</v>
      </c>
      <c r="M19" s="155">
        <v>45898</v>
      </c>
      <c r="N19" s="153" t="s">
        <v>338</v>
      </c>
      <c r="O19" s="156"/>
      <c r="P19" s="156"/>
      <c r="Q19" s="153" t="s">
        <v>325</v>
      </c>
      <c r="R19" s="156"/>
      <c r="S19" s="156"/>
      <c r="T19" s="153" t="s">
        <v>380</v>
      </c>
      <c r="U19" s="153" t="s">
        <v>327</v>
      </c>
      <c r="V19" s="153" t="s">
        <v>328</v>
      </c>
      <c r="W19" s="156"/>
      <c r="X19" s="153" t="s">
        <v>329</v>
      </c>
      <c r="Y19" s="156"/>
      <c r="Z19" s="156"/>
      <c r="AA19" s="156"/>
      <c r="AB19" s="156"/>
      <c r="AC19" s="153" t="s">
        <v>330</v>
      </c>
      <c r="AD19" s="153">
        <v>0</v>
      </c>
      <c r="AE19" s="156"/>
      <c r="AF19" s="156"/>
      <c r="AG19" s="156"/>
      <c r="AH19" s="156"/>
      <c r="AI19" s="142" t="s">
        <v>134</v>
      </c>
      <c r="AJ19" s="142" t="s">
        <v>132</v>
      </c>
      <c r="AK19" s="142" t="s">
        <v>135</v>
      </c>
      <c r="AL19" s="147">
        <v>45863</v>
      </c>
      <c r="AM19" s="142"/>
      <c r="AN19" s="142"/>
      <c r="AO19" s="142" t="s">
        <v>331</v>
      </c>
      <c r="AP19" t="s">
        <v>332</v>
      </c>
    </row>
    <row r="20" spans="1:42" x14ac:dyDescent="0.25">
      <c r="A20" s="153" t="s">
        <v>313</v>
      </c>
      <c r="B20" s="153" t="s">
        <v>314</v>
      </c>
      <c r="C20" s="153" t="s">
        <v>370</v>
      </c>
      <c r="D20" s="153" t="s">
        <v>316</v>
      </c>
      <c r="E20" s="153" t="s">
        <v>317</v>
      </c>
      <c r="F20" s="153" t="s">
        <v>318</v>
      </c>
      <c r="G20" s="153" t="s">
        <v>341</v>
      </c>
      <c r="H20" s="153" t="s">
        <v>342</v>
      </c>
      <c r="I20" s="154">
        <v>80.87</v>
      </c>
      <c r="J20" s="153" t="s">
        <v>377</v>
      </c>
      <c r="K20" s="153" t="s">
        <v>378</v>
      </c>
      <c r="L20" s="153" t="s">
        <v>337</v>
      </c>
      <c r="M20" s="155">
        <v>45898</v>
      </c>
      <c r="N20" s="153" t="s">
        <v>338</v>
      </c>
      <c r="O20" s="156"/>
      <c r="P20" s="156"/>
      <c r="Q20" s="153" t="s">
        <v>325</v>
      </c>
      <c r="R20" s="156"/>
      <c r="S20" s="156"/>
      <c r="T20" s="153" t="s">
        <v>381</v>
      </c>
      <c r="U20" s="153" t="s">
        <v>327</v>
      </c>
      <c r="V20" s="153" t="s">
        <v>328</v>
      </c>
      <c r="W20" s="156"/>
      <c r="X20" s="153" t="s">
        <v>329</v>
      </c>
      <c r="Y20" s="156"/>
      <c r="Z20" s="156"/>
      <c r="AA20" s="156"/>
      <c r="AB20" s="156"/>
      <c r="AC20" s="153" t="s">
        <v>330</v>
      </c>
      <c r="AD20" s="153">
        <v>0</v>
      </c>
      <c r="AE20" s="156"/>
      <c r="AF20" s="156"/>
      <c r="AG20" s="156"/>
      <c r="AH20" s="156"/>
      <c r="AI20" s="142" t="s">
        <v>134</v>
      </c>
      <c r="AJ20" s="142" t="s">
        <v>133</v>
      </c>
      <c r="AK20" s="142" t="s">
        <v>135</v>
      </c>
      <c r="AL20" s="147">
        <v>45863</v>
      </c>
      <c r="AM20" s="142"/>
      <c r="AN20" s="142"/>
      <c r="AO20" s="142" t="s">
        <v>331</v>
      </c>
      <c r="AP20" t="s">
        <v>332</v>
      </c>
    </row>
    <row r="21" spans="1:42" x14ac:dyDescent="0.25">
      <c r="A21" s="153" t="s">
        <v>313</v>
      </c>
      <c r="B21" s="153" t="s">
        <v>314</v>
      </c>
      <c r="C21" s="153" t="s">
        <v>370</v>
      </c>
      <c r="D21" s="153" t="s">
        <v>316</v>
      </c>
      <c r="E21" s="153" t="s">
        <v>317</v>
      </c>
      <c r="F21" s="153" t="s">
        <v>318</v>
      </c>
      <c r="G21" s="153" t="s">
        <v>341</v>
      </c>
      <c r="H21" s="153" t="s">
        <v>342</v>
      </c>
      <c r="I21" s="154">
        <v>11.2</v>
      </c>
      <c r="J21" s="153" t="s">
        <v>377</v>
      </c>
      <c r="K21" s="153" t="s">
        <v>378</v>
      </c>
      <c r="L21" s="153" t="s">
        <v>337</v>
      </c>
      <c r="M21" s="155">
        <v>45898</v>
      </c>
      <c r="N21" s="153" t="s">
        <v>338</v>
      </c>
      <c r="O21" s="156"/>
      <c r="P21" s="156"/>
      <c r="Q21" s="153" t="s">
        <v>325</v>
      </c>
      <c r="R21" s="156"/>
      <c r="S21" s="156"/>
      <c r="T21" s="153" t="s">
        <v>382</v>
      </c>
      <c r="U21" s="153" t="s">
        <v>327</v>
      </c>
      <c r="V21" s="153" t="s">
        <v>328</v>
      </c>
      <c r="W21" s="156"/>
      <c r="X21" s="153" t="s">
        <v>329</v>
      </c>
      <c r="Y21" s="156"/>
      <c r="Z21" s="156"/>
      <c r="AA21" s="156"/>
      <c r="AB21" s="156"/>
      <c r="AC21" s="153" t="s">
        <v>330</v>
      </c>
      <c r="AD21" s="153">
        <v>0</v>
      </c>
      <c r="AE21" s="156"/>
      <c r="AF21" s="156"/>
      <c r="AG21" s="156"/>
      <c r="AH21" s="156"/>
      <c r="AI21" s="142" t="s">
        <v>142</v>
      </c>
      <c r="AJ21" s="142" t="s">
        <v>132</v>
      </c>
      <c r="AK21" s="142" t="s">
        <v>141</v>
      </c>
      <c r="AL21" s="147">
        <v>45874</v>
      </c>
      <c r="AM21" s="142"/>
      <c r="AN21" s="142"/>
      <c r="AO21" s="142" t="s">
        <v>331</v>
      </c>
      <c r="AP21" t="s">
        <v>332</v>
      </c>
    </row>
    <row r="22" spans="1:42" x14ac:dyDescent="0.25">
      <c r="A22" s="153" t="s">
        <v>313</v>
      </c>
      <c r="B22" s="153" t="s">
        <v>314</v>
      </c>
      <c r="C22" s="153" t="s">
        <v>370</v>
      </c>
      <c r="D22" s="153" t="s">
        <v>316</v>
      </c>
      <c r="E22" s="153" t="s">
        <v>317</v>
      </c>
      <c r="F22" s="153" t="s">
        <v>318</v>
      </c>
      <c r="G22" s="153" t="s">
        <v>341</v>
      </c>
      <c r="H22" s="153" t="s">
        <v>342</v>
      </c>
      <c r="I22" s="154">
        <v>11.2</v>
      </c>
      <c r="J22" s="153" t="s">
        <v>383</v>
      </c>
      <c r="K22" s="153" t="s">
        <v>384</v>
      </c>
      <c r="L22" s="153" t="s">
        <v>337</v>
      </c>
      <c r="M22" s="155">
        <v>45898</v>
      </c>
      <c r="N22" s="153" t="s">
        <v>338</v>
      </c>
      <c r="O22" s="156"/>
      <c r="P22" s="156"/>
      <c r="Q22" s="153" t="s">
        <v>325</v>
      </c>
      <c r="R22" s="156"/>
      <c r="S22" s="156"/>
      <c r="T22" s="153" t="s">
        <v>385</v>
      </c>
      <c r="U22" s="153" t="s">
        <v>327</v>
      </c>
      <c r="V22" s="153" t="s">
        <v>328</v>
      </c>
      <c r="W22" s="156"/>
      <c r="X22" s="153" t="s">
        <v>329</v>
      </c>
      <c r="Y22" s="156"/>
      <c r="Z22" s="156"/>
      <c r="AA22" s="156"/>
      <c r="AB22" s="156"/>
      <c r="AC22" s="153" t="s">
        <v>330</v>
      </c>
      <c r="AD22" s="153">
        <v>0</v>
      </c>
      <c r="AE22" s="156"/>
      <c r="AF22" s="156"/>
      <c r="AG22" s="156"/>
      <c r="AH22" s="156"/>
      <c r="AI22" s="142" t="s">
        <v>386</v>
      </c>
      <c r="AJ22" s="142" t="s">
        <v>132</v>
      </c>
      <c r="AK22" s="142" t="s">
        <v>139</v>
      </c>
      <c r="AL22" s="147">
        <v>45890</v>
      </c>
      <c r="AM22" s="142"/>
      <c r="AN22" s="142"/>
      <c r="AO22" s="142" t="s">
        <v>331</v>
      </c>
      <c r="AP22" t="s">
        <v>309</v>
      </c>
    </row>
    <row r="23" spans="1:42" x14ac:dyDescent="0.25">
      <c r="A23" s="153" t="s">
        <v>313</v>
      </c>
      <c r="B23" s="153" t="s">
        <v>314</v>
      </c>
      <c r="C23" s="153" t="s">
        <v>370</v>
      </c>
      <c r="D23" s="153" t="s">
        <v>316</v>
      </c>
      <c r="E23" s="153" t="s">
        <v>317</v>
      </c>
      <c r="F23" s="153" t="s">
        <v>318</v>
      </c>
      <c r="G23" s="153" t="s">
        <v>333</v>
      </c>
      <c r="H23" s="153" t="s">
        <v>334</v>
      </c>
      <c r="I23" s="154">
        <v>533.04</v>
      </c>
      <c r="J23" s="153" t="s">
        <v>383</v>
      </c>
      <c r="K23" s="153" t="s">
        <v>384</v>
      </c>
      <c r="L23" s="153" t="s">
        <v>337</v>
      </c>
      <c r="M23" s="155">
        <v>45898</v>
      </c>
      <c r="N23" s="153" t="s">
        <v>338</v>
      </c>
      <c r="O23" s="156"/>
      <c r="P23" s="156"/>
      <c r="Q23" s="153" t="s">
        <v>325</v>
      </c>
      <c r="R23" s="156"/>
      <c r="S23" s="156"/>
      <c r="T23" s="153" t="s">
        <v>387</v>
      </c>
      <c r="U23" s="153" t="s">
        <v>327</v>
      </c>
      <c r="V23" s="153" t="s">
        <v>328</v>
      </c>
      <c r="W23" s="156"/>
      <c r="X23" s="153" t="s">
        <v>329</v>
      </c>
      <c r="Y23" s="156"/>
      <c r="Z23" s="156"/>
      <c r="AA23" s="156"/>
      <c r="AB23" s="156"/>
      <c r="AC23" s="153" t="s">
        <v>330</v>
      </c>
      <c r="AD23" s="153">
        <v>0</v>
      </c>
      <c r="AE23" s="156"/>
      <c r="AF23" s="156"/>
      <c r="AG23" s="156"/>
      <c r="AH23" s="156"/>
      <c r="AI23" s="142" t="s">
        <v>138</v>
      </c>
      <c r="AJ23" s="142" t="s">
        <v>129</v>
      </c>
      <c r="AK23" s="142" t="s">
        <v>139</v>
      </c>
      <c r="AL23" s="147">
        <v>45868</v>
      </c>
      <c r="AM23" s="142"/>
      <c r="AN23" s="142"/>
      <c r="AO23" s="142" t="s">
        <v>351</v>
      </c>
      <c r="AP23" t="s">
        <v>332</v>
      </c>
    </row>
    <row r="24" spans="1:42" x14ac:dyDescent="0.25">
      <c r="A24" s="153" t="s">
        <v>313</v>
      </c>
      <c r="B24" s="153" t="s">
        <v>314</v>
      </c>
      <c r="C24" s="153" t="s">
        <v>370</v>
      </c>
      <c r="D24" s="153" t="s">
        <v>316</v>
      </c>
      <c r="E24" s="153" t="s">
        <v>317</v>
      </c>
      <c r="F24" s="153" t="s">
        <v>318</v>
      </c>
      <c r="G24" s="153" t="s">
        <v>341</v>
      </c>
      <c r="H24" s="153" t="s">
        <v>342</v>
      </c>
      <c r="I24" s="154">
        <v>0.56000000000000005</v>
      </c>
      <c r="J24" s="153" t="s">
        <v>383</v>
      </c>
      <c r="K24" s="153" t="s">
        <v>384</v>
      </c>
      <c r="L24" s="153" t="s">
        <v>337</v>
      </c>
      <c r="M24" s="155">
        <v>45898</v>
      </c>
      <c r="N24" s="153" t="s">
        <v>338</v>
      </c>
      <c r="O24" s="156"/>
      <c r="P24" s="156"/>
      <c r="Q24" s="153" t="s">
        <v>325</v>
      </c>
      <c r="R24" s="156"/>
      <c r="S24" s="156"/>
      <c r="T24" s="153" t="s">
        <v>379</v>
      </c>
      <c r="U24" s="153" t="s">
        <v>327</v>
      </c>
      <c r="V24" s="153" t="s">
        <v>328</v>
      </c>
      <c r="W24" s="156"/>
      <c r="X24" s="153" t="s">
        <v>329</v>
      </c>
      <c r="Y24" s="156"/>
      <c r="Z24" s="156"/>
      <c r="AA24" s="156"/>
      <c r="AB24" s="156"/>
      <c r="AC24" s="153" t="s">
        <v>330</v>
      </c>
      <c r="AD24" s="153">
        <v>0</v>
      </c>
      <c r="AE24" s="156"/>
      <c r="AF24" s="156"/>
      <c r="AG24" s="156"/>
      <c r="AH24" s="156"/>
      <c r="AI24" s="142" t="s">
        <v>142</v>
      </c>
      <c r="AJ24" s="142" t="s">
        <v>132</v>
      </c>
      <c r="AK24" s="142" t="s">
        <v>141</v>
      </c>
      <c r="AL24" s="147">
        <v>45874</v>
      </c>
      <c r="AM24" s="142"/>
      <c r="AN24" s="142"/>
      <c r="AO24" s="142" t="s">
        <v>331</v>
      </c>
      <c r="AP24" t="s">
        <v>332</v>
      </c>
    </row>
    <row r="25" spans="1:42" x14ac:dyDescent="0.25">
      <c r="A25" s="153" t="s">
        <v>313</v>
      </c>
      <c r="B25" s="153" t="s">
        <v>314</v>
      </c>
      <c r="C25" s="153" t="s">
        <v>370</v>
      </c>
      <c r="D25" s="153" t="s">
        <v>316</v>
      </c>
      <c r="E25" s="153" t="s">
        <v>317</v>
      </c>
      <c r="F25" s="153" t="s">
        <v>318</v>
      </c>
      <c r="G25" s="153" t="s">
        <v>341</v>
      </c>
      <c r="H25" s="153" t="s">
        <v>342</v>
      </c>
      <c r="I25" s="154">
        <v>147.83000000000001</v>
      </c>
      <c r="J25" s="153" t="s">
        <v>383</v>
      </c>
      <c r="K25" s="153" t="s">
        <v>384</v>
      </c>
      <c r="L25" s="153" t="s">
        <v>337</v>
      </c>
      <c r="M25" s="155">
        <v>45898</v>
      </c>
      <c r="N25" s="153" t="s">
        <v>338</v>
      </c>
      <c r="O25" s="156"/>
      <c r="P25" s="156"/>
      <c r="Q25" s="153" t="s">
        <v>325</v>
      </c>
      <c r="R25" s="156"/>
      <c r="S25" s="156"/>
      <c r="T25" s="153" t="s">
        <v>388</v>
      </c>
      <c r="U25" s="153" t="s">
        <v>327</v>
      </c>
      <c r="V25" s="153" t="s">
        <v>328</v>
      </c>
      <c r="W25" s="156"/>
      <c r="X25" s="153" t="s">
        <v>329</v>
      </c>
      <c r="Y25" s="156"/>
      <c r="Z25" s="156"/>
      <c r="AA25" s="156"/>
      <c r="AB25" s="156"/>
      <c r="AC25" s="153" t="s">
        <v>330</v>
      </c>
      <c r="AD25" s="153">
        <v>0</v>
      </c>
      <c r="AE25" s="156"/>
      <c r="AF25" s="156"/>
      <c r="AG25" s="156"/>
      <c r="AH25" s="156"/>
      <c r="AI25" s="142" t="s">
        <v>134</v>
      </c>
      <c r="AJ25" s="142" t="s">
        <v>136</v>
      </c>
      <c r="AK25" s="142" t="s">
        <v>135</v>
      </c>
      <c r="AL25" s="147">
        <v>45863</v>
      </c>
      <c r="AM25" s="142"/>
      <c r="AN25" s="142"/>
      <c r="AO25" s="142" t="s">
        <v>331</v>
      </c>
      <c r="AP25" t="s">
        <v>332</v>
      </c>
    </row>
    <row r="26" spans="1:42" x14ac:dyDescent="0.25">
      <c r="A26" s="153" t="s">
        <v>313</v>
      </c>
      <c r="B26" s="153" t="s">
        <v>314</v>
      </c>
      <c r="C26" s="153" t="s">
        <v>370</v>
      </c>
      <c r="D26" s="153" t="s">
        <v>316</v>
      </c>
      <c r="E26" s="153" t="s">
        <v>317</v>
      </c>
      <c r="F26" s="153" t="s">
        <v>318</v>
      </c>
      <c r="G26" s="153" t="s">
        <v>341</v>
      </c>
      <c r="H26" s="153" t="s">
        <v>342</v>
      </c>
      <c r="I26" s="154">
        <v>83.91</v>
      </c>
      <c r="J26" s="153" t="s">
        <v>383</v>
      </c>
      <c r="K26" s="153" t="s">
        <v>384</v>
      </c>
      <c r="L26" s="153" t="s">
        <v>337</v>
      </c>
      <c r="M26" s="155">
        <v>45898</v>
      </c>
      <c r="N26" s="153" t="s">
        <v>338</v>
      </c>
      <c r="O26" s="156"/>
      <c r="P26" s="156"/>
      <c r="Q26" s="153" t="s">
        <v>325</v>
      </c>
      <c r="R26" s="156"/>
      <c r="S26" s="156"/>
      <c r="T26" s="153" t="s">
        <v>389</v>
      </c>
      <c r="U26" s="153" t="s">
        <v>327</v>
      </c>
      <c r="V26" s="153" t="s">
        <v>328</v>
      </c>
      <c r="W26" s="156"/>
      <c r="X26" s="153" t="s">
        <v>329</v>
      </c>
      <c r="Y26" s="156"/>
      <c r="Z26" s="156"/>
      <c r="AA26" s="156"/>
      <c r="AB26" s="156"/>
      <c r="AC26" s="153" t="s">
        <v>330</v>
      </c>
      <c r="AD26" s="153">
        <v>0</v>
      </c>
      <c r="AE26" s="156"/>
      <c r="AF26" s="156"/>
      <c r="AG26" s="156"/>
      <c r="AH26" s="156"/>
      <c r="AI26" s="142" t="s">
        <v>128</v>
      </c>
      <c r="AJ26" s="142" t="s">
        <v>133</v>
      </c>
      <c r="AK26" s="142" t="s">
        <v>130</v>
      </c>
      <c r="AL26" s="147">
        <v>45853</v>
      </c>
      <c r="AM26" s="142"/>
      <c r="AN26" s="142"/>
      <c r="AO26" s="142" t="s">
        <v>331</v>
      </c>
      <c r="AP26" t="s">
        <v>332</v>
      </c>
    </row>
    <row r="27" spans="1:42" x14ac:dyDescent="0.25">
      <c r="A27" s="153" t="s">
        <v>313</v>
      </c>
      <c r="B27" s="153" t="s">
        <v>314</v>
      </c>
      <c r="C27" s="153" t="s">
        <v>370</v>
      </c>
      <c r="D27" s="153" t="s">
        <v>316</v>
      </c>
      <c r="E27" s="153" t="s">
        <v>317</v>
      </c>
      <c r="F27" s="153" t="s">
        <v>318</v>
      </c>
      <c r="G27" s="153" t="s">
        <v>341</v>
      </c>
      <c r="H27" s="153" t="s">
        <v>342</v>
      </c>
      <c r="I27" s="154">
        <v>11.2</v>
      </c>
      <c r="J27" s="153" t="s">
        <v>383</v>
      </c>
      <c r="K27" s="153" t="s">
        <v>384</v>
      </c>
      <c r="L27" s="153" t="s">
        <v>337</v>
      </c>
      <c r="M27" s="155">
        <v>45898</v>
      </c>
      <c r="N27" s="153" t="s">
        <v>338</v>
      </c>
      <c r="O27" s="156"/>
      <c r="P27" s="156"/>
      <c r="Q27" s="153" t="s">
        <v>325</v>
      </c>
      <c r="R27" s="156"/>
      <c r="S27" s="156"/>
      <c r="T27" s="153" t="s">
        <v>390</v>
      </c>
      <c r="U27" s="153" t="s">
        <v>327</v>
      </c>
      <c r="V27" s="153" t="s">
        <v>328</v>
      </c>
      <c r="W27" s="156"/>
      <c r="X27" s="153" t="s">
        <v>329</v>
      </c>
      <c r="Y27" s="156"/>
      <c r="Z27" s="156"/>
      <c r="AA27" s="156"/>
      <c r="AB27" s="156"/>
      <c r="AC27" s="153" t="s">
        <v>330</v>
      </c>
      <c r="AD27" s="153">
        <v>0</v>
      </c>
      <c r="AE27" s="156"/>
      <c r="AF27" s="156"/>
      <c r="AG27" s="156"/>
      <c r="AH27" s="156"/>
      <c r="AI27" s="142" t="s">
        <v>386</v>
      </c>
      <c r="AJ27" s="142" t="s">
        <v>132</v>
      </c>
      <c r="AK27" s="142" t="s">
        <v>139</v>
      </c>
      <c r="AL27" s="147">
        <v>45890</v>
      </c>
      <c r="AM27" s="142"/>
      <c r="AN27" s="142"/>
      <c r="AO27" s="142" t="s">
        <v>331</v>
      </c>
      <c r="AP27" t="s">
        <v>309</v>
      </c>
    </row>
    <row r="28" spans="1:42" x14ac:dyDescent="0.25">
      <c r="A28" s="153" t="s">
        <v>313</v>
      </c>
      <c r="B28" s="153" t="s">
        <v>314</v>
      </c>
      <c r="C28" s="153" t="s">
        <v>370</v>
      </c>
      <c r="D28" s="153" t="s">
        <v>316</v>
      </c>
      <c r="E28" s="153" t="s">
        <v>317</v>
      </c>
      <c r="F28" s="153" t="s">
        <v>318</v>
      </c>
      <c r="G28" s="153" t="s">
        <v>341</v>
      </c>
      <c r="H28" s="153" t="s">
        <v>342</v>
      </c>
      <c r="I28" s="154">
        <v>47.83</v>
      </c>
      <c r="J28" s="153" t="s">
        <v>391</v>
      </c>
      <c r="K28" s="153" t="s">
        <v>392</v>
      </c>
      <c r="L28" s="153" t="s">
        <v>337</v>
      </c>
      <c r="M28" s="155">
        <v>45898</v>
      </c>
      <c r="N28" s="153" t="s">
        <v>338</v>
      </c>
      <c r="O28" s="156"/>
      <c r="P28" s="156"/>
      <c r="Q28" s="153" t="s">
        <v>325</v>
      </c>
      <c r="R28" s="156"/>
      <c r="S28" s="156"/>
      <c r="T28" s="153" t="s">
        <v>393</v>
      </c>
      <c r="U28" s="153" t="s">
        <v>327</v>
      </c>
      <c r="V28" s="153" t="s">
        <v>328</v>
      </c>
      <c r="W28" s="156"/>
      <c r="X28" s="153" t="s">
        <v>329</v>
      </c>
      <c r="Y28" s="156"/>
      <c r="Z28" s="156"/>
      <c r="AA28" s="156"/>
      <c r="AB28" s="156"/>
      <c r="AC28" s="153" t="s">
        <v>330</v>
      </c>
      <c r="AD28" s="153">
        <v>0</v>
      </c>
      <c r="AE28" s="156"/>
      <c r="AF28" s="156"/>
      <c r="AG28" s="156"/>
      <c r="AH28" s="156"/>
      <c r="AI28" s="142" t="s">
        <v>138</v>
      </c>
      <c r="AJ28" s="142" t="s">
        <v>133</v>
      </c>
      <c r="AK28" s="142" t="s">
        <v>139</v>
      </c>
      <c r="AL28" s="147">
        <v>45868</v>
      </c>
      <c r="AM28" s="142"/>
      <c r="AN28" s="142"/>
      <c r="AO28" s="142" t="s">
        <v>351</v>
      </c>
      <c r="AP28" t="s">
        <v>332</v>
      </c>
    </row>
    <row r="29" spans="1:42" x14ac:dyDescent="0.25">
      <c r="A29" s="153" t="s">
        <v>313</v>
      </c>
      <c r="B29" s="153" t="s">
        <v>314</v>
      </c>
      <c r="C29" s="153" t="s">
        <v>370</v>
      </c>
      <c r="D29" s="153" t="s">
        <v>316</v>
      </c>
      <c r="E29" s="153" t="s">
        <v>317</v>
      </c>
      <c r="F29" s="153" t="s">
        <v>318</v>
      </c>
      <c r="G29" s="153" t="s">
        <v>341</v>
      </c>
      <c r="H29" s="153" t="s">
        <v>342</v>
      </c>
      <c r="I29" s="154">
        <v>18.850000000000001</v>
      </c>
      <c r="J29" s="153" t="s">
        <v>391</v>
      </c>
      <c r="K29" s="153" t="s">
        <v>392</v>
      </c>
      <c r="L29" s="153" t="s">
        <v>337</v>
      </c>
      <c r="M29" s="155">
        <v>45898</v>
      </c>
      <c r="N29" s="153" t="s">
        <v>338</v>
      </c>
      <c r="O29" s="156"/>
      <c r="P29" s="156"/>
      <c r="Q29" s="153" t="s">
        <v>325</v>
      </c>
      <c r="R29" s="156"/>
      <c r="S29" s="156"/>
      <c r="T29" s="153" t="s">
        <v>394</v>
      </c>
      <c r="U29" s="153" t="s">
        <v>327</v>
      </c>
      <c r="V29" s="153" t="s">
        <v>328</v>
      </c>
      <c r="W29" s="156"/>
      <c r="X29" s="153" t="s">
        <v>329</v>
      </c>
      <c r="Y29" s="156"/>
      <c r="Z29" s="156"/>
      <c r="AA29" s="156"/>
      <c r="AB29" s="156"/>
      <c r="AC29" s="153" t="s">
        <v>330</v>
      </c>
      <c r="AD29" s="153">
        <v>0</v>
      </c>
      <c r="AE29" s="156"/>
      <c r="AF29" s="156"/>
      <c r="AG29" s="156"/>
      <c r="AH29" s="156"/>
      <c r="AI29" s="142" t="s">
        <v>386</v>
      </c>
      <c r="AJ29" s="142" t="s">
        <v>132</v>
      </c>
      <c r="AK29" s="142" t="s">
        <v>139</v>
      </c>
      <c r="AL29" s="147">
        <v>45890</v>
      </c>
      <c r="AM29" s="142"/>
      <c r="AN29" s="142"/>
      <c r="AO29" s="142" t="s">
        <v>331</v>
      </c>
      <c r="AP29" t="s">
        <v>309</v>
      </c>
    </row>
    <row r="30" spans="1:42" x14ac:dyDescent="0.25">
      <c r="A30" s="153" t="s">
        <v>313</v>
      </c>
      <c r="B30" s="153" t="s">
        <v>314</v>
      </c>
      <c r="C30" s="153" t="s">
        <v>370</v>
      </c>
      <c r="D30" s="153" t="s">
        <v>316</v>
      </c>
      <c r="E30" s="153" t="s">
        <v>317</v>
      </c>
      <c r="F30" s="153" t="s">
        <v>318</v>
      </c>
      <c r="G30" s="153" t="s">
        <v>333</v>
      </c>
      <c r="H30" s="153" t="s">
        <v>334</v>
      </c>
      <c r="I30" s="154">
        <v>-766.32</v>
      </c>
      <c r="J30" s="153" t="s">
        <v>391</v>
      </c>
      <c r="K30" s="153" t="s">
        <v>392</v>
      </c>
      <c r="L30" s="153" t="s">
        <v>337</v>
      </c>
      <c r="M30" s="155">
        <v>45898</v>
      </c>
      <c r="N30" s="153" t="s">
        <v>324</v>
      </c>
      <c r="O30" s="156"/>
      <c r="P30" s="156"/>
      <c r="Q30" s="153" t="s">
        <v>325</v>
      </c>
      <c r="R30" s="156"/>
      <c r="S30" s="156"/>
      <c r="T30" s="153" t="s">
        <v>339</v>
      </c>
      <c r="U30" s="153" t="s">
        <v>327</v>
      </c>
      <c r="V30" s="153" t="s">
        <v>328</v>
      </c>
      <c r="W30" s="156"/>
      <c r="X30" s="153" t="s">
        <v>329</v>
      </c>
      <c r="Y30" s="156"/>
      <c r="Z30" s="156"/>
      <c r="AA30" s="156"/>
      <c r="AB30" s="156"/>
      <c r="AC30" s="153" t="s">
        <v>330</v>
      </c>
      <c r="AD30" s="153">
        <v>0</v>
      </c>
      <c r="AE30" s="156"/>
      <c r="AF30" s="156"/>
      <c r="AG30" s="156"/>
      <c r="AH30" s="156"/>
      <c r="AI30" s="142" t="s">
        <v>128</v>
      </c>
      <c r="AJ30" s="142" t="s">
        <v>129</v>
      </c>
      <c r="AK30" s="142" t="s">
        <v>130</v>
      </c>
      <c r="AL30" s="147">
        <v>45853</v>
      </c>
      <c r="AM30" s="142"/>
      <c r="AN30" s="142" t="s">
        <v>309</v>
      </c>
      <c r="AO30" s="142" t="s">
        <v>331</v>
      </c>
      <c r="AP30" t="s">
        <v>332</v>
      </c>
    </row>
    <row r="31" spans="1:42" x14ac:dyDescent="0.25">
      <c r="A31" s="153" t="s">
        <v>313</v>
      </c>
      <c r="B31" s="153" t="s">
        <v>314</v>
      </c>
      <c r="C31" s="153" t="s">
        <v>370</v>
      </c>
      <c r="D31" s="153" t="s">
        <v>316</v>
      </c>
      <c r="E31" s="153" t="s">
        <v>317</v>
      </c>
      <c r="F31" s="153" t="s">
        <v>318</v>
      </c>
      <c r="G31" s="153" t="s">
        <v>341</v>
      </c>
      <c r="H31" s="153" t="s">
        <v>342</v>
      </c>
      <c r="I31" s="154">
        <v>0.56000000000000005</v>
      </c>
      <c r="J31" s="153" t="s">
        <v>391</v>
      </c>
      <c r="K31" s="153" t="s">
        <v>392</v>
      </c>
      <c r="L31" s="153" t="s">
        <v>337</v>
      </c>
      <c r="M31" s="155">
        <v>45898</v>
      </c>
      <c r="N31" s="153" t="s">
        <v>338</v>
      </c>
      <c r="O31" s="156"/>
      <c r="P31" s="156"/>
      <c r="Q31" s="153" t="s">
        <v>325</v>
      </c>
      <c r="R31" s="156"/>
      <c r="S31" s="156"/>
      <c r="T31" s="153" t="s">
        <v>380</v>
      </c>
      <c r="U31" s="153" t="s">
        <v>327</v>
      </c>
      <c r="V31" s="153" t="s">
        <v>328</v>
      </c>
      <c r="W31" s="156"/>
      <c r="X31" s="153" t="s">
        <v>329</v>
      </c>
      <c r="Y31" s="156"/>
      <c r="Z31" s="156"/>
      <c r="AA31" s="156"/>
      <c r="AB31" s="156"/>
      <c r="AC31" s="153" t="s">
        <v>330</v>
      </c>
      <c r="AD31" s="153">
        <v>0</v>
      </c>
      <c r="AE31" s="156"/>
      <c r="AF31" s="156"/>
      <c r="AG31" s="156"/>
      <c r="AH31" s="156"/>
      <c r="AI31" s="142" t="s">
        <v>134</v>
      </c>
      <c r="AJ31" s="142" t="s">
        <v>132</v>
      </c>
      <c r="AK31" s="142" t="s">
        <v>135</v>
      </c>
      <c r="AL31" s="147">
        <v>45863</v>
      </c>
      <c r="AM31" s="142"/>
      <c r="AN31" s="142"/>
      <c r="AO31" s="142" t="s">
        <v>331</v>
      </c>
      <c r="AP31" t="s">
        <v>332</v>
      </c>
    </row>
    <row r="32" spans="1:42" x14ac:dyDescent="0.25">
      <c r="A32" s="153" t="s">
        <v>313</v>
      </c>
      <c r="B32" s="153" t="s">
        <v>314</v>
      </c>
      <c r="C32" s="153" t="s">
        <v>370</v>
      </c>
      <c r="D32" s="153" t="s">
        <v>316</v>
      </c>
      <c r="E32" s="153" t="s">
        <v>317</v>
      </c>
      <c r="F32" s="153" t="s">
        <v>318</v>
      </c>
      <c r="G32" s="153" t="s">
        <v>333</v>
      </c>
      <c r="H32" s="153" t="s">
        <v>334</v>
      </c>
      <c r="I32" s="154">
        <v>63.43</v>
      </c>
      <c r="J32" s="153" t="s">
        <v>391</v>
      </c>
      <c r="K32" s="153" t="s">
        <v>392</v>
      </c>
      <c r="L32" s="153" t="s">
        <v>337</v>
      </c>
      <c r="M32" s="155">
        <v>45898</v>
      </c>
      <c r="N32" s="153" t="s">
        <v>338</v>
      </c>
      <c r="O32" s="156"/>
      <c r="P32" s="156"/>
      <c r="Q32" s="153" t="s">
        <v>325</v>
      </c>
      <c r="R32" s="156"/>
      <c r="S32" s="156"/>
      <c r="T32" s="153" t="s">
        <v>395</v>
      </c>
      <c r="U32" s="153" t="s">
        <v>327</v>
      </c>
      <c r="V32" s="153" t="s">
        <v>328</v>
      </c>
      <c r="W32" s="156"/>
      <c r="X32" s="153" t="s">
        <v>329</v>
      </c>
      <c r="Y32" s="156"/>
      <c r="Z32" s="156"/>
      <c r="AA32" s="156"/>
      <c r="AB32" s="156"/>
      <c r="AC32" s="153" t="s">
        <v>330</v>
      </c>
      <c r="AD32" s="153">
        <v>0</v>
      </c>
      <c r="AE32" s="156"/>
      <c r="AF32" s="156"/>
      <c r="AG32" s="156"/>
      <c r="AH32" s="156"/>
      <c r="AI32" s="142" t="s">
        <v>142</v>
      </c>
      <c r="AJ32" s="142" t="s">
        <v>129</v>
      </c>
      <c r="AK32" s="142" t="s">
        <v>141</v>
      </c>
      <c r="AL32" s="147">
        <v>45874</v>
      </c>
      <c r="AM32" s="142"/>
      <c r="AN32" s="142"/>
      <c r="AO32" s="142" t="s">
        <v>331</v>
      </c>
      <c r="AP32" t="s">
        <v>332</v>
      </c>
    </row>
    <row r="33" spans="1:42" x14ac:dyDescent="0.25">
      <c r="A33" s="153" t="s">
        <v>313</v>
      </c>
      <c r="B33" s="153" t="s">
        <v>314</v>
      </c>
      <c r="C33" s="153" t="s">
        <v>370</v>
      </c>
      <c r="D33" s="153" t="s">
        <v>316</v>
      </c>
      <c r="E33" s="153" t="s">
        <v>317</v>
      </c>
      <c r="F33" s="153" t="s">
        <v>318</v>
      </c>
      <c r="G33" s="153" t="s">
        <v>341</v>
      </c>
      <c r="H33" s="153" t="s">
        <v>342</v>
      </c>
      <c r="I33" s="154">
        <v>222.61</v>
      </c>
      <c r="J33" s="153" t="s">
        <v>396</v>
      </c>
      <c r="K33" s="153" t="s">
        <v>397</v>
      </c>
      <c r="L33" s="153" t="s">
        <v>337</v>
      </c>
      <c r="M33" s="155">
        <v>45898</v>
      </c>
      <c r="N33" s="153" t="s">
        <v>338</v>
      </c>
      <c r="O33" s="156"/>
      <c r="P33" s="156"/>
      <c r="Q33" s="153" t="s">
        <v>325</v>
      </c>
      <c r="R33" s="156"/>
      <c r="S33" s="156"/>
      <c r="T33" s="153" t="s">
        <v>398</v>
      </c>
      <c r="U33" s="153" t="s">
        <v>327</v>
      </c>
      <c r="V33" s="153" t="s">
        <v>328</v>
      </c>
      <c r="W33" s="156"/>
      <c r="X33" s="153" t="s">
        <v>329</v>
      </c>
      <c r="Y33" s="156"/>
      <c r="Z33" s="156"/>
      <c r="AA33" s="156"/>
      <c r="AB33" s="156"/>
      <c r="AC33" s="153" t="s">
        <v>330</v>
      </c>
      <c r="AD33" s="153">
        <v>0</v>
      </c>
      <c r="AE33" s="156"/>
      <c r="AF33" s="156"/>
      <c r="AG33" s="156"/>
      <c r="AH33" s="156"/>
      <c r="AI33" s="142" t="s">
        <v>142</v>
      </c>
      <c r="AJ33" s="142" t="s">
        <v>136</v>
      </c>
      <c r="AK33" s="142" t="s">
        <v>141</v>
      </c>
      <c r="AL33" s="147">
        <v>45874</v>
      </c>
      <c r="AM33" s="142"/>
      <c r="AN33" s="142"/>
      <c r="AO33" s="142" t="s">
        <v>331</v>
      </c>
      <c r="AP33" t="s">
        <v>332</v>
      </c>
    </row>
    <row r="34" spans="1:42" x14ac:dyDescent="0.25">
      <c r="A34" s="153" t="s">
        <v>313</v>
      </c>
      <c r="B34" s="153" t="s">
        <v>314</v>
      </c>
      <c r="C34" s="153" t="s">
        <v>370</v>
      </c>
      <c r="D34" s="153" t="s">
        <v>316</v>
      </c>
      <c r="E34" s="153" t="s">
        <v>317</v>
      </c>
      <c r="F34" s="153" t="s">
        <v>318</v>
      </c>
      <c r="G34" s="153" t="s">
        <v>333</v>
      </c>
      <c r="H34" s="153" t="s">
        <v>334</v>
      </c>
      <c r="I34" s="154">
        <v>572.64</v>
      </c>
      <c r="J34" s="153" t="s">
        <v>396</v>
      </c>
      <c r="K34" s="153" t="s">
        <v>397</v>
      </c>
      <c r="L34" s="153" t="s">
        <v>337</v>
      </c>
      <c r="M34" s="155">
        <v>45898</v>
      </c>
      <c r="N34" s="153" t="s">
        <v>338</v>
      </c>
      <c r="O34" s="156"/>
      <c r="P34" s="156"/>
      <c r="Q34" s="153" t="s">
        <v>325</v>
      </c>
      <c r="R34" s="156"/>
      <c r="S34" s="156"/>
      <c r="T34" s="153" t="s">
        <v>399</v>
      </c>
      <c r="U34" s="153" t="s">
        <v>327</v>
      </c>
      <c r="V34" s="153" t="s">
        <v>328</v>
      </c>
      <c r="W34" s="156"/>
      <c r="X34" s="153" t="s">
        <v>329</v>
      </c>
      <c r="Y34" s="156"/>
      <c r="Z34" s="156"/>
      <c r="AA34" s="156"/>
      <c r="AB34" s="156"/>
      <c r="AC34" s="153" t="s">
        <v>330</v>
      </c>
      <c r="AD34" s="153">
        <v>0</v>
      </c>
      <c r="AE34" s="156"/>
      <c r="AF34" s="156"/>
      <c r="AG34" s="156"/>
      <c r="AH34" s="156"/>
      <c r="AI34" s="142" t="s">
        <v>386</v>
      </c>
      <c r="AJ34" s="142" t="s">
        <v>129</v>
      </c>
      <c r="AK34" s="142" t="s">
        <v>139</v>
      </c>
      <c r="AL34" s="147">
        <v>45890</v>
      </c>
      <c r="AM34" s="142"/>
      <c r="AN34" s="142"/>
      <c r="AO34" s="142" t="s">
        <v>331</v>
      </c>
      <c r="AP34" t="s">
        <v>309</v>
      </c>
    </row>
    <row r="35" spans="1:42" x14ac:dyDescent="0.25">
      <c r="A35" s="153" t="s">
        <v>313</v>
      </c>
      <c r="B35" s="153" t="s">
        <v>314</v>
      </c>
      <c r="C35" s="153" t="s">
        <v>370</v>
      </c>
      <c r="D35" s="153" t="s">
        <v>316</v>
      </c>
      <c r="E35" s="153" t="s">
        <v>317</v>
      </c>
      <c r="F35" s="153" t="s">
        <v>318</v>
      </c>
      <c r="G35" s="153" t="s">
        <v>333</v>
      </c>
      <c r="H35" s="153" t="s">
        <v>334</v>
      </c>
      <c r="I35" s="154">
        <v>-620.78</v>
      </c>
      <c r="J35" s="153" t="s">
        <v>400</v>
      </c>
      <c r="K35" s="153" t="s">
        <v>401</v>
      </c>
      <c r="L35" s="153" t="s">
        <v>337</v>
      </c>
      <c r="M35" s="155">
        <v>45900</v>
      </c>
      <c r="N35" s="153" t="s">
        <v>324</v>
      </c>
      <c r="O35" s="156"/>
      <c r="P35" s="156"/>
      <c r="Q35" s="153" t="s">
        <v>325</v>
      </c>
      <c r="R35" s="156"/>
      <c r="S35" s="156"/>
      <c r="T35" s="153" t="s">
        <v>402</v>
      </c>
      <c r="U35" s="153" t="s">
        <v>327</v>
      </c>
      <c r="V35" s="153" t="s">
        <v>328</v>
      </c>
      <c r="W35" s="156"/>
      <c r="X35" s="153" t="s">
        <v>329</v>
      </c>
      <c r="Y35" s="156"/>
      <c r="Z35" s="156"/>
      <c r="AA35" s="156"/>
      <c r="AB35" s="156"/>
      <c r="AC35" s="153" t="s">
        <v>330</v>
      </c>
      <c r="AD35" s="153">
        <v>0</v>
      </c>
      <c r="AE35" s="156"/>
      <c r="AF35" s="156"/>
      <c r="AG35" s="156"/>
      <c r="AH35" s="156"/>
      <c r="AI35" s="142" t="s">
        <v>362</v>
      </c>
      <c r="AJ35" s="142" t="s">
        <v>129</v>
      </c>
      <c r="AK35" s="142" t="s">
        <v>159</v>
      </c>
      <c r="AL35" s="147">
        <v>45834</v>
      </c>
      <c r="AM35" s="142"/>
      <c r="AN35" s="142"/>
      <c r="AO35" s="142" t="s">
        <v>351</v>
      </c>
      <c r="AP35" t="s">
        <v>309</v>
      </c>
    </row>
    <row r="36" spans="1:42" x14ac:dyDescent="0.25">
      <c r="A36" s="153" t="s">
        <v>313</v>
      </c>
      <c r="B36" s="153" t="s">
        <v>314</v>
      </c>
      <c r="C36" s="153" t="s">
        <v>370</v>
      </c>
      <c r="D36" s="153" t="s">
        <v>316</v>
      </c>
      <c r="E36" s="153" t="s">
        <v>317</v>
      </c>
      <c r="F36" s="153" t="s">
        <v>318</v>
      </c>
      <c r="G36" s="153" t="s">
        <v>319</v>
      </c>
      <c r="H36" s="153" t="s">
        <v>320</v>
      </c>
      <c r="I36" s="154">
        <v>900</v>
      </c>
      <c r="J36" s="153"/>
      <c r="K36" s="153" t="s">
        <v>403</v>
      </c>
      <c r="L36" s="153" t="s">
        <v>364</v>
      </c>
      <c r="M36" s="155">
        <v>45873</v>
      </c>
      <c r="N36" s="153" t="s">
        <v>365</v>
      </c>
      <c r="O36" s="153" t="s">
        <v>366</v>
      </c>
      <c r="P36" s="153" t="s">
        <v>367</v>
      </c>
      <c r="Q36" s="153"/>
      <c r="R36" s="156"/>
      <c r="S36" s="156"/>
      <c r="T36" s="153" t="s">
        <v>404</v>
      </c>
      <c r="U36" s="153" t="s">
        <v>327</v>
      </c>
      <c r="V36" s="153" t="s">
        <v>328</v>
      </c>
      <c r="W36" s="156"/>
      <c r="X36" s="153" t="s">
        <v>329</v>
      </c>
      <c r="Y36" s="156"/>
      <c r="Z36" s="153" t="s">
        <v>368</v>
      </c>
      <c r="AA36" s="156"/>
      <c r="AB36" s="156"/>
      <c r="AC36" s="153" t="s">
        <v>330</v>
      </c>
      <c r="AD36" s="153">
        <v>20</v>
      </c>
      <c r="AE36" s="153" t="s">
        <v>369</v>
      </c>
      <c r="AF36" s="156"/>
      <c r="AG36" s="156"/>
      <c r="AH36" s="156"/>
      <c r="AI36" s="120" t="s">
        <v>235</v>
      </c>
      <c r="AJ36" s="142" t="s">
        <v>236</v>
      </c>
      <c r="AK36" s="142" t="s">
        <v>159</v>
      </c>
      <c r="AL36" s="147">
        <v>45931</v>
      </c>
      <c r="AM36" s="142"/>
      <c r="AN36" s="142"/>
      <c r="AO36" s="142" t="s">
        <v>351</v>
      </c>
      <c r="AP36" t="s">
        <v>332</v>
      </c>
    </row>
    <row r="37" spans="1:42" x14ac:dyDescent="0.25">
      <c r="A37" s="153" t="s">
        <v>313</v>
      </c>
      <c r="B37" s="153" t="s">
        <v>314</v>
      </c>
      <c r="C37" s="153" t="s">
        <v>405</v>
      </c>
      <c r="D37" s="153" t="s">
        <v>316</v>
      </c>
      <c r="E37" s="153" t="s">
        <v>317</v>
      </c>
      <c r="F37" s="153" t="s">
        <v>318</v>
      </c>
      <c r="G37" s="153" t="s">
        <v>341</v>
      </c>
      <c r="H37" s="153" t="s">
        <v>342</v>
      </c>
      <c r="I37" s="154">
        <v>11.2</v>
      </c>
      <c r="J37" s="153" t="s">
        <v>406</v>
      </c>
      <c r="K37" s="153" t="s">
        <v>407</v>
      </c>
      <c r="L37" s="153" t="s">
        <v>337</v>
      </c>
      <c r="M37" s="155">
        <v>45930</v>
      </c>
      <c r="N37" s="153" t="s">
        <v>338</v>
      </c>
      <c r="O37" s="156"/>
      <c r="P37" s="156"/>
      <c r="Q37" s="153" t="s">
        <v>325</v>
      </c>
      <c r="R37" s="156"/>
      <c r="S37" s="156"/>
      <c r="T37" s="153" t="s">
        <v>408</v>
      </c>
      <c r="U37" s="153" t="s">
        <v>327</v>
      </c>
      <c r="V37" s="153" t="s">
        <v>328</v>
      </c>
      <c r="W37" s="156"/>
      <c r="X37" s="153" t="s">
        <v>329</v>
      </c>
      <c r="Y37" s="156"/>
      <c r="Z37" s="156"/>
      <c r="AA37" s="156"/>
      <c r="AB37" s="156"/>
      <c r="AC37" s="153" t="s">
        <v>330</v>
      </c>
      <c r="AD37" s="153">
        <v>0</v>
      </c>
      <c r="AE37" s="156"/>
      <c r="AF37" s="156"/>
      <c r="AG37" s="156"/>
      <c r="AH37" s="156"/>
      <c r="AI37" s="148" t="s">
        <v>143</v>
      </c>
      <c r="AJ37" s="142" t="s">
        <v>132</v>
      </c>
      <c r="AK37" s="142" t="s">
        <v>135</v>
      </c>
      <c r="AL37" s="147">
        <v>45903</v>
      </c>
      <c r="AM37" s="142"/>
      <c r="AN37" s="142"/>
      <c r="AO37" s="142" t="s">
        <v>351</v>
      </c>
      <c r="AP37" t="s">
        <v>332</v>
      </c>
    </row>
    <row r="38" spans="1:42" x14ac:dyDescent="0.25">
      <c r="A38" s="153" t="s">
        <v>313</v>
      </c>
      <c r="B38" s="153" t="s">
        <v>314</v>
      </c>
      <c r="C38" s="153" t="s">
        <v>405</v>
      </c>
      <c r="D38" s="153" t="s">
        <v>316</v>
      </c>
      <c r="E38" s="153" t="s">
        <v>317</v>
      </c>
      <c r="F38" s="153" t="s">
        <v>318</v>
      </c>
      <c r="G38" s="153" t="s">
        <v>341</v>
      </c>
      <c r="H38" s="153" t="s">
        <v>342</v>
      </c>
      <c r="I38" s="154">
        <v>18.850000000000001</v>
      </c>
      <c r="J38" s="153" t="s">
        <v>406</v>
      </c>
      <c r="K38" s="153" t="s">
        <v>407</v>
      </c>
      <c r="L38" s="153" t="s">
        <v>337</v>
      </c>
      <c r="M38" s="155">
        <v>45930</v>
      </c>
      <c r="N38" s="153" t="s">
        <v>338</v>
      </c>
      <c r="O38" s="156"/>
      <c r="P38" s="156"/>
      <c r="Q38" s="153" t="s">
        <v>325</v>
      </c>
      <c r="R38" s="156"/>
      <c r="S38" s="156"/>
      <c r="T38" s="153" t="s">
        <v>409</v>
      </c>
      <c r="U38" s="153" t="s">
        <v>327</v>
      </c>
      <c r="V38" s="153" t="s">
        <v>328</v>
      </c>
      <c r="W38" s="156"/>
      <c r="X38" s="153" t="s">
        <v>329</v>
      </c>
      <c r="Y38" s="156"/>
      <c r="Z38" s="156"/>
      <c r="AA38" s="156"/>
      <c r="AB38" s="156"/>
      <c r="AC38" s="153" t="s">
        <v>330</v>
      </c>
      <c r="AD38" s="153">
        <v>0</v>
      </c>
      <c r="AE38" s="156"/>
      <c r="AF38" s="156"/>
      <c r="AG38" s="156"/>
      <c r="AH38" s="156"/>
      <c r="AI38" s="142" t="s">
        <v>144</v>
      </c>
      <c r="AJ38" s="142" t="s">
        <v>132</v>
      </c>
      <c r="AK38" s="142" t="s">
        <v>141</v>
      </c>
      <c r="AL38" s="147">
        <v>45923</v>
      </c>
      <c r="AM38" s="142"/>
      <c r="AN38" s="142"/>
      <c r="AO38" s="142" t="s">
        <v>351</v>
      </c>
      <c r="AP38" t="s">
        <v>332</v>
      </c>
    </row>
    <row r="39" spans="1:42" x14ac:dyDescent="0.25">
      <c r="A39" s="153" t="s">
        <v>313</v>
      </c>
      <c r="B39" s="153" t="s">
        <v>314</v>
      </c>
      <c r="C39" s="153" t="s">
        <v>405</v>
      </c>
      <c r="D39" s="153" t="s">
        <v>316</v>
      </c>
      <c r="E39" s="153" t="s">
        <v>317</v>
      </c>
      <c r="F39" s="153" t="s">
        <v>318</v>
      </c>
      <c r="G39" s="153" t="s">
        <v>353</v>
      </c>
      <c r="H39" s="153" t="s">
        <v>354</v>
      </c>
      <c r="I39" s="154">
        <v>64.569999999999993</v>
      </c>
      <c r="J39" s="153" t="s">
        <v>406</v>
      </c>
      <c r="K39" s="153" t="s">
        <v>407</v>
      </c>
      <c r="L39" s="153" t="s">
        <v>337</v>
      </c>
      <c r="M39" s="155">
        <v>45930</v>
      </c>
      <c r="N39" s="153" t="s">
        <v>338</v>
      </c>
      <c r="O39" s="156"/>
      <c r="P39" s="156"/>
      <c r="Q39" s="153" t="s">
        <v>325</v>
      </c>
      <c r="R39" s="156"/>
      <c r="S39" s="156"/>
      <c r="T39" s="153" t="s">
        <v>410</v>
      </c>
      <c r="U39" s="153" t="s">
        <v>327</v>
      </c>
      <c r="V39" s="153" t="s">
        <v>328</v>
      </c>
      <c r="W39" s="156"/>
      <c r="X39" s="153" t="s">
        <v>329</v>
      </c>
      <c r="Y39" s="156"/>
      <c r="Z39" s="156"/>
      <c r="AA39" s="156"/>
      <c r="AB39" s="156"/>
      <c r="AC39" s="153" t="s">
        <v>330</v>
      </c>
      <c r="AD39" s="153">
        <v>0</v>
      </c>
      <c r="AE39" s="156"/>
      <c r="AF39" s="156"/>
      <c r="AG39" s="156"/>
      <c r="AH39" s="156"/>
      <c r="AI39" s="148" t="s">
        <v>143</v>
      </c>
      <c r="AJ39" s="142" t="s">
        <v>131</v>
      </c>
      <c r="AK39" s="142" t="s">
        <v>135</v>
      </c>
      <c r="AL39" s="147">
        <v>45903</v>
      </c>
      <c r="AM39" s="142"/>
      <c r="AN39" s="142"/>
      <c r="AO39" s="142" t="s">
        <v>351</v>
      </c>
      <c r="AP39" t="s">
        <v>332</v>
      </c>
    </row>
    <row r="40" spans="1:42" x14ac:dyDescent="0.25">
      <c r="A40" s="153" t="s">
        <v>313</v>
      </c>
      <c r="B40" s="153" t="s">
        <v>314</v>
      </c>
      <c r="C40" s="153" t="s">
        <v>405</v>
      </c>
      <c r="D40" s="153" t="s">
        <v>316</v>
      </c>
      <c r="E40" s="153" t="s">
        <v>317</v>
      </c>
      <c r="F40" s="153" t="s">
        <v>318</v>
      </c>
      <c r="G40" s="153" t="s">
        <v>341</v>
      </c>
      <c r="H40" s="153" t="s">
        <v>342</v>
      </c>
      <c r="I40" s="154">
        <v>218.09</v>
      </c>
      <c r="J40" s="153" t="s">
        <v>411</v>
      </c>
      <c r="K40" s="153" t="s">
        <v>412</v>
      </c>
      <c r="L40" s="153" t="s">
        <v>337</v>
      </c>
      <c r="M40" s="155">
        <v>45930</v>
      </c>
      <c r="N40" s="153" t="s">
        <v>338</v>
      </c>
      <c r="O40" s="156"/>
      <c r="P40" s="156"/>
      <c r="Q40" s="153" t="s">
        <v>325</v>
      </c>
      <c r="R40" s="156"/>
      <c r="S40" s="156"/>
      <c r="T40" s="153" t="s">
        <v>413</v>
      </c>
      <c r="U40" s="153" t="s">
        <v>327</v>
      </c>
      <c r="V40" s="153" t="s">
        <v>328</v>
      </c>
      <c r="W40" s="156"/>
      <c r="X40" s="153" t="s">
        <v>329</v>
      </c>
      <c r="Y40" s="156"/>
      <c r="Z40" s="156"/>
      <c r="AA40" s="156"/>
      <c r="AB40" s="156"/>
      <c r="AC40" s="153" t="s">
        <v>330</v>
      </c>
      <c r="AD40" s="153">
        <v>0</v>
      </c>
      <c r="AE40" s="156"/>
      <c r="AF40" s="156"/>
      <c r="AG40" s="156"/>
      <c r="AH40" s="156"/>
      <c r="AI40" s="148" t="s">
        <v>143</v>
      </c>
      <c r="AJ40" s="142" t="s">
        <v>136</v>
      </c>
      <c r="AK40" s="142" t="s">
        <v>135</v>
      </c>
      <c r="AL40" s="147">
        <v>45903</v>
      </c>
      <c r="AM40" s="142"/>
      <c r="AN40" s="142"/>
      <c r="AO40" s="142" t="s">
        <v>351</v>
      </c>
      <c r="AP40" t="s">
        <v>332</v>
      </c>
    </row>
    <row r="41" spans="1:42" x14ac:dyDescent="0.25">
      <c r="A41" s="153" t="s">
        <v>313</v>
      </c>
      <c r="B41" s="153" t="s">
        <v>314</v>
      </c>
      <c r="C41" s="153" t="s">
        <v>405</v>
      </c>
      <c r="D41" s="153" t="s">
        <v>316</v>
      </c>
      <c r="E41" s="153" t="s">
        <v>317</v>
      </c>
      <c r="F41" s="153" t="s">
        <v>318</v>
      </c>
      <c r="G41" s="153" t="s">
        <v>341</v>
      </c>
      <c r="H41" s="153" t="s">
        <v>342</v>
      </c>
      <c r="I41" s="154">
        <v>0.56000000000000005</v>
      </c>
      <c r="J41" s="153" t="s">
        <v>411</v>
      </c>
      <c r="K41" s="153" t="s">
        <v>412</v>
      </c>
      <c r="L41" s="153" t="s">
        <v>337</v>
      </c>
      <c r="M41" s="155">
        <v>45930</v>
      </c>
      <c r="N41" s="153" t="s">
        <v>338</v>
      </c>
      <c r="O41" s="156"/>
      <c r="P41" s="156"/>
      <c r="Q41" s="153" t="s">
        <v>325</v>
      </c>
      <c r="R41" s="156"/>
      <c r="S41" s="156"/>
      <c r="T41" s="153" t="s">
        <v>414</v>
      </c>
      <c r="U41" s="153" t="s">
        <v>327</v>
      </c>
      <c r="V41" s="153" t="s">
        <v>328</v>
      </c>
      <c r="W41" s="156"/>
      <c r="X41" s="153" t="s">
        <v>329</v>
      </c>
      <c r="Y41" s="156"/>
      <c r="Z41" s="156"/>
      <c r="AA41" s="156"/>
      <c r="AB41" s="156"/>
      <c r="AC41" s="153" t="s">
        <v>330</v>
      </c>
      <c r="AD41" s="153">
        <v>0</v>
      </c>
      <c r="AE41" s="156"/>
      <c r="AF41" s="156"/>
      <c r="AG41" s="156"/>
      <c r="AH41" s="156"/>
      <c r="AI41" s="148" t="s">
        <v>143</v>
      </c>
      <c r="AJ41" s="142" t="s">
        <v>132</v>
      </c>
      <c r="AK41" s="142" t="s">
        <v>135</v>
      </c>
      <c r="AL41" s="147">
        <v>45903</v>
      </c>
      <c r="AM41" s="142"/>
      <c r="AN41" s="142"/>
      <c r="AO41" s="142" t="s">
        <v>351</v>
      </c>
      <c r="AP41" t="s">
        <v>332</v>
      </c>
    </row>
    <row r="42" spans="1:42" x14ac:dyDescent="0.25">
      <c r="A42" s="153" t="s">
        <v>313</v>
      </c>
      <c r="B42" s="153" t="s">
        <v>314</v>
      </c>
      <c r="C42" s="153" t="s">
        <v>405</v>
      </c>
      <c r="D42" s="153" t="s">
        <v>316</v>
      </c>
      <c r="E42" s="153" t="s">
        <v>317</v>
      </c>
      <c r="F42" s="153" t="s">
        <v>318</v>
      </c>
      <c r="G42" s="153" t="s">
        <v>341</v>
      </c>
      <c r="H42" s="153" t="s">
        <v>342</v>
      </c>
      <c r="I42" s="154">
        <v>32.17</v>
      </c>
      <c r="J42" s="153" t="s">
        <v>411</v>
      </c>
      <c r="K42" s="153" t="s">
        <v>412</v>
      </c>
      <c r="L42" s="153" t="s">
        <v>337</v>
      </c>
      <c r="M42" s="155">
        <v>45930</v>
      </c>
      <c r="N42" s="153" t="s">
        <v>338</v>
      </c>
      <c r="O42" s="156"/>
      <c r="P42" s="156"/>
      <c r="Q42" s="153" t="s">
        <v>325</v>
      </c>
      <c r="R42" s="156"/>
      <c r="S42" s="156"/>
      <c r="T42" s="153" t="s">
        <v>413</v>
      </c>
      <c r="U42" s="153" t="s">
        <v>327</v>
      </c>
      <c r="V42" s="153" t="s">
        <v>328</v>
      </c>
      <c r="W42" s="156"/>
      <c r="X42" s="153" t="s">
        <v>329</v>
      </c>
      <c r="Y42" s="156"/>
      <c r="Z42" s="156"/>
      <c r="AA42" s="156"/>
      <c r="AB42" s="156"/>
      <c r="AC42" s="153" t="s">
        <v>330</v>
      </c>
      <c r="AD42" s="153">
        <v>0</v>
      </c>
      <c r="AE42" s="156"/>
      <c r="AF42" s="156"/>
      <c r="AG42" s="156"/>
      <c r="AH42" s="156"/>
      <c r="AI42" s="148" t="s">
        <v>143</v>
      </c>
      <c r="AJ42" s="142" t="s">
        <v>137</v>
      </c>
      <c r="AK42" s="142" t="s">
        <v>135</v>
      </c>
      <c r="AL42" s="147">
        <v>45903</v>
      </c>
      <c r="AM42" s="142"/>
      <c r="AN42" s="142"/>
      <c r="AO42" s="142" t="s">
        <v>351</v>
      </c>
      <c r="AP42" t="s">
        <v>332</v>
      </c>
    </row>
    <row r="43" spans="1:42" x14ac:dyDescent="0.25">
      <c r="A43" s="153" t="s">
        <v>313</v>
      </c>
      <c r="B43" s="153" t="s">
        <v>314</v>
      </c>
      <c r="C43" s="153" t="s">
        <v>405</v>
      </c>
      <c r="D43" s="153" t="s">
        <v>316</v>
      </c>
      <c r="E43" s="153" t="s">
        <v>317</v>
      </c>
      <c r="F43" s="153" t="s">
        <v>318</v>
      </c>
      <c r="G43" s="153" t="s">
        <v>333</v>
      </c>
      <c r="H43" s="153" t="s">
        <v>334</v>
      </c>
      <c r="I43" s="154">
        <v>-533.04</v>
      </c>
      <c r="J43" s="153" t="s">
        <v>411</v>
      </c>
      <c r="K43" s="153" t="s">
        <v>412</v>
      </c>
      <c r="L43" s="153" t="s">
        <v>337</v>
      </c>
      <c r="M43" s="155">
        <v>45930</v>
      </c>
      <c r="N43" s="153" t="s">
        <v>324</v>
      </c>
      <c r="O43" s="156"/>
      <c r="P43" s="156"/>
      <c r="Q43" s="153" t="s">
        <v>325</v>
      </c>
      <c r="R43" s="156"/>
      <c r="S43" s="156"/>
      <c r="T43" s="153" t="s">
        <v>387</v>
      </c>
      <c r="U43" s="153" t="s">
        <v>327</v>
      </c>
      <c r="V43" s="153" t="s">
        <v>328</v>
      </c>
      <c r="W43" s="156"/>
      <c r="X43" s="153" t="s">
        <v>329</v>
      </c>
      <c r="Y43" s="156"/>
      <c r="Z43" s="156"/>
      <c r="AA43" s="156"/>
      <c r="AB43" s="156"/>
      <c r="AC43" s="153" t="s">
        <v>330</v>
      </c>
      <c r="AD43" s="153">
        <v>0</v>
      </c>
      <c r="AE43" s="156"/>
      <c r="AF43" s="156"/>
      <c r="AG43" s="156"/>
      <c r="AH43" s="156"/>
      <c r="AI43" s="142" t="s">
        <v>138</v>
      </c>
      <c r="AJ43" s="142" t="s">
        <v>129</v>
      </c>
      <c r="AK43" s="142" t="s">
        <v>139</v>
      </c>
      <c r="AL43" s="147">
        <v>45868</v>
      </c>
      <c r="AM43" s="142"/>
      <c r="AN43" s="142" t="s">
        <v>309</v>
      </c>
      <c r="AO43" s="142" t="s">
        <v>351</v>
      </c>
      <c r="AP43" t="s">
        <v>332</v>
      </c>
    </row>
    <row r="44" spans="1:42" ht="25" x14ac:dyDescent="0.25">
      <c r="A44" s="153" t="s">
        <v>313</v>
      </c>
      <c r="B44" s="153" t="s">
        <v>314</v>
      </c>
      <c r="C44" s="153" t="s">
        <v>405</v>
      </c>
      <c r="D44" s="153" t="s">
        <v>316</v>
      </c>
      <c r="E44" s="153" t="s">
        <v>317</v>
      </c>
      <c r="F44" s="153" t="s">
        <v>318</v>
      </c>
      <c r="G44" s="153" t="s">
        <v>333</v>
      </c>
      <c r="H44" s="153" t="s">
        <v>334</v>
      </c>
      <c r="I44" s="154">
        <v>637.75</v>
      </c>
      <c r="J44" s="153" t="s">
        <v>415</v>
      </c>
      <c r="K44" s="153" t="s">
        <v>416</v>
      </c>
      <c r="L44" s="153" t="s">
        <v>337</v>
      </c>
      <c r="M44" s="155">
        <v>45930</v>
      </c>
      <c r="N44" s="153" t="s">
        <v>338</v>
      </c>
      <c r="O44" s="156"/>
      <c r="P44" s="156"/>
      <c r="Q44" s="153" t="s">
        <v>325</v>
      </c>
      <c r="R44" s="156"/>
      <c r="S44" s="156"/>
      <c r="T44" s="153" t="s">
        <v>417</v>
      </c>
      <c r="U44" s="153" t="s">
        <v>327</v>
      </c>
      <c r="V44" s="153" t="s">
        <v>328</v>
      </c>
      <c r="W44" s="156"/>
      <c r="X44" s="153" t="s">
        <v>329</v>
      </c>
      <c r="Y44" s="156"/>
      <c r="Z44" s="156"/>
      <c r="AA44" s="156"/>
      <c r="AB44" s="156"/>
      <c r="AC44" s="153" t="s">
        <v>330</v>
      </c>
      <c r="AD44" s="153">
        <v>0</v>
      </c>
      <c r="AE44" s="156"/>
      <c r="AF44" s="156"/>
      <c r="AG44" s="156"/>
      <c r="AH44" s="156"/>
      <c r="AI44" s="148" t="s">
        <v>148</v>
      </c>
      <c r="AJ44" s="142" t="s">
        <v>129</v>
      </c>
      <c r="AK44" s="142" t="s">
        <v>139</v>
      </c>
      <c r="AL44" s="147">
        <v>45930</v>
      </c>
      <c r="AM44" s="142"/>
      <c r="AN44" s="142"/>
      <c r="AO44" s="142" t="s">
        <v>351</v>
      </c>
      <c r="AP44" t="s">
        <v>332</v>
      </c>
    </row>
    <row r="45" spans="1:42" ht="25" x14ac:dyDescent="0.25">
      <c r="A45" s="153" t="s">
        <v>313</v>
      </c>
      <c r="B45" s="153" t="s">
        <v>314</v>
      </c>
      <c r="C45" s="153" t="s">
        <v>405</v>
      </c>
      <c r="D45" s="153" t="s">
        <v>316</v>
      </c>
      <c r="E45" s="153" t="s">
        <v>317</v>
      </c>
      <c r="F45" s="153" t="s">
        <v>318</v>
      </c>
      <c r="G45" s="153" t="s">
        <v>341</v>
      </c>
      <c r="H45" s="153" t="s">
        <v>342</v>
      </c>
      <c r="I45" s="154">
        <v>11.2</v>
      </c>
      <c r="J45" s="153" t="s">
        <v>418</v>
      </c>
      <c r="K45" s="153" t="s">
        <v>419</v>
      </c>
      <c r="L45" s="153" t="s">
        <v>337</v>
      </c>
      <c r="M45" s="155">
        <v>45930</v>
      </c>
      <c r="N45" s="153" t="s">
        <v>338</v>
      </c>
      <c r="O45" s="156"/>
      <c r="P45" s="156"/>
      <c r="Q45" s="153" t="s">
        <v>325</v>
      </c>
      <c r="R45" s="156"/>
      <c r="S45" s="156"/>
      <c r="T45" s="153" t="s">
        <v>420</v>
      </c>
      <c r="U45" s="153" t="s">
        <v>327</v>
      </c>
      <c r="V45" s="153" t="s">
        <v>328</v>
      </c>
      <c r="W45" s="156"/>
      <c r="X45" s="153" t="s">
        <v>329</v>
      </c>
      <c r="Y45" s="156"/>
      <c r="Z45" s="156"/>
      <c r="AA45" s="156"/>
      <c r="AB45" s="156"/>
      <c r="AC45" s="153" t="s">
        <v>330</v>
      </c>
      <c r="AD45" s="153">
        <v>0</v>
      </c>
      <c r="AE45" s="156"/>
      <c r="AF45" s="156"/>
      <c r="AG45" s="156"/>
      <c r="AH45" s="156"/>
      <c r="AI45" s="148" t="s">
        <v>148</v>
      </c>
      <c r="AJ45" s="142" t="s">
        <v>132</v>
      </c>
      <c r="AK45" s="142" t="s">
        <v>139</v>
      </c>
      <c r="AL45" s="147">
        <v>45930</v>
      </c>
      <c r="AM45" s="142"/>
      <c r="AN45" s="142"/>
      <c r="AO45" s="142" t="s">
        <v>351</v>
      </c>
      <c r="AP45" t="s">
        <v>332</v>
      </c>
    </row>
    <row r="46" spans="1:42" x14ac:dyDescent="0.25">
      <c r="A46" s="153" t="s">
        <v>313</v>
      </c>
      <c r="B46" s="153" t="s">
        <v>314</v>
      </c>
      <c r="C46" s="153" t="s">
        <v>405</v>
      </c>
      <c r="D46" s="153" t="s">
        <v>316</v>
      </c>
      <c r="E46" s="153" t="s">
        <v>317</v>
      </c>
      <c r="F46" s="153" t="s">
        <v>318</v>
      </c>
      <c r="G46" s="153" t="s">
        <v>341</v>
      </c>
      <c r="H46" s="153" t="s">
        <v>342</v>
      </c>
      <c r="I46" s="154">
        <v>83.91</v>
      </c>
      <c r="J46" s="153" t="s">
        <v>418</v>
      </c>
      <c r="K46" s="153" t="s">
        <v>419</v>
      </c>
      <c r="L46" s="153" t="s">
        <v>337</v>
      </c>
      <c r="M46" s="155">
        <v>45930</v>
      </c>
      <c r="N46" s="153" t="s">
        <v>338</v>
      </c>
      <c r="O46" s="156"/>
      <c r="P46" s="156"/>
      <c r="Q46" s="153" t="s">
        <v>325</v>
      </c>
      <c r="R46" s="156"/>
      <c r="S46" s="156"/>
      <c r="T46" s="153" t="s">
        <v>421</v>
      </c>
      <c r="U46" s="153" t="s">
        <v>327</v>
      </c>
      <c r="V46" s="153" t="s">
        <v>328</v>
      </c>
      <c r="W46" s="156"/>
      <c r="X46" s="153" t="s">
        <v>329</v>
      </c>
      <c r="Y46" s="156"/>
      <c r="Z46" s="156"/>
      <c r="AA46" s="156"/>
      <c r="AB46" s="156"/>
      <c r="AC46" s="153" t="s">
        <v>330</v>
      </c>
      <c r="AD46" s="153">
        <v>0</v>
      </c>
      <c r="AE46" s="156"/>
      <c r="AF46" s="156"/>
      <c r="AG46" s="156"/>
      <c r="AH46" s="156"/>
      <c r="AI46" s="142" t="s">
        <v>142</v>
      </c>
      <c r="AJ46" s="142" t="s">
        <v>133</v>
      </c>
      <c r="AK46" s="142" t="s">
        <v>141</v>
      </c>
      <c r="AL46" s="147">
        <v>45874</v>
      </c>
      <c r="AM46" s="142"/>
      <c r="AN46" s="142"/>
      <c r="AO46" s="142" t="s">
        <v>331</v>
      </c>
      <c r="AP46" t="s">
        <v>332</v>
      </c>
    </row>
    <row r="47" spans="1:42" ht="25" x14ac:dyDescent="0.25">
      <c r="A47" s="153" t="s">
        <v>313</v>
      </c>
      <c r="B47" s="153" t="s">
        <v>314</v>
      </c>
      <c r="C47" s="153" t="s">
        <v>405</v>
      </c>
      <c r="D47" s="153" t="s">
        <v>316</v>
      </c>
      <c r="E47" s="153" t="s">
        <v>317</v>
      </c>
      <c r="F47" s="153" t="s">
        <v>318</v>
      </c>
      <c r="G47" s="153" t="s">
        <v>341</v>
      </c>
      <c r="H47" s="153" t="s">
        <v>342</v>
      </c>
      <c r="I47" s="154">
        <v>18.850000000000001</v>
      </c>
      <c r="J47" s="153" t="s">
        <v>418</v>
      </c>
      <c r="K47" s="153" t="s">
        <v>419</v>
      </c>
      <c r="L47" s="153" t="s">
        <v>337</v>
      </c>
      <c r="M47" s="155">
        <v>45930</v>
      </c>
      <c r="N47" s="153" t="s">
        <v>338</v>
      </c>
      <c r="O47" s="156"/>
      <c r="P47" s="156"/>
      <c r="Q47" s="153" t="s">
        <v>325</v>
      </c>
      <c r="R47" s="156"/>
      <c r="S47" s="156"/>
      <c r="T47" s="153" t="s">
        <v>422</v>
      </c>
      <c r="U47" s="153" t="s">
        <v>327</v>
      </c>
      <c r="V47" s="153" t="s">
        <v>328</v>
      </c>
      <c r="W47" s="156"/>
      <c r="X47" s="153" t="s">
        <v>329</v>
      </c>
      <c r="Y47" s="156"/>
      <c r="Z47" s="156"/>
      <c r="AA47" s="156"/>
      <c r="AB47" s="156"/>
      <c r="AC47" s="153" t="s">
        <v>330</v>
      </c>
      <c r="AD47" s="153">
        <v>0</v>
      </c>
      <c r="AE47" s="156"/>
      <c r="AF47" s="156"/>
      <c r="AG47" s="156"/>
      <c r="AH47" s="156"/>
      <c r="AI47" s="148" t="s">
        <v>148</v>
      </c>
      <c r="AJ47" s="142" t="s">
        <v>132</v>
      </c>
      <c r="AK47" s="142" t="s">
        <v>139</v>
      </c>
      <c r="AL47" s="147">
        <v>45930</v>
      </c>
      <c r="AM47" s="142"/>
      <c r="AN47" s="142"/>
      <c r="AO47" s="142" t="s">
        <v>351</v>
      </c>
      <c r="AP47" t="s">
        <v>332</v>
      </c>
    </row>
    <row r="48" spans="1:42" x14ac:dyDescent="0.25">
      <c r="A48" s="153" t="s">
        <v>313</v>
      </c>
      <c r="B48" s="153" t="s">
        <v>314</v>
      </c>
      <c r="C48" s="153" t="s">
        <v>405</v>
      </c>
      <c r="D48" s="153" t="s">
        <v>316</v>
      </c>
      <c r="E48" s="153" t="s">
        <v>317</v>
      </c>
      <c r="F48" s="153" t="s">
        <v>318</v>
      </c>
      <c r="G48" s="153" t="s">
        <v>333</v>
      </c>
      <c r="H48" s="153" t="s">
        <v>334</v>
      </c>
      <c r="I48" s="154">
        <v>82.63</v>
      </c>
      <c r="J48" s="153" t="s">
        <v>418</v>
      </c>
      <c r="K48" s="153" t="s">
        <v>419</v>
      </c>
      <c r="L48" s="153" t="s">
        <v>337</v>
      </c>
      <c r="M48" s="155">
        <v>45930</v>
      </c>
      <c r="N48" s="153" t="s">
        <v>338</v>
      </c>
      <c r="O48" s="156"/>
      <c r="P48" s="156"/>
      <c r="Q48" s="153" t="s">
        <v>325</v>
      </c>
      <c r="R48" s="156"/>
      <c r="S48" s="156"/>
      <c r="T48" s="153" t="s">
        <v>423</v>
      </c>
      <c r="U48" s="153" t="s">
        <v>327</v>
      </c>
      <c r="V48" s="153" t="s">
        <v>328</v>
      </c>
      <c r="W48" s="156"/>
      <c r="X48" s="153" t="s">
        <v>329</v>
      </c>
      <c r="Y48" s="156"/>
      <c r="Z48" s="156"/>
      <c r="AA48" s="156"/>
      <c r="AB48" s="156"/>
      <c r="AC48" s="153" t="s">
        <v>330</v>
      </c>
      <c r="AD48" s="153">
        <v>0</v>
      </c>
      <c r="AE48" s="156"/>
      <c r="AF48" s="156"/>
      <c r="AG48" s="156"/>
      <c r="AH48" s="156"/>
      <c r="AI48" s="142" t="s">
        <v>144</v>
      </c>
      <c r="AJ48" s="142" t="s">
        <v>129</v>
      </c>
      <c r="AK48" s="142" t="s">
        <v>141</v>
      </c>
      <c r="AL48" s="147">
        <v>45923</v>
      </c>
      <c r="AM48" s="142"/>
      <c r="AN48" s="142"/>
      <c r="AO48" s="142" t="s">
        <v>351</v>
      </c>
      <c r="AP48" t="s">
        <v>332</v>
      </c>
    </row>
    <row r="49" spans="1:42" ht="25" x14ac:dyDescent="0.25">
      <c r="A49" s="153" t="s">
        <v>313</v>
      </c>
      <c r="B49" s="153" t="s">
        <v>314</v>
      </c>
      <c r="C49" s="153" t="s">
        <v>405</v>
      </c>
      <c r="D49" s="153" t="s">
        <v>316</v>
      </c>
      <c r="E49" s="153" t="s">
        <v>317</v>
      </c>
      <c r="F49" s="153" t="s">
        <v>318</v>
      </c>
      <c r="G49" s="153" t="s">
        <v>341</v>
      </c>
      <c r="H49" s="153" t="s">
        <v>342</v>
      </c>
      <c r="I49" s="154">
        <v>11.2</v>
      </c>
      <c r="J49" s="153" t="s">
        <v>418</v>
      </c>
      <c r="K49" s="153" t="s">
        <v>419</v>
      </c>
      <c r="L49" s="153" t="s">
        <v>337</v>
      </c>
      <c r="M49" s="155">
        <v>45930</v>
      </c>
      <c r="N49" s="153" t="s">
        <v>338</v>
      </c>
      <c r="O49" s="156"/>
      <c r="P49" s="156"/>
      <c r="Q49" s="153" t="s">
        <v>325</v>
      </c>
      <c r="R49" s="156"/>
      <c r="S49" s="156"/>
      <c r="T49" s="153" t="s">
        <v>424</v>
      </c>
      <c r="U49" s="153" t="s">
        <v>327</v>
      </c>
      <c r="V49" s="153" t="s">
        <v>328</v>
      </c>
      <c r="W49" s="156"/>
      <c r="X49" s="153" t="s">
        <v>329</v>
      </c>
      <c r="Y49" s="156"/>
      <c r="Z49" s="156"/>
      <c r="AA49" s="156"/>
      <c r="AB49" s="156"/>
      <c r="AC49" s="153" t="s">
        <v>330</v>
      </c>
      <c r="AD49" s="153">
        <v>0</v>
      </c>
      <c r="AE49" s="156"/>
      <c r="AF49" s="156"/>
      <c r="AG49" s="156"/>
      <c r="AH49" s="156"/>
      <c r="AI49" s="148" t="s">
        <v>148</v>
      </c>
      <c r="AJ49" s="142" t="s">
        <v>132</v>
      </c>
      <c r="AK49" s="142" t="s">
        <v>139</v>
      </c>
      <c r="AL49" s="147">
        <v>45930</v>
      </c>
      <c r="AM49" s="142"/>
      <c r="AN49" s="142"/>
      <c r="AO49" s="142" t="s">
        <v>351</v>
      </c>
      <c r="AP49" t="s">
        <v>332</v>
      </c>
    </row>
    <row r="50" spans="1:42" x14ac:dyDescent="0.25">
      <c r="A50" s="153" t="s">
        <v>313</v>
      </c>
      <c r="B50" s="153" t="s">
        <v>314</v>
      </c>
      <c r="C50" s="153" t="s">
        <v>405</v>
      </c>
      <c r="D50" s="153" t="s">
        <v>316</v>
      </c>
      <c r="E50" s="153" t="s">
        <v>317</v>
      </c>
      <c r="F50" s="153" t="s">
        <v>318</v>
      </c>
      <c r="G50" s="153" t="s">
        <v>341</v>
      </c>
      <c r="H50" s="153" t="s">
        <v>342</v>
      </c>
      <c r="I50" s="154">
        <v>6.09</v>
      </c>
      <c r="J50" s="153" t="s">
        <v>425</v>
      </c>
      <c r="K50" s="153" t="s">
        <v>426</v>
      </c>
      <c r="L50" s="153" t="s">
        <v>337</v>
      </c>
      <c r="M50" s="155">
        <v>45930</v>
      </c>
      <c r="N50" s="153" t="s">
        <v>338</v>
      </c>
      <c r="O50" s="156"/>
      <c r="P50" s="156"/>
      <c r="Q50" s="153" t="s">
        <v>325</v>
      </c>
      <c r="R50" s="156"/>
      <c r="S50" s="156"/>
      <c r="T50" s="153" t="s">
        <v>413</v>
      </c>
      <c r="U50" s="153" t="s">
        <v>327</v>
      </c>
      <c r="V50" s="153" t="s">
        <v>328</v>
      </c>
      <c r="W50" s="156"/>
      <c r="X50" s="153" t="s">
        <v>329</v>
      </c>
      <c r="Y50" s="156"/>
      <c r="Z50" s="156"/>
      <c r="AA50" s="156"/>
      <c r="AB50" s="156"/>
      <c r="AC50" s="153" t="s">
        <v>330</v>
      </c>
      <c r="AD50" s="153">
        <v>0</v>
      </c>
      <c r="AE50" s="156"/>
      <c r="AF50" s="156"/>
      <c r="AG50" s="156"/>
      <c r="AH50" s="156"/>
      <c r="AI50" s="148" t="s">
        <v>143</v>
      </c>
      <c r="AJ50" s="142" t="s">
        <v>137</v>
      </c>
      <c r="AK50" s="142" t="s">
        <v>135</v>
      </c>
      <c r="AL50" s="147">
        <v>45903</v>
      </c>
      <c r="AM50" s="142"/>
      <c r="AN50" s="142"/>
      <c r="AO50" s="142" t="s">
        <v>351</v>
      </c>
      <c r="AP50" t="s">
        <v>332</v>
      </c>
    </row>
    <row r="51" spans="1:42" x14ac:dyDescent="0.25">
      <c r="A51" s="153" t="s">
        <v>313</v>
      </c>
      <c r="B51" s="153" t="s">
        <v>314</v>
      </c>
      <c r="C51" s="153" t="s">
        <v>405</v>
      </c>
      <c r="D51" s="153" t="s">
        <v>316</v>
      </c>
      <c r="E51" s="153" t="s">
        <v>317</v>
      </c>
      <c r="F51" s="153" t="s">
        <v>318</v>
      </c>
      <c r="G51" s="153" t="s">
        <v>333</v>
      </c>
      <c r="H51" s="153" t="s">
        <v>334</v>
      </c>
      <c r="I51" s="154">
        <v>481.84</v>
      </c>
      <c r="J51" s="153" t="s">
        <v>425</v>
      </c>
      <c r="K51" s="153" t="s">
        <v>426</v>
      </c>
      <c r="L51" s="153" t="s">
        <v>337</v>
      </c>
      <c r="M51" s="155">
        <v>45930</v>
      </c>
      <c r="N51" s="153" t="s">
        <v>338</v>
      </c>
      <c r="O51" s="156"/>
      <c r="P51" s="156"/>
      <c r="Q51" s="153" t="s">
        <v>325</v>
      </c>
      <c r="R51" s="156"/>
      <c r="S51" s="156"/>
      <c r="T51" s="153" t="s">
        <v>427</v>
      </c>
      <c r="U51" s="153" t="s">
        <v>327</v>
      </c>
      <c r="V51" s="153" t="s">
        <v>328</v>
      </c>
      <c r="W51" s="156"/>
      <c r="X51" s="153" t="s">
        <v>329</v>
      </c>
      <c r="Y51" s="156"/>
      <c r="Z51" s="156"/>
      <c r="AA51" s="156"/>
      <c r="AB51" s="156"/>
      <c r="AC51" s="153" t="s">
        <v>330</v>
      </c>
      <c r="AD51" s="153">
        <v>0</v>
      </c>
      <c r="AE51" s="156"/>
      <c r="AF51" s="156"/>
      <c r="AG51" s="156"/>
      <c r="AH51" s="156"/>
      <c r="AI51" s="148" t="s">
        <v>143</v>
      </c>
      <c r="AJ51" s="142" t="s">
        <v>129</v>
      </c>
      <c r="AK51" s="142" t="s">
        <v>135</v>
      </c>
      <c r="AL51" s="147">
        <v>45903</v>
      </c>
      <c r="AM51" s="142"/>
      <c r="AN51" s="142"/>
      <c r="AO51" s="142" t="s">
        <v>351</v>
      </c>
      <c r="AP51" t="s">
        <v>332</v>
      </c>
    </row>
    <row r="52" spans="1:42" x14ac:dyDescent="0.25">
      <c r="A52" s="153" t="s">
        <v>313</v>
      </c>
      <c r="B52" s="153" t="s">
        <v>314</v>
      </c>
      <c r="C52" s="153" t="s">
        <v>405</v>
      </c>
      <c r="D52" s="153" t="s">
        <v>316</v>
      </c>
      <c r="E52" s="153" t="s">
        <v>317</v>
      </c>
      <c r="F52" s="153" t="s">
        <v>318</v>
      </c>
      <c r="G52" s="153" t="s">
        <v>341</v>
      </c>
      <c r="H52" s="153" t="s">
        <v>342</v>
      </c>
      <c r="I52" s="154">
        <v>8.4</v>
      </c>
      <c r="J52" s="153" t="s">
        <v>425</v>
      </c>
      <c r="K52" s="153" t="s">
        <v>426</v>
      </c>
      <c r="L52" s="153" t="s">
        <v>337</v>
      </c>
      <c r="M52" s="155">
        <v>45930</v>
      </c>
      <c r="N52" s="153" t="s">
        <v>338</v>
      </c>
      <c r="O52" s="156"/>
      <c r="P52" s="156"/>
      <c r="Q52" s="153" t="s">
        <v>325</v>
      </c>
      <c r="R52" s="156"/>
      <c r="S52" s="156"/>
      <c r="T52" s="153" t="s">
        <v>414</v>
      </c>
      <c r="U52" s="153" t="s">
        <v>327</v>
      </c>
      <c r="V52" s="153" t="s">
        <v>328</v>
      </c>
      <c r="W52" s="156"/>
      <c r="X52" s="153" t="s">
        <v>329</v>
      </c>
      <c r="Y52" s="156"/>
      <c r="Z52" s="156"/>
      <c r="AA52" s="156"/>
      <c r="AB52" s="156"/>
      <c r="AC52" s="153" t="s">
        <v>330</v>
      </c>
      <c r="AD52" s="153">
        <v>0</v>
      </c>
      <c r="AE52" s="156"/>
      <c r="AF52" s="156"/>
      <c r="AG52" s="156"/>
      <c r="AH52" s="156"/>
      <c r="AI52" s="148" t="s">
        <v>143</v>
      </c>
      <c r="AJ52" s="142" t="s">
        <v>132</v>
      </c>
      <c r="AK52" s="142" t="s">
        <v>135</v>
      </c>
      <c r="AL52" s="147">
        <v>45903</v>
      </c>
      <c r="AM52" s="142"/>
      <c r="AN52" s="142"/>
      <c r="AO52" s="142" t="s">
        <v>351</v>
      </c>
      <c r="AP52" t="s">
        <v>332</v>
      </c>
    </row>
    <row r="53" spans="1:42" ht="25" x14ac:dyDescent="0.25">
      <c r="A53" s="153" t="s">
        <v>313</v>
      </c>
      <c r="B53" s="153" t="s">
        <v>314</v>
      </c>
      <c r="C53" s="153" t="s">
        <v>405</v>
      </c>
      <c r="D53" s="153" t="s">
        <v>316</v>
      </c>
      <c r="E53" s="153" t="s">
        <v>317</v>
      </c>
      <c r="F53" s="153" t="s">
        <v>318</v>
      </c>
      <c r="G53" s="153" t="s">
        <v>333</v>
      </c>
      <c r="H53" s="153" t="s">
        <v>334</v>
      </c>
      <c r="I53" s="154">
        <v>34.229999999999997</v>
      </c>
      <c r="J53" s="153" t="s">
        <v>425</v>
      </c>
      <c r="K53" s="153" t="s">
        <v>426</v>
      </c>
      <c r="L53" s="153" t="s">
        <v>337</v>
      </c>
      <c r="M53" s="155">
        <v>45930</v>
      </c>
      <c r="N53" s="153" t="s">
        <v>338</v>
      </c>
      <c r="O53" s="156"/>
      <c r="P53" s="156"/>
      <c r="Q53" s="153" t="s">
        <v>325</v>
      </c>
      <c r="R53" s="156"/>
      <c r="S53" s="156"/>
      <c r="T53" s="153" t="s">
        <v>417</v>
      </c>
      <c r="U53" s="153" t="s">
        <v>327</v>
      </c>
      <c r="V53" s="153" t="s">
        <v>328</v>
      </c>
      <c r="W53" s="156"/>
      <c r="X53" s="153" t="s">
        <v>329</v>
      </c>
      <c r="Y53" s="156"/>
      <c r="Z53" s="156"/>
      <c r="AA53" s="156"/>
      <c r="AB53" s="156"/>
      <c r="AC53" s="153" t="s">
        <v>330</v>
      </c>
      <c r="AD53" s="153">
        <v>0</v>
      </c>
      <c r="AE53" s="156"/>
      <c r="AF53" s="156"/>
      <c r="AG53" s="156"/>
      <c r="AH53" s="156"/>
      <c r="AI53" s="148" t="s">
        <v>149</v>
      </c>
      <c r="AJ53" s="142" t="s">
        <v>129</v>
      </c>
      <c r="AK53" s="142" t="s">
        <v>139</v>
      </c>
      <c r="AL53" s="147">
        <v>45932</v>
      </c>
      <c r="AM53" s="142"/>
      <c r="AN53" s="142"/>
      <c r="AO53" s="142" t="s">
        <v>351</v>
      </c>
      <c r="AP53" t="s">
        <v>332</v>
      </c>
    </row>
    <row r="54" spans="1:42" x14ac:dyDescent="0.25">
      <c r="A54" s="153" t="s">
        <v>313</v>
      </c>
      <c r="B54" s="153" t="s">
        <v>314</v>
      </c>
      <c r="C54" s="153" t="s">
        <v>405</v>
      </c>
      <c r="D54" s="153" t="s">
        <v>316</v>
      </c>
      <c r="E54" s="153" t="s">
        <v>317</v>
      </c>
      <c r="F54" s="153" t="s">
        <v>318</v>
      </c>
      <c r="G54" s="153" t="s">
        <v>333</v>
      </c>
      <c r="H54" s="153" t="s">
        <v>334</v>
      </c>
      <c r="I54" s="154">
        <v>-572.64</v>
      </c>
      <c r="J54" s="153" t="s">
        <v>425</v>
      </c>
      <c r="K54" s="153" t="s">
        <v>426</v>
      </c>
      <c r="L54" s="153" t="s">
        <v>337</v>
      </c>
      <c r="M54" s="155">
        <v>45930</v>
      </c>
      <c r="N54" s="153" t="s">
        <v>324</v>
      </c>
      <c r="O54" s="156"/>
      <c r="P54" s="156"/>
      <c r="Q54" s="153" t="s">
        <v>325</v>
      </c>
      <c r="R54" s="156"/>
      <c r="S54" s="156"/>
      <c r="T54" s="153" t="s">
        <v>399</v>
      </c>
      <c r="U54" s="153" t="s">
        <v>327</v>
      </c>
      <c r="V54" s="153" t="s">
        <v>328</v>
      </c>
      <c r="W54" s="156"/>
      <c r="X54" s="153" t="s">
        <v>329</v>
      </c>
      <c r="Y54" s="156"/>
      <c r="Z54" s="156"/>
      <c r="AA54" s="156"/>
      <c r="AB54" s="156"/>
      <c r="AC54" s="153" t="s">
        <v>330</v>
      </c>
      <c r="AD54" s="153">
        <v>0</v>
      </c>
      <c r="AE54" s="156"/>
      <c r="AF54" s="156"/>
      <c r="AG54" s="156"/>
      <c r="AH54" s="156"/>
      <c r="AI54" s="142" t="s">
        <v>386</v>
      </c>
      <c r="AJ54" s="142" t="s">
        <v>129</v>
      </c>
      <c r="AK54" s="142" t="s">
        <v>139</v>
      </c>
      <c r="AL54" s="147">
        <v>45890</v>
      </c>
      <c r="AM54" s="142"/>
      <c r="AN54" s="142" t="s">
        <v>309</v>
      </c>
      <c r="AO54" s="142" t="s">
        <v>351</v>
      </c>
      <c r="AP54" t="s">
        <v>309</v>
      </c>
    </row>
    <row r="55" spans="1:42" x14ac:dyDescent="0.25">
      <c r="A55" s="153" t="s">
        <v>313</v>
      </c>
      <c r="B55" s="153" t="s">
        <v>314</v>
      </c>
      <c r="C55" s="153" t="s">
        <v>405</v>
      </c>
      <c r="D55" s="153" t="s">
        <v>316</v>
      </c>
      <c r="E55" s="153" t="s">
        <v>317</v>
      </c>
      <c r="F55" s="153" t="s">
        <v>318</v>
      </c>
      <c r="G55" s="153" t="s">
        <v>341</v>
      </c>
      <c r="H55" s="153" t="s">
        <v>342</v>
      </c>
      <c r="I55" s="154">
        <v>0.56000000000000005</v>
      </c>
      <c r="J55" s="153" t="s">
        <v>425</v>
      </c>
      <c r="K55" s="153" t="s">
        <v>426</v>
      </c>
      <c r="L55" s="153" t="s">
        <v>337</v>
      </c>
      <c r="M55" s="155">
        <v>45930</v>
      </c>
      <c r="N55" s="153" t="s">
        <v>338</v>
      </c>
      <c r="O55" s="156"/>
      <c r="P55" s="156"/>
      <c r="Q55" s="153" t="s">
        <v>325</v>
      </c>
      <c r="R55" s="156"/>
      <c r="S55" s="156"/>
      <c r="T55" s="153" t="s">
        <v>414</v>
      </c>
      <c r="U55" s="153" t="s">
        <v>327</v>
      </c>
      <c r="V55" s="153" t="s">
        <v>328</v>
      </c>
      <c r="W55" s="156"/>
      <c r="X55" s="153" t="s">
        <v>329</v>
      </c>
      <c r="Y55" s="156"/>
      <c r="Z55" s="156"/>
      <c r="AA55" s="156"/>
      <c r="AB55" s="156"/>
      <c r="AC55" s="153" t="s">
        <v>330</v>
      </c>
      <c r="AD55" s="153">
        <v>0</v>
      </c>
      <c r="AE55" s="156"/>
      <c r="AF55" s="156"/>
      <c r="AG55" s="156"/>
      <c r="AH55" s="156"/>
      <c r="AI55" s="148" t="s">
        <v>143</v>
      </c>
      <c r="AJ55" s="142" t="s">
        <v>132</v>
      </c>
      <c r="AK55" s="142" t="s">
        <v>135</v>
      </c>
      <c r="AL55" s="147">
        <v>45903</v>
      </c>
      <c r="AM55" s="142"/>
      <c r="AN55" s="142"/>
      <c r="AO55" s="142" t="s">
        <v>351</v>
      </c>
      <c r="AP55" t="s">
        <v>332</v>
      </c>
    </row>
    <row r="56" spans="1:42" x14ac:dyDescent="0.25">
      <c r="A56" s="153" t="s">
        <v>313</v>
      </c>
      <c r="B56" s="153" t="s">
        <v>314</v>
      </c>
      <c r="C56" s="153" t="s">
        <v>405</v>
      </c>
      <c r="D56" s="153" t="s">
        <v>316</v>
      </c>
      <c r="E56" s="153" t="s">
        <v>317</v>
      </c>
      <c r="F56" s="153" t="s">
        <v>318</v>
      </c>
      <c r="G56" s="153" t="s">
        <v>341</v>
      </c>
      <c r="H56" s="153" t="s">
        <v>342</v>
      </c>
      <c r="I56" s="154">
        <v>0.56000000000000005</v>
      </c>
      <c r="J56" s="153" t="s">
        <v>425</v>
      </c>
      <c r="K56" s="153" t="s">
        <v>426</v>
      </c>
      <c r="L56" s="153" t="s">
        <v>337</v>
      </c>
      <c r="M56" s="155">
        <v>45930</v>
      </c>
      <c r="N56" s="153" t="s">
        <v>338</v>
      </c>
      <c r="O56" s="156"/>
      <c r="P56" s="156"/>
      <c r="Q56" s="153" t="s">
        <v>325</v>
      </c>
      <c r="R56" s="156"/>
      <c r="S56" s="156"/>
      <c r="T56" s="153" t="s">
        <v>414</v>
      </c>
      <c r="U56" s="153" t="s">
        <v>327</v>
      </c>
      <c r="V56" s="153" t="s">
        <v>328</v>
      </c>
      <c r="W56" s="156"/>
      <c r="X56" s="153" t="s">
        <v>329</v>
      </c>
      <c r="Y56" s="156"/>
      <c r="Z56" s="156"/>
      <c r="AA56" s="156"/>
      <c r="AB56" s="156"/>
      <c r="AC56" s="153" t="s">
        <v>330</v>
      </c>
      <c r="AD56" s="153">
        <v>0</v>
      </c>
      <c r="AE56" s="156"/>
      <c r="AF56" s="156"/>
      <c r="AG56" s="156"/>
      <c r="AH56" s="156"/>
      <c r="AI56" s="148" t="s">
        <v>143</v>
      </c>
      <c r="AJ56" s="142" t="s">
        <v>132</v>
      </c>
      <c r="AK56" s="142" t="s">
        <v>135</v>
      </c>
      <c r="AL56" s="147">
        <v>45903</v>
      </c>
      <c r="AM56" s="142"/>
      <c r="AN56" s="142"/>
      <c r="AO56" s="142" t="s">
        <v>351</v>
      </c>
      <c r="AP56" t="s">
        <v>332</v>
      </c>
    </row>
    <row r="57" spans="1:42" x14ac:dyDescent="0.25">
      <c r="A57" s="153" t="s">
        <v>313</v>
      </c>
      <c r="B57" s="153" t="s">
        <v>314</v>
      </c>
      <c r="C57" s="153" t="s">
        <v>405</v>
      </c>
      <c r="D57" s="153" t="s">
        <v>316</v>
      </c>
      <c r="E57" s="153" t="s">
        <v>317</v>
      </c>
      <c r="F57" s="153" t="s">
        <v>318</v>
      </c>
      <c r="G57" s="153" t="s">
        <v>341</v>
      </c>
      <c r="H57" s="153" t="s">
        <v>342</v>
      </c>
      <c r="I57" s="154">
        <v>46.96</v>
      </c>
      <c r="J57" s="153" t="s">
        <v>425</v>
      </c>
      <c r="K57" s="153" t="s">
        <v>426</v>
      </c>
      <c r="L57" s="153" t="s">
        <v>337</v>
      </c>
      <c r="M57" s="155">
        <v>45930</v>
      </c>
      <c r="N57" s="153" t="s">
        <v>338</v>
      </c>
      <c r="O57" s="156"/>
      <c r="P57" s="156"/>
      <c r="Q57" s="153" t="s">
        <v>325</v>
      </c>
      <c r="R57" s="156"/>
      <c r="S57" s="156"/>
      <c r="T57" s="153" t="s">
        <v>428</v>
      </c>
      <c r="U57" s="153" t="s">
        <v>327</v>
      </c>
      <c r="V57" s="153" t="s">
        <v>328</v>
      </c>
      <c r="W57" s="156"/>
      <c r="X57" s="153" t="s">
        <v>329</v>
      </c>
      <c r="Y57" s="156"/>
      <c r="Z57" s="156"/>
      <c r="AA57" s="156"/>
      <c r="AB57" s="156"/>
      <c r="AC57" s="153" t="s">
        <v>330</v>
      </c>
      <c r="AD57" s="153">
        <v>0</v>
      </c>
      <c r="AE57" s="156"/>
      <c r="AF57" s="156"/>
      <c r="AG57" s="156"/>
      <c r="AH57" s="156"/>
      <c r="AI57" s="142" t="s">
        <v>144</v>
      </c>
      <c r="AJ57" s="142" t="s">
        <v>133</v>
      </c>
      <c r="AK57" s="142" t="s">
        <v>141</v>
      </c>
      <c r="AL57" s="147">
        <v>45923</v>
      </c>
      <c r="AM57" s="142"/>
      <c r="AN57" s="142"/>
      <c r="AO57" s="142" t="s">
        <v>351</v>
      </c>
      <c r="AP57" t="s">
        <v>332</v>
      </c>
    </row>
    <row r="58" spans="1:42" x14ac:dyDescent="0.25">
      <c r="A58" s="153" t="s">
        <v>313</v>
      </c>
      <c r="B58" s="153" t="s">
        <v>314</v>
      </c>
      <c r="C58" s="153" t="s">
        <v>405</v>
      </c>
      <c r="D58" s="153" t="s">
        <v>316</v>
      </c>
      <c r="E58" s="153" t="s">
        <v>317</v>
      </c>
      <c r="F58" s="153" t="s">
        <v>318</v>
      </c>
      <c r="G58" s="153" t="s">
        <v>341</v>
      </c>
      <c r="H58" s="153" t="s">
        <v>342</v>
      </c>
      <c r="I58" s="154">
        <v>8.4</v>
      </c>
      <c r="J58" s="153" t="s">
        <v>425</v>
      </c>
      <c r="K58" s="153" t="s">
        <v>426</v>
      </c>
      <c r="L58" s="153" t="s">
        <v>337</v>
      </c>
      <c r="M58" s="155">
        <v>45930</v>
      </c>
      <c r="N58" s="153" t="s">
        <v>338</v>
      </c>
      <c r="O58" s="156"/>
      <c r="P58" s="156"/>
      <c r="Q58" s="153" t="s">
        <v>325</v>
      </c>
      <c r="R58" s="156"/>
      <c r="S58" s="156"/>
      <c r="T58" s="153" t="s">
        <v>414</v>
      </c>
      <c r="U58" s="153" t="s">
        <v>327</v>
      </c>
      <c r="V58" s="153" t="s">
        <v>328</v>
      </c>
      <c r="W58" s="156"/>
      <c r="X58" s="153" t="s">
        <v>329</v>
      </c>
      <c r="Y58" s="156"/>
      <c r="Z58" s="156"/>
      <c r="AA58" s="156"/>
      <c r="AB58" s="156"/>
      <c r="AC58" s="153" t="s">
        <v>330</v>
      </c>
      <c r="AD58" s="153">
        <v>0</v>
      </c>
      <c r="AE58" s="156"/>
      <c r="AF58" s="156"/>
      <c r="AG58" s="156"/>
      <c r="AH58" s="156"/>
      <c r="AI58" s="148" t="s">
        <v>143</v>
      </c>
      <c r="AJ58" s="142" t="s">
        <v>132</v>
      </c>
      <c r="AK58" s="142" t="s">
        <v>135</v>
      </c>
      <c r="AL58" s="147">
        <v>45903</v>
      </c>
      <c r="AM58" s="142"/>
      <c r="AN58" s="142"/>
      <c r="AO58" s="142" t="s">
        <v>351</v>
      </c>
      <c r="AP58" t="s">
        <v>332</v>
      </c>
    </row>
    <row r="59" spans="1:42" x14ac:dyDescent="0.25">
      <c r="A59" s="153" t="s">
        <v>313</v>
      </c>
      <c r="B59" s="153" t="s">
        <v>314</v>
      </c>
      <c r="C59" s="153" t="s">
        <v>405</v>
      </c>
      <c r="D59" s="153" t="s">
        <v>316</v>
      </c>
      <c r="E59" s="153" t="s">
        <v>317</v>
      </c>
      <c r="F59" s="153" t="s">
        <v>318</v>
      </c>
      <c r="G59" s="153" t="s">
        <v>333</v>
      </c>
      <c r="H59" s="153" t="s">
        <v>334</v>
      </c>
      <c r="I59" s="154">
        <v>172.8</v>
      </c>
      <c r="J59" s="153" t="s">
        <v>429</v>
      </c>
      <c r="K59" s="153" t="s">
        <v>430</v>
      </c>
      <c r="L59" s="153" t="s">
        <v>337</v>
      </c>
      <c r="M59" s="155">
        <v>45930</v>
      </c>
      <c r="N59" s="153" t="s">
        <v>338</v>
      </c>
      <c r="O59" s="156"/>
      <c r="P59" s="156"/>
      <c r="Q59" s="153" t="s">
        <v>325</v>
      </c>
      <c r="R59" s="156"/>
      <c r="S59" s="156"/>
      <c r="T59" s="153" t="s">
        <v>423</v>
      </c>
      <c r="U59" s="153" t="s">
        <v>327</v>
      </c>
      <c r="V59" s="153" t="s">
        <v>328</v>
      </c>
      <c r="W59" s="156"/>
      <c r="X59" s="153" t="s">
        <v>329</v>
      </c>
      <c r="Y59" s="156"/>
      <c r="Z59" s="156"/>
      <c r="AA59" s="156"/>
      <c r="AB59" s="156"/>
      <c r="AC59" s="153" t="s">
        <v>330</v>
      </c>
      <c r="AD59" s="153">
        <v>0</v>
      </c>
      <c r="AE59" s="156"/>
      <c r="AF59" s="156"/>
      <c r="AG59" s="156"/>
      <c r="AH59" s="156"/>
      <c r="AI59" s="142" t="s">
        <v>144</v>
      </c>
      <c r="AJ59" s="142" t="s">
        <v>129</v>
      </c>
      <c r="AK59" s="142" t="s">
        <v>141</v>
      </c>
      <c r="AL59" s="147">
        <v>45923</v>
      </c>
      <c r="AM59" s="142"/>
      <c r="AN59" s="142"/>
      <c r="AO59" s="142" t="s">
        <v>351</v>
      </c>
      <c r="AP59" t="s">
        <v>332</v>
      </c>
    </row>
    <row r="60" spans="1:42" x14ac:dyDescent="0.25">
      <c r="A60" s="153" t="s">
        <v>313</v>
      </c>
      <c r="B60" s="153" t="s">
        <v>314</v>
      </c>
      <c r="C60" s="153" t="s">
        <v>405</v>
      </c>
      <c r="D60" s="153" t="s">
        <v>316</v>
      </c>
      <c r="E60" s="153" t="s">
        <v>317</v>
      </c>
      <c r="F60" s="153" t="s">
        <v>318</v>
      </c>
      <c r="G60" s="153" t="s">
        <v>341</v>
      </c>
      <c r="H60" s="153" t="s">
        <v>342</v>
      </c>
      <c r="I60" s="154">
        <v>11.2</v>
      </c>
      <c r="J60" s="153" t="s">
        <v>429</v>
      </c>
      <c r="K60" s="153" t="s">
        <v>430</v>
      </c>
      <c r="L60" s="153" t="s">
        <v>337</v>
      </c>
      <c r="M60" s="155">
        <v>45930</v>
      </c>
      <c r="N60" s="153" t="s">
        <v>338</v>
      </c>
      <c r="O60" s="156"/>
      <c r="P60" s="156"/>
      <c r="Q60" s="153" t="s">
        <v>325</v>
      </c>
      <c r="R60" s="156"/>
      <c r="S60" s="156"/>
      <c r="T60" s="153" t="s">
        <v>431</v>
      </c>
      <c r="U60" s="153" t="s">
        <v>327</v>
      </c>
      <c r="V60" s="153" t="s">
        <v>328</v>
      </c>
      <c r="W60" s="156"/>
      <c r="X60" s="153" t="s">
        <v>329</v>
      </c>
      <c r="Y60" s="156"/>
      <c r="Z60" s="156"/>
      <c r="AA60" s="156"/>
      <c r="AB60" s="156"/>
      <c r="AC60" s="153" t="s">
        <v>330</v>
      </c>
      <c r="AD60" s="153">
        <v>0</v>
      </c>
      <c r="AE60" s="156"/>
      <c r="AF60" s="156"/>
      <c r="AG60" s="156"/>
      <c r="AH60" s="156"/>
      <c r="AI60" s="142" t="s">
        <v>138</v>
      </c>
      <c r="AJ60" s="142" t="s">
        <v>132</v>
      </c>
      <c r="AK60" s="142" t="s">
        <v>139</v>
      </c>
      <c r="AL60" s="147">
        <v>45868</v>
      </c>
      <c r="AM60" s="142"/>
      <c r="AN60" s="142"/>
      <c r="AO60" s="142" t="s">
        <v>351</v>
      </c>
      <c r="AP60" t="s">
        <v>332</v>
      </c>
    </row>
    <row r="61" spans="1:42" x14ac:dyDescent="0.25">
      <c r="A61" s="153" t="s">
        <v>313</v>
      </c>
      <c r="B61" s="153" t="s">
        <v>314</v>
      </c>
      <c r="C61" s="153" t="s">
        <v>405</v>
      </c>
      <c r="D61" s="153" t="s">
        <v>316</v>
      </c>
      <c r="E61" s="153" t="s">
        <v>317</v>
      </c>
      <c r="F61" s="153" t="s">
        <v>318</v>
      </c>
      <c r="G61" s="153" t="s">
        <v>341</v>
      </c>
      <c r="H61" s="153" t="s">
        <v>342</v>
      </c>
      <c r="I61" s="154">
        <v>0.56000000000000005</v>
      </c>
      <c r="J61" s="153" t="s">
        <v>429</v>
      </c>
      <c r="K61" s="153" t="s">
        <v>430</v>
      </c>
      <c r="L61" s="153" t="s">
        <v>337</v>
      </c>
      <c r="M61" s="155">
        <v>45930</v>
      </c>
      <c r="N61" s="153" t="s">
        <v>338</v>
      </c>
      <c r="O61" s="156"/>
      <c r="P61" s="156"/>
      <c r="Q61" s="153" t="s">
        <v>325</v>
      </c>
      <c r="R61" s="156"/>
      <c r="S61" s="156"/>
      <c r="T61" s="153" t="s">
        <v>414</v>
      </c>
      <c r="U61" s="153" t="s">
        <v>327</v>
      </c>
      <c r="V61" s="153" t="s">
        <v>328</v>
      </c>
      <c r="W61" s="156"/>
      <c r="X61" s="153" t="s">
        <v>329</v>
      </c>
      <c r="Y61" s="156"/>
      <c r="Z61" s="156"/>
      <c r="AA61" s="156"/>
      <c r="AB61" s="156"/>
      <c r="AC61" s="153" t="s">
        <v>330</v>
      </c>
      <c r="AD61" s="153">
        <v>0</v>
      </c>
      <c r="AE61" s="156"/>
      <c r="AF61" s="156"/>
      <c r="AG61" s="156"/>
      <c r="AH61" s="156"/>
      <c r="AI61" s="148" t="s">
        <v>143</v>
      </c>
      <c r="AJ61" s="142" t="s">
        <v>132</v>
      </c>
      <c r="AK61" s="142" t="s">
        <v>135</v>
      </c>
      <c r="AL61" s="147">
        <v>45903</v>
      </c>
      <c r="AM61" s="142"/>
      <c r="AN61" s="142"/>
      <c r="AO61" s="142" t="s">
        <v>351</v>
      </c>
      <c r="AP61" t="s">
        <v>332</v>
      </c>
    </row>
    <row r="62" spans="1:42" x14ac:dyDescent="0.25">
      <c r="A62" s="153" t="s">
        <v>313</v>
      </c>
      <c r="B62" s="153" t="s">
        <v>314</v>
      </c>
      <c r="C62" s="153" t="s">
        <v>405</v>
      </c>
      <c r="D62" s="153" t="s">
        <v>316</v>
      </c>
      <c r="E62" s="153" t="s">
        <v>317</v>
      </c>
      <c r="F62" s="153" t="s">
        <v>318</v>
      </c>
      <c r="G62" s="153" t="s">
        <v>319</v>
      </c>
      <c r="H62" s="153" t="s">
        <v>320</v>
      </c>
      <c r="I62" s="154">
        <v>900</v>
      </c>
      <c r="J62" s="153"/>
      <c r="K62" s="153" t="s">
        <v>432</v>
      </c>
      <c r="L62" s="153" t="s">
        <v>364</v>
      </c>
      <c r="M62" s="155">
        <v>45903</v>
      </c>
      <c r="N62" s="153" t="s">
        <v>365</v>
      </c>
      <c r="O62" s="153" t="s">
        <v>366</v>
      </c>
      <c r="P62" s="153" t="s">
        <v>367</v>
      </c>
      <c r="Q62" s="153"/>
      <c r="R62" s="156"/>
      <c r="S62" s="156"/>
      <c r="T62" s="153" t="s">
        <v>404</v>
      </c>
      <c r="U62" s="153" t="s">
        <v>327</v>
      </c>
      <c r="V62" s="153" t="s">
        <v>328</v>
      </c>
      <c r="W62" s="156"/>
      <c r="X62" s="153" t="s">
        <v>329</v>
      </c>
      <c r="Y62" s="156"/>
      <c r="Z62" s="153" t="s">
        <v>368</v>
      </c>
      <c r="AA62" s="156"/>
      <c r="AB62" s="156"/>
      <c r="AC62" s="153" t="s">
        <v>330</v>
      </c>
      <c r="AD62" s="153">
        <v>20</v>
      </c>
      <c r="AE62" s="153" t="s">
        <v>369</v>
      </c>
      <c r="AF62" s="156"/>
      <c r="AG62" s="156"/>
      <c r="AH62" s="156"/>
      <c r="AI62" s="120" t="s">
        <v>235</v>
      </c>
      <c r="AJ62" s="142" t="s">
        <v>236</v>
      </c>
      <c r="AK62" s="142" t="s">
        <v>159</v>
      </c>
      <c r="AL62" s="142"/>
      <c r="AM62" s="142"/>
      <c r="AN62" s="142"/>
      <c r="AO62" s="142" t="s">
        <v>351</v>
      </c>
      <c r="AP62" t="s">
        <v>332</v>
      </c>
    </row>
    <row r="63" spans="1:42" x14ac:dyDescent="0.25">
      <c r="A63" s="153" t="s">
        <v>433</v>
      </c>
      <c r="B63" s="153" t="s">
        <v>314</v>
      </c>
      <c r="C63" s="153" t="s">
        <v>434</v>
      </c>
      <c r="D63" s="153" t="s">
        <v>435</v>
      </c>
      <c r="E63" s="153" t="s">
        <v>317</v>
      </c>
      <c r="F63" s="153" t="s">
        <v>318</v>
      </c>
      <c r="G63" s="153" t="s">
        <v>436</v>
      </c>
      <c r="H63" s="153" t="s">
        <v>342</v>
      </c>
      <c r="I63" s="154">
        <v>92.49</v>
      </c>
      <c r="J63" s="153" t="s">
        <v>355</v>
      </c>
      <c r="K63" s="153" t="s">
        <v>437</v>
      </c>
      <c r="L63" s="153" t="s">
        <v>438</v>
      </c>
      <c r="M63" s="155">
        <v>45960</v>
      </c>
      <c r="N63" s="153" t="s">
        <v>338</v>
      </c>
      <c r="O63" s="156"/>
      <c r="P63" s="156"/>
      <c r="Q63" s="153" t="s">
        <v>325</v>
      </c>
      <c r="R63" s="156"/>
      <c r="S63" s="156"/>
      <c r="T63" s="153" t="s">
        <v>439</v>
      </c>
      <c r="U63" s="153" t="s">
        <v>327</v>
      </c>
      <c r="V63" s="153" t="s">
        <v>328</v>
      </c>
      <c r="W63" s="156"/>
      <c r="X63" s="153" t="s">
        <v>329</v>
      </c>
      <c r="Y63" s="156"/>
      <c r="Z63" s="156"/>
      <c r="AA63" s="156"/>
      <c r="AB63" s="156"/>
      <c r="AC63" s="153" t="s">
        <v>330</v>
      </c>
      <c r="AD63" s="153">
        <v>0</v>
      </c>
      <c r="AE63" s="156"/>
      <c r="AF63" s="156"/>
      <c r="AG63" s="156"/>
      <c r="AH63" s="156"/>
      <c r="AI63" s="142" t="s">
        <v>145</v>
      </c>
      <c r="AJ63" s="142" t="s">
        <v>137</v>
      </c>
      <c r="AK63" s="142" t="s">
        <v>146</v>
      </c>
      <c r="AL63" s="147">
        <v>45927</v>
      </c>
      <c r="AM63" s="142"/>
      <c r="AN63" s="142"/>
      <c r="AO63" s="142" t="s">
        <v>351</v>
      </c>
      <c r="AP63" t="s">
        <v>332</v>
      </c>
    </row>
    <row r="64" spans="1:42" x14ac:dyDescent="0.25">
      <c r="A64" s="153" t="s">
        <v>433</v>
      </c>
      <c r="B64" s="153" t="s">
        <v>314</v>
      </c>
      <c r="C64" s="153" t="s">
        <v>434</v>
      </c>
      <c r="D64" s="153" t="s">
        <v>435</v>
      </c>
      <c r="E64" s="153" t="s">
        <v>317</v>
      </c>
      <c r="F64" s="153" t="s">
        <v>318</v>
      </c>
      <c r="G64" s="153" t="s">
        <v>436</v>
      </c>
      <c r="H64" s="153" t="s">
        <v>342</v>
      </c>
      <c r="I64" s="154">
        <v>42.89</v>
      </c>
      <c r="J64" s="153" t="s">
        <v>355</v>
      </c>
      <c r="K64" s="153" t="s">
        <v>437</v>
      </c>
      <c r="L64" s="153" t="s">
        <v>438</v>
      </c>
      <c r="M64" s="155">
        <v>45960</v>
      </c>
      <c r="N64" s="153" t="s">
        <v>338</v>
      </c>
      <c r="O64" s="156"/>
      <c r="P64" s="156"/>
      <c r="Q64" s="153" t="s">
        <v>325</v>
      </c>
      <c r="R64" s="156"/>
      <c r="S64" s="156"/>
      <c r="T64" s="153" t="s">
        <v>440</v>
      </c>
      <c r="U64" s="153" t="s">
        <v>327</v>
      </c>
      <c r="V64" s="153" t="s">
        <v>328</v>
      </c>
      <c r="W64" s="156"/>
      <c r="X64" s="153" t="s">
        <v>329</v>
      </c>
      <c r="Y64" s="156"/>
      <c r="Z64" s="156"/>
      <c r="AA64" s="156"/>
      <c r="AB64" s="156"/>
      <c r="AC64" s="153" t="s">
        <v>330</v>
      </c>
      <c r="AD64" s="153">
        <v>0</v>
      </c>
      <c r="AE64" s="156"/>
      <c r="AF64" s="156"/>
      <c r="AG64" s="156"/>
      <c r="AH64" s="156"/>
      <c r="AI64" s="142" t="s">
        <v>145</v>
      </c>
      <c r="AJ64" s="142" t="s">
        <v>137</v>
      </c>
      <c r="AK64" s="142" t="s">
        <v>146</v>
      </c>
      <c r="AL64" s="147">
        <v>45927</v>
      </c>
      <c r="AM64" s="142"/>
      <c r="AN64" s="142"/>
      <c r="AO64" s="142" t="s">
        <v>351</v>
      </c>
      <c r="AP64" t="s">
        <v>332</v>
      </c>
    </row>
    <row r="65" spans="1:42" x14ac:dyDescent="0.25">
      <c r="A65" s="153" t="s">
        <v>433</v>
      </c>
      <c r="B65" s="153" t="s">
        <v>314</v>
      </c>
      <c r="C65" s="153" t="s">
        <v>434</v>
      </c>
      <c r="D65" s="153" t="s">
        <v>435</v>
      </c>
      <c r="E65" s="153" t="s">
        <v>317</v>
      </c>
      <c r="F65" s="153" t="s">
        <v>318</v>
      </c>
      <c r="G65" s="153" t="s">
        <v>436</v>
      </c>
      <c r="H65" s="153" t="s">
        <v>342</v>
      </c>
      <c r="I65" s="154">
        <v>97.39</v>
      </c>
      <c r="J65" s="153"/>
      <c r="K65" s="153" t="s">
        <v>441</v>
      </c>
      <c r="L65" s="153" t="s">
        <v>442</v>
      </c>
      <c r="M65" s="155">
        <v>45961</v>
      </c>
      <c r="N65" s="153" t="s">
        <v>338</v>
      </c>
      <c r="O65" s="156"/>
      <c r="P65" s="156"/>
      <c r="Q65" s="153" t="s">
        <v>325</v>
      </c>
      <c r="R65" s="156"/>
      <c r="S65" s="156"/>
      <c r="T65" s="153" t="s">
        <v>443</v>
      </c>
      <c r="U65" s="153" t="s">
        <v>327</v>
      </c>
      <c r="V65" s="153" t="s">
        <v>328</v>
      </c>
      <c r="W65" s="156"/>
      <c r="X65" s="153" t="s">
        <v>329</v>
      </c>
      <c r="Y65" s="156"/>
      <c r="Z65" s="156"/>
      <c r="AA65" s="156"/>
      <c r="AB65" s="156"/>
      <c r="AC65" s="153" t="s">
        <v>330</v>
      </c>
      <c r="AD65" s="153">
        <v>0</v>
      </c>
      <c r="AE65" s="156"/>
      <c r="AF65" s="156"/>
      <c r="AG65" s="156"/>
      <c r="AH65" s="156"/>
      <c r="AI65" s="142" t="s">
        <v>145</v>
      </c>
      <c r="AJ65" s="142" t="s">
        <v>133</v>
      </c>
      <c r="AK65" t="s">
        <v>146</v>
      </c>
      <c r="AL65" s="147">
        <v>45927</v>
      </c>
      <c r="AM65" s="142"/>
      <c r="AN65" s="142"/>
      <c r="AO65" s="142" t="s">
        <v>351</v>
      </c>
      <c r="AP65" t="s">
        <v>332</v>
      </c>
    </row>
    <row r="66" spans="1:42" x14ac:dyDescent="0.25">
      <c r="A66" s="153" t="s">
        <v>433</v>
      </c>
      <c r="B66" s="153" t="s">
        <v>314</v>
      </c>
      <c r="C66" s="153" t="s">
        <v>434</v>
      </c>
      <c r="D66" s="153" t="s">
        <v>435</v>
      </c>
      <c r="E66" s="153" t="s">
        <v>317</v>
      </c>
      <c r="F66" s="153" t="s">
        <v>318</v>
      </c>
      <c r="G66" s="153" t="s">
        <v>436</v>
      </c>
      <c r="H66" s="153" t="s">
        <v>342</v>
      </c>
      <c r="I66" s="154">
        <v>11.2</v>
      </c>
      <c r="J66" s="153"/>
      <c r="K66" s="153" t="s">
        <v>441</v>
      </c>
      <c r="L66" s="153" t="s">
        <v>442</v>
      </c>
      <c r="M66" s="155">
        <v>45961</v>
      </c>
      <c r="N66" s="153" t="s">
        <v>338</v>
      </c>
      <c r="O66" s="156"/>
      <c r="P66" s="156"/>
      <c r="Q66" s="153" t="s">
        <v>325</v>
      </c>
      <c r="R66" s="156"/>
      <c r="S66" s="156"/>
      <c r="T66" s="153" t="s">
        <v>444</v>
      </c>
      <c r="U66" s="153" t="s">
        <v>327</v>
      </c>
      <c r="V66" s="153" t="s">
        <v>328</v>
      </c>
      <c r="W66" s="156"/>
      <c r="X66" s="153" t="s">
        <v>329</v>
      </c>
      <c r="Y66" s="156"/>
      <c r="Z66" s="156"/>
      <c r="AA66" s="156"/>
      <c r="AB66" s="156"/>
      <c r="AC66" s="153" t="s">
        <v>330</v>
      </c>
      <c r="AD66" s="153">
        <v>0</v>
      </c>
      <c r="AE66" s="156"/>
      <c r="AF66" s="156"/>
      <c r="AG66" s="156"/>
      <c r="AH66" s="156"/>
      <c r="AI66" s="142" t="s">
        <v>152</v>
      </c>
      <c r="AJ66" s="142" t="s">
        <v>132</v>
      </c>
      <c r="AK66" s="142" t="s">
        <v>153</v>
      </c>
      <c r="AL66" s="147">
        <v>45951</v>
      </c>
      <c r="AM66" s="142"/>
      <c r="AN66" s="142"/>
      <c r="AO66" s="142" t="s">
        <v>351</v>
      </c>
      <c r="AP66" t="s">
        <v>332</v>
      </c>
    </row>
    <row r="67" spans="1:42" x14ac:dyDescent="0.25">
      <c r="A67" s="153" t="s">
        <v>433</v>
      </c>
      <c r="B67" s="153" t="s">
        <v>314</v>
      </c>
      <c r="C67" s="153" t="s">
        <v>434</v>
      </c>
      <c r="D67" s="153" t="s">
        <v>435</v>
      </c>
      <c r="E67" s="153" t="s">
        <v>317</v>
      </c>
      <c r="F67" s="153" t="s">
        <v>318</v>
      </c>
      <c r="G67" s="153" t="s">
        <v>436</v>
      </c>
      <c r="H67" s="153" t="s">
        <v>342</v>
      </c>
      <c r="I67" s="154">
        <v>75.150000000000006</v>
      </c>
      <c r="J67" s="153"/>
      <c r="K67" s="153" t="s">
        <v>441</v>
      </c>
      <c r="L67" s="153" t="s">
        <v>442</v>
      </c>
      <c r="M67" s="155">
        <v>45961</v>
      </c>
      <c r="N67" s="153" t="s">
        <v>338</v>
      </c>
      <c r="O67" s="156"/>
      <c r="P67" s="156"/>
      <c r="Q67" s="153" t="s">
        <v>325</v>
      </c>
      <c r="R67" s="156"/>
      <c r="S67" s="156"/>
      <c r="T67" s="153" t="s">
        <v>445</v>
      </c>
      <c r="U67" s="153" t="s">
        <v>327</v>
      </c>
      <c r="V67" s="153" t="s">
        <v>328</v>
      </c>
      <c r="W67" s="156"/>
      <c r="X67" s="153" t="s">
        <v>329</v>
      </c>
      <c r="Y67" s="156"/>
      <c r="Z67" s="156"/>
      <c r="AA67" s="156"/>
      <c r="AB67" s="156"/>
      <c r="AC67" s="153" t="s">
        <v>330</v>
      </c>
      <c r="AD67" s="153">
        <v>0</v>
      </c>
      <c r="AE67" s="156"/>
      <c r="AF67" s="156"/>
      <c r="AG67" s="156"/>
      <c r="AH67" s="156"/>
      <c r="AI67" s="142" t="s">
        <v>145</v>
      </c>
      <c r="AJ67" s="142" t="s">
        <v>147</v>
      </c>
      <c r="AK67" t="s">
        <v>146</v>
      </c>
      <c r="AL67" s="147">
        <v>45927</v>
      </c>
      <c r="AM67" s="142"/>
      <c r="AN67" s="142"/>
      <c r="AO67" s="142" t="s">
        <v>351</v>
      </c>
      <c r="AP67" t="s">
        <v>332</v>
      </c>
    </row>
    <row r="68" spans="1:42" x14ac:dyDescent="0.25">
      <c r="A68" s="153" t="s">
        <v>433</v>
      </c>
      <c r="B68" s="153" t="s">
        <v>314</v>
      </c>
      <c r="C68" s="153" t="s">
        <v>434</v>
      </c>
      <c r="D68" s="153" t="s">
        <v>435</v>
      </c>
      <c r="E68" s="153" t="s">
        <v>317</v>
      </c>
      <c r="F68" s="153" t="s">
        <v>318</v>
      </c>
      <c r="G68" s="153" t="s">
        <v>436</v>
      </c>
      <c r="H68" s="153" t="s">
        <v>342</v>
      </c>
      <c r="I68" s="154">
        <v>11.2</v>
      </c>
      <c r="J68" s="153"/>
      <c r="K68" s="153" t="s">
        <v>441</v>
      </c>
      <c r="L68" s="153" t="s">
        <v>442</v>
      </c>
      <c r="M68" s="155">
        <v>45961</v>
      </c>
      <c r="N68" s="153" t="s">
        <v>338</v>
      </c>
      <c r="O68" s="156"/>
      <c r="P68" s="156"/>
      <c r="Q68" s="153" t="s">
        <v>325</v>
      </c>
      <c r="R68" s="156"/>
      <c r="S68" s="156"/>
      <c r="T68" s="153" t="s">
        <v>446</v>
      </c>
      <c r="U68" s="153" t="s">
        <v>327</v>
      </c>
      <c r="V68" s="153" t="s">
        <v>328</v>
      </c>
      <c r="W68" s="156"/>
      <c r="X68" s="153" t="s">
        <v>329</v>
      </c>
      <c r="Y68" s="156"/>
      <c r="Z68" s="156"/>
      <c r="AA68" s="156"/>
      <c r="AB68" s="156"/>
      <c r="AC68" s="153" t="s">
        <v>330</v>
      </c>
      <c r="AD68" s="153">
        <v>0</v>
      </c>
      <c r="AE68" s="156"/>
      <c r="AF68" s="156"/>
      <c r="AG68" s="156"/>
      <c r="AH68" s="156"/>
      <c r="AI68" s="142" t="s">
        <v>158</v>
      </c>
      <c r="AJ68" s="142" t="s">
        <v>132</v>
      </c>
      <c r="AK68" s="142" t="s">
        <v>159</v>
      </c>
      <c r="AL68" s="147">
        <v>45960</v>
      </c>
      <c r="AM68" s="142"/>
      <c r="AN68" s="142"/>
      <c r="AO68" s="142" t="s">
        <v>351</v>
      </c>
      <c r="AP68" t="s">
        <v>332</v>
      </c>
    </row>
    <row r="69" spans="1:42" ht="25" x14ac:dyDescent="0.25">
      <c r="A69" s="153" t="s">
        <v>433</v>
      </c>
      <c r="B69" s="153" t="s">
        <v>314</v>
      </c>
      <c r="C69" s="153" t="s">
        <v>434</v>
      </c>
      <c r="D69" s="153" t="s">
        <v>435</v>
      </c>
      <c r="E69" s="153" t="s">
        <v>317</v>
      </c>
      <c r="F69" s="153" t="s">
        <v>318</v>
      </c>
      <c r="G69" s="153" t="s">
        <v>436</v>
      </c>
      <c r="H69" s="153" t="s">
        <v>342</v>
      </c>
      <c r="I69" s="154">
        <v>11.2</v>
      </c>
      <c r="J69" s="153"/>
      <c r="K69" s="153" t="s">
        <v>441</v>
      </c>
      <c r="L69" s="153" t="s">
        <v>442</v>
      </c>
      <c r="M69" s="155">
        <v>45961</v>
      </c>
      <c r="N69" s="153" t="s">
        <v>338</v>
      </c>
      <c r="O69" s="156"/>
      <c r="P69" s="156"/>
      <c r="Q69" s="153" t="s">
        <v>325</v>
      </c>
      <c r="R69" s="156"/>
      <c r="S69" s="156"/>
      <c r="T69" s="153" t="s">
        <v>447</v>
      </c>
      <c r="U69" s="153" t="s">
        <v>327</v>
      </c>
      <c r="V69" s="153" t="s">
        <v>328</v>
      </c>
      <c r="W69" s="156"/>
      <c r="X69" s="153" t="s">
        <v>329</v>
      </c>
      <c r="Y69" s="156"/>
      <c r="Z69" s="156"/>
      <c r="AA69" s="156"/>
      <c r="AB69" s="156"/>
      <c r="AC69" s="153" t="s">
        <v>330</v>
      </c>
      <c r="AD69" s="153">
        <v>0</v>
      </c>
      <c r="AE69" s="156"/>
      <c r="AF69" s="156"/>
      <c r="AG69" s="156"/>
      <c r="AH69" s="156"/>
      <c r="AI69" s="148" t="s">
        <v>149</v>
      </c>
      <c r="AJ69" s="142" t="s">
        <v>132</v>
      </c>
      <c r="AK69" s="142" t="s">
        <v>139</v>
      </c>
      <c r="AL69" s="147">
        <v>45932</v>
      </c>
      <c r="AM69" s="142"/>
      <c r="AN69" s="142"/>
      <c r="AO69" s="142" t="s">
        <v>351</v>
      </c>
      <c r="AP69" t="s">
        <v>332</v>
      </c>
    </row>
    <row r="70" spans="1:42" ht="25" x14ac:dyDescent="0.25">
      <c r="A70" s="153" t="s">
        <v>433</v>
      </c>
      <c r="B70" s="153" t="s">
        <v>314</v>
      </c>
      <c r="C70" s="153" t="s">
        <v>434</v>
      </c>
      <c r="D70" s="153" t="s">
        <v>435</v>
      </c>
      <c r="E70" s="153" t="s">
        <v>317</v>
      </c>
      <c r="F70" s="153" t="s">
        <v>318</v>
      </c>
      <c r="G70" s="153" t="s">
        <v>436</v>
      </c>
      <c r="H70" s="153" t="s">
        <v>342</v>
      </c>
      <c r="I70" s="154">
        <v>11.2</v>
      </c>
      <c r="J70" s="153"/>
      <c r="K70" s="153" t="s">
        <v>441</v>
      </c>
      <c r="L70" s="153" t="s">
        <v>442</v>
      </c>
      <c r="M70" s="155">
        <v>45961</v>
      </c>
      <c r="N70" s="153" t="s">
        <v>338</v>
      </c>
      <c r="O70" s="156"/>
      <c r="P70" s="156"/>
      <c r="Q70" s="153" t="s">
        <v>325</v>
      </c>
      <c r="R70" s="156"/>
      <c r="S70" s="156"/>
      <c r="T70" s="153" t="s">
        <v>448</v>
      </c>
      <c r="U70" s="153" t="s">
        <v>327</v>
      </c>
      <c r="V70" s="153" t="s">
        <v>328</v>
      </c>
      <c r="W70" s="156"/>
      <c r="X70" s="153" t="s">
        <v>329</v>
      </c>
      <c r="Y70" s="156"/>
      <c r="Z70" s="156"/>
      <c r="AA70" s="156"/>
      <c r="AB70" s="156"/>
      <c r="AC70" s="153" t="s">
        <v>330</v>
      </c>
      <c r="AD70" s="153">
        <v>0</v>
      </c>
      <c r="AE70" s="156"/>
      <c r="AF70" s="156"/>
      <c r="AG70" s="156"/>
      <c r="AH70" s="156"/>
      <c r="AI70" s="148" t="s">
        <v>149</v>
      </c>
      <c r="AJ70" s="142" t="s">
        <v>132</v>
      </c>
      <c r="AK70" s="142" t="s">
        <v>139</v>
      </c>
      <c r="AL70" s="147">
        <v>45932</v>
      </c>
      <c r="AM70" s="142"/>
      <c r="AN70" s="142"/>
      <c r="AO70" s="142" t="s">
        <v>351</v>
      </c>
      <c r="AP70" t="s">
        <v>332</v>
      </c>
    </row>
    <row r="71" spans="1:42" ht="25" x14ac:dyDescent="0.25">
      <c r="A71" s="153" t="s">
        <v>433</v>
      </c>
      <c r="B71" s="153" t="s">
        <v>314</v>
      </c>
      <c r="C71" s="153" t="s">
        <v>434</v>
      </c>
      <c r="D71" s="153" t="s">
        <v>435</v>
      </c>
      <c r="E71" s="153" t="s">
        <v>317</v>
      </c>
      <c r="F71" s="153" t="s">
        <v>318</v>
      </c>
      <c r="G71" s="153" t="s">
        <v>436</v>
      </c>
      <c r="H71" s="153" t="s">
        <v>342</v>
      </c>
      <c r="I71" s="154">
        <v>18.850000000000001</v>
      </c>
      <c r="J71" s="153"/>
      <c r="K71" s="153" t="s">
        <v>441</v>
      </c>
      <c r="L71" s="153" t="s">
        <v>442</v>
      </c>
      <c r="M71" s="155">
        <v>45961</v>
      </c>
      <c r="N71" s="153" t="s">
        <v>338</v>
      </c>
      <c r="O71" s="156"/>
      <c r="P71" s="156"/>
      <c r="Q71" s="153" t="s">
        <v>325</v>
      </c>
      <c r="R71" s="156"/>
      <c r="S71" s="156"/>
      <c r="T71" s="153" t="s">
        <v>449</v>
      </c>
      <c r="U71" s="153" t="s">
        <v>327</v>
      </c>
      <c r="V71" s="153" t="s">
        <v>328</v>
      </c>
      <c r="W71" s="156"/>
      <c r="X71" s="153" t="s">
        <v>329</v>
      </c>
      <c r="Y71" s="156"/>
      <c r="Z71" s="156"/>
      <c r="AA71" s="156"/>
      <c r="AB71" s="156"/>
      <c r="AC71" s="153" t="s">
        <v>330</v>
      </c>
      <c r="AD71" s="153">
        <v>0</v>
      </c>
      <c r="AE71" s="156"/>
      <c r="AF71" s="156"/>
      <c r="AG71" s="156"/>
      <c r="AH71" s="156"/>
      <c r="AI71" s="148" t="s">
        <v>169</v>
      </c>
      <c r="AJ71" s="142" t="s">
        <v>132</v>
      </c>
      <c r="AK71" s="142" t="s">
        <v>139</v>
      </c>
      <c r="AL71" s="147">
        <v>45980</v>
      </c>
      <c r="AM71" s="142"/>
      <c r="AN71" s="142"/>
      <c r="AO71" s="142" t="s">
        <v>351</v>
      </c>
      <c r="AP71" t="s">
        <v>332</v>
      </c>
    </row>
    <row r="72" spans="1:42" x14ac:dyDescent="0.25">
      <c r="A72" s="153" t="s">
        <v>433</v>
      </c>
      <c r="B72" s="153" t="s">
        <v>314</v>
      </c>
      <c r="C72" s="153" t="s">
        <v>434</v>
      </c>
      <c r="D72" s="153" t="s">
        <v>435</v>
      </c>
      <c r="E72" s="153" t="s">
        <v>317</v>
      </c>
      <c r="F72" s="153" t="s">
        <v>318</v>
      </c>
      <c r="G72" s="153" t="s">
        <v>436</v>
      </c>
      <c r="H72" s="153" t="s">
        <v>342</v>
      </c>
      <c r="I72" s="154">
        <v>0.56000000000000005</v>
      </c>
      <c r="J72" s="153"/>
      <c r="K72" s="153" t="s">
        <v>441</v>
      </c>
      <c r="L72" s="153" t="s">
        <v>442</v>
      </c>
      <c r="M72" s="155">
        <v>45961</v>
      </c>
      <c r="N72" s="153" t="s">
        <v>338</v>
      </c>
      <c r="O72" s="156"/>
      <c r="P72" s="156"/>
      <c r="Q72" s="153" t="s">
        <v>325</v>
      </c>
      <c r="R72" s="156"/>
      <c r="S72" s="156"/>
      <c r="T72" s="153" t="s">
        <v>450</v>
      </c>
      <c r="U72" s="153" t="s">
        <v>327</v>
      </c>
      <c r="V72" s="153" t="s">
        <v>328</v>
      </c>
      <c r="W72" s="156"/>
      <c r="X72" s="153" t="s">
        <v>329</v>
      </c>
      <c r="Y72" s="156"/>
      <c r="Z72" s="156"/>
      <c r="AA72" s="156"/>
      <c r="AB72" s="156"/>
      <c r="AC72" s="153" t="s">
        <v>330</v>
      </c>
      <c r="AD72" s="153">
        <v>0</v>
      </c>
      <c r="AE72" s="156"/>
      <c r="AF72" s="156"/>
      <c r="AG72" s="156"/>
      <c r="AH72" s="156"/>
      <c r="AI72" s="142" t="s">
        <v>145</v>
      </c>
      <c r="AJ72" s="142" t="s">
        <v>132</v>
      </c>
      <c r="AK72" t="s">
        <v>146</v>
      </c>
      <c r="AL72" s="147">
        <v>45927</v>
      </c>
      <c r="AM72" s="142"/>
      <c r="AN72" s="142"/>
      <c r="AO72" s="142" t="s">
        <v>351</v>
      </c>
      <c r="AP72" t="s">
        <v>332</v>
      </c>
    </row>
    <row r="73" spans="1:42" x14ac:dyDescent="0.25">
      <c r="A73" s="153" t="s">
        <v>433</v>
      </c>
      <c r="B73" s="153" t="s">
        <v>314</v>
      </c>
      <c r="C73" s="153" t="s">
        <v>434</v>
      </c>
      <c r="D73" s="153" t="s">
        <v>435</v>
      </c>
      <c r="E73" s="153" t="s">
        <v>317</v>
      </c>
      <c r="F73" s="153" t="s">
        <v>318</v>
      </c>
      <c r="G73" s="153" t="s">
        <v>436</v>
      </c>
      <c r="H73" s="153" t="s">
        <v>342</v>
      </c>
      <c r="I73" s="154">
        <v>11.2</v>
      </c>
      <c r="J73" s="153"/>
      <c r="K73" s="153" t="s">
        <v>451</v>
      </c>
      <c r="L73" s="153" t="s">
        <v>442</v>
      </c>
      <c r="M73" s="155">
        <v>45961</v>
      </c>
      <c r="N73" s="153" t="s">
        <v>338</v>
      </c>
      <c r="O73" s="156"/>
      <c r="P73" s="156"/>
      <c r="Q73" s="153" t="s">
        <v>325</v>
      </c>
      <c r="R73" s="156"/>
      <c r="S73" s="156"/>
      <c r="T73" s="153" t="s">
        <v>450</v>
      </c>
      <c r="U73" s="153" t="s">
        <v>327</v>
      </c>
      <c r="V73" s="153" t="s">
        <v>328</v>
      </c>
      <c r="W73" s="156"/>
      <c r="X73" s="153" t="s">
        <v>329</v>
      </c>
      <c r="Y73" s="156"/>
      <c r="Z73" s="156"/>
      <c r="AA73" s="156"/>
      <c r="AB73" s="156"/>
      <c r="AC73" s="153" t="s">
        <v>330</v>
      </c>
      <c r="AD73" s="153">
        <v>0</v>
      </c>
      <c r="AE73" s="156"/>
      <c r="AF73" s="156"/>
      <c r="AG73" s="156"/>
      <c r="AH73" s="156"/>
      <c r="AI73" s="142" t="s">
        <v>145</v>
      </c>
      <c r="AJ73" s="142" t="s">
        <v>132</v>
      </c>
      <c r="AK73" t="s">
        <v>146</v>
      </c>
      <c r="AL73" s="147">
        <v>45927</v>
      </c>
      <c r="AM73" s="142"/>
      <c r="AN73" s="142"/>
      <c r="AO73" s="142" t="s">
        <v>351</v>
      </c>
      <c r="AP73" t="s">
        <v>332</v>
      </c>
    </row>
    <row r="74" spans="1:42" x14ac:dyDescent="0.25">
      <c r="A74" s="153" t="s">
        <v>433</v>
      </c>
      <c r="B74" s="153" t="s">
        <v>314</v>
      </c>
      <c r="C74" s="153" t="s">
        <v>434</v>
      </c>
      <c r="D74" s="153" t="s">
        <v>435</v>
      </c>
      <c r="E74" s="153" t="s">
        <v>317</v>
      </c>
      <c r="F74" s="153" t="s">
        <v>318</v>
      </c>
      <c r="G74" s="153" t="s">
        <v>436</v>
      </c>
      <c r="H74" s="153" t="s">
        <v>342</v>
      </c>
      <c r="I74" s="154">
        <v>18.850000000000001</v>
      </c>
      <c r="J74" s="153"/>
      <c r="K74" s="153" t="s">
        <v>451</v>
      </c>
      <c r="L74" s="153" t="s">
        <v>442</v>
      </c>
      <c r="M74" s="155">
        <v>45961</v>
      </c>
      <c r="N74" s="153" t="s">
        <v>338</v>
      </c>
      <c r="O74" s="156"/>
      <c r="P74" s="156"/>
      <c r="Q74" s="153" t="s">
        <v>325</v>
      </c>
      <c r="R74" s="156"/>
      <c r="S74" s="156"/>
      <c r="T74" s="153" t="s">
        <v>452</v>
      </c>
      <c r="U74" s="153" t="s">
        <v>327</v>
      </c>
      <c r="V74" s="153" t="s">
        <v>328</v>
      </c>
      <c r="W74" s="156"/>
      <c r="X74" s="153" t="s">
        <v>329</v>
      </c>
      <c r="Y74" s="156"/>
      <c r="Z74" s="156"/>
      <c r="AA74" s="156"/>
      <c r="AB74" s="156"/>
      <c r="AC74" s="153" t="s">
        <v>330</v>
      </c>
      <c r="AD74" s="153">
        <v>0</v>
      </c>
      <c r="AE74" s="156"/>
      <c r="AF74" s="156"/>
      <c r="AG74" s="156"/>
      <c r="AH74" s="156"/>
      <c r="AI74" s="149" t="s">
        <v>453</v>
      </c>
      <c r="AJ74" s="142"/>
      <c r="AK74" s="142"/>
      <c r="AL74" s="147">
        <v>45946</v>
      </c>
      <c r="AM74" s="142"/>
      <c r="AN74" s="142"/>
      <c r="AO74" s="142"/>
      <c r="AP74" t="s">
        <v>454</v>
      </c>
    </row>
    <row r="75" spans="1:42" x14ac:dyDescent="0.25">
      <c r="A75" s="153" t="s">
        <v>433</v>
      </c>
      <c r="B75" s="153" t="s">
        <v>314</v>
      </c>
      <c r="C75" s="153" t="s">
        <v>434</v>
      </c>
      <c r="D75" s="153" t="s">
        <v>435</v>
      </c>
      <c r="E75" s="153" t="s">
        <v>317</v>
      </c>
      <c r="F75" s="153" t="s">
        <v>318</v>
      </c>
      <c r="G75" s="153" t="s">
        <v>436</v>
      </c>
      <c r="H75" s="153" t="s">
        <v>342</v>
      </c>
      <c r="I75" s="154">
        <v>18.850000000000001</v>
      </c>
      <c r="J75" s="153"/>
      <c r="K75" s="153" t="s">
        <v>451</v>
      </c>
      <c r="L75" s="153" t="s">
        <v>442</v>
      </c>
      <c r="M75" s="155">
        <v>45961</v>
      </c>
      <c r="N75" s="153" t="s">
        <v>338</v>
      </c>
      <c r="O75" s="156"/>
      <c r="P75" s="156"/>
      <c r="Q75" s="153" t="s">
        <v>325</v>
      </c>
      <c r="R75" s="156"/>
      <c r="S75" s="156"/>
      <c r="T75" s="153" t="s">
        <v>455</v>
      </c>
      <c r="U75" s="153" t="s">
        <v>327</v>
      </c>
      <c r="V75" s="153" t="s">
        <v>328</v>
      </c>
      <c r="W75" s="156"/>
      <c r="X75" s="153" t="s">
        <v>329</v>
      </c>
      <c r="Y75" s="156"/>
      <c r="Z75" s="156"/>
      <c r="AA75" s="156"/>
      <c r="AB75" s="156"/>
      <c r="AC75" s="153" t="s">
        <v>330</v>
      </c>
      <c r="AD75" s="153">
        <v>0</v>
      </c>
      <c r="AE75" s="156"/>
      <c r="AF75" s="156"/>
      <c r="AG75" s="156"/>
      <c r="AH75" s="156"/>
      <c r="AI75" s="142" t="s">
        <v>145</v>
      </c>
      <c r="AJ75" s="142" t="s">
        <v>132</v>
      </c>
      <c r="AK75" t="s">
        <v>146</v>
      </c>
      <c r="AL75" s="147">
        <v>45927</v>
      </c>
      <c r="AM75" s="142"/>
      <c r="AN75" s="142"/>
      <c r="AO75" s="142" t="s">
        <v>351</v>
      </c>
      <c r="AP75" t="s">
        <v>332</v>
      </c>
    </row>
    <row r="76" spans="1:42" ht="25" x14ac:dyDescent="0.25">
      <c r="A76" s="153" t="s">
        <v>433</v>
      </c>
      <c r="B76" s="153" t="s">
        <v>314</v>
      </c>
      <c r="C76" s="153" t="s">
        <v>434</v>
      </c>
      <c r="D76" s="153" t="s">
        <v>435</v>
      </c>
      <c r="E76" s="153" t="s">
        <v>317</v>
      </c>
      <c r="F76" s="153" t="s">
        <v>318</v>
      </c>
      <c r="G76" s="153" t="s">
        <v>436</v>
      </c>
      <c r="H76" s="153" t="s">
        <v>342</v>
      </c>
      <c r="I76" s="154">
        <v>18.850000000000001</v>
      </c>
      <c r="J76" s="153"/>
      <c r="K76" s="153" t="s">
        <v>451</v>
      </c>
      <c r="L76" s="153" t="s">
        <v>442</v>
      </c>
      <c r="M76" s="155">
        <v>45961</v>
      </c>
      <c r="N76" s="153" t="s">
        <v>338</v>
      </c>
      <c r="O76" s="156"/>
      <c r="P76" s="156"/>
      <c r="Q76" s="153" t="s">
        <v>325</v>
      </c>
      <c r="R76" s="156"/>
      <c r="S76" s="156"/>
      <c r="T76" s="153" t="s">
        <v>456</v>
      </c>
      <c r="U76" s="153" t="s">
        <v>327</v>
      </c>
      <c r="V76" s="153" t="s">
        <v>328</v>
      </c>
      <c r="W76" s="156"/>
      <c r="X76" s="153" t="s">
        <v>329</v>
      </c>
      <c r="Y76" s="156"/>
      <c r="Z76" s="156"/>
      <c r="AA76" s="156"/>
      <c r="AB76" s="156"/>
      <c r="AC76" s="153" t="s">
        <v>330</v>
      </c>
      <c r="AD76" s="153">
        <v>0</v>
      </c>
      <c r="AE76" s="156"/>
      <c r="AF76" s="156"/>
      <c r="AG76" s="156"/>
      <c r="AH76" s="156"/>
      <c r="AI76" s="148" t="s">
        <v>149</v>
      </c>
      <c r="AJ76" s="142" t="s">
        <v>132</v>
      </c>
      <c r="AK76" s="142" t="s">
        <v>139</v>
      </c>
      <c r="AL76" s="147">
        <v>45932</v>
      </c>
      <c r="AM76" s="142"/>
      <c r="AN76" s="142"/>
      <c r="AO76" s="142" t="s">
        <v>351</v>
      </c>
      <c r="AP76" t="s">
        <v>332</v>
      </c>
    </row>
    <row r="77" spans="1:42" x14ac:dyDescent="0.25">
      <c r="A77" s="153" t="s">
        <v>433</v>
      </c>
      <c r="B77" s="153" t="s">
        <v>314</v>
      </c>
      <c r="C77" s="153" t="s">
        <v>434</v>
      </c>
      <c r="D77" s="153" t="s">
        <v>435</v>
      </c>
      <c r="E77" s="153" t="s">
        <v>317</v>
      </c>
      <c r="F77" s="153" t="s">
        <v>318</v>
      </c>
      <c r="G77" s="153" t="s">
        <v>436</v>
      </c>
      <c r="H77" s="153" t="s">
        <v>342</v>
      </c>
      <c r="I77" s="154">
        <v>18.850000000000001</v>
      </c>
      <c r="J77" s="153"/>
      <c r="K77" s="153" t="s">
        <v>451</v>
      </c>
      <c r="L77" s="153" t="s">
        <v>442</v>
      </c>
      <c r="M77" s="155">
        <v>45961</v>
      </c>
      <c r="N77" s="153" t="s">
        <v>338</v>
      </c>
      <c r="O77" s="156"/>
      <c r="P77" s="156"/>
      <c r="Q77" s="153" t="s">
        <v>325</v>
      </c>
      <c r="R77" s="156"/>
      <c r="S77" s="156"/>
      <c r="T77" s="153" t="s">
        <v>457</v>
      </c>
      <c r="U77" s="153" t="s">
        <v>327</v>
      </c>
      <c r="V77" s="153" t="s">
        <v>328</v>
      </c>
      <c r="W77" s="156"/>
      <c r="X77" s="153" t="s">
        <v>329</v>
      </c>
      <c r="Y77" s="156"/>
      <c r="Z77" s="156"/>
      <c r="AA77" s="156"/>
      <c r="AB77" s="156"/>
      <c r="AC77" s="153" t="s">
        <v>330</v>
      </c>
      <c r="AD77" s="153">
        <v>0</v>
      </c>
      <c r="AE77" s="156"/>
      <c r="AF77" s="156"/>
      <c r="AG77" s="156"/>
      <c r="AH77" s="156"/>
      <c r="AI77" s="142" t="s">
        <v>158</v>
      </c>
      <c r="AJ77" s="142" t="s">
        <v>132</v>
      </c>
      <c r="AK77" s="142" t="s">
        <v>130</v>
      </c>
      <c r="AL77" s="147">
        <v>45960</v>
      </c>
      <c r="AM77" s="142"/>
      <c r="AN77" s="142"/>
      <c r="AO77" s="142" t="s">
        <v>351</v>
      </c>
      <c r="AP77" t="s">
        <v>332</v>
      </c>
    </row>
    <row r="78" spans="1:42" x14ac:dyDescent="0.25">
      <c r="A78" s="153" t="s">
        <v>433</v>
      </c>
      <c r="B78" s="153" t="s">
        <v>314</v>
      </c>
      <c r="C78" s="153" t="s">
        <v>434</v>
      </c>
      <c r="D78" s="153" t="s">
        <v>435</v>
      </c>
      <c r="E78" s="153" t="s">
        <v>317</v>
      </c>
      <c r="F78" s="153" t="s">
        <v>318</v>
      </c>
      <c r="G78" s="153" t="s">
        <v>436</v>
      </c>
      <c r="H78" s="153" t="s">
        <v>342</v>
      </c>
      <c r="I78" s="154">
        <v>84.35</v>
      </c>
      <c r="J78" s="153"/>
      <c r="K78" s="153" t="s">
        <v>451</v>
      </c>
      <c r="L78" s="153" t="s">
        <v>442</v>
      </c>
      <c r="M78" s="155">
        <v>45961</v>
      </c>
      <c r="N78" s="153" t="s">
        <v>338</v>
      </c>
      <c r="O78" s="156"/>
      <c r="P78" s="156"/>
      <c r="Q78" s="153" t="s">
        <v>325</v>
      </c>
      <c r="R78" s="156"/>
      <c r="S78" s="156"/>
      <c r="T78" s="153" t="s">
        <v>458</v>
      </c>
      <c r="U78" s="153" t="s">
        <v>327</v>
      </c>
      <c r="V78" s="153" t="s">
        <v>328</v>
      </c>
      <c r="W78" s="156"/>
      <c r="X78" s="153" t="s">
        <v>329</v>
      </c>
      <c r="Y78" s="156"/>
      <c r="Z78" s="156"/>
      <c r="AA78" s="156"/>
      <c r="AB78" s="156"/>
      <c r="AC78" s="153" t="s">
        <v>330</v>
      </c>
      <c r="AD78" s="153">
        <v>0</v>
      </c>
      <c r="AE78" s="156"/>
      <c r="AF78" s="156"/>
      <c r="AG78" s="156"/>
      <c r="AH78" s="156"/>
      <c r="AI78" s="148" t="s">
        <v>143</v>
      </c>
      <c r="AJ78" s="142" t="s">
        <v>133</v>
      </c>
      <c r="AK78" s="142" t="s">
        <v>135</v>
      </c>
      <c r="AL78" s="147">
        <v>45903</v>
      </c>
      <c r="AM78" s="142"/>
      <c r="AN78" s="142"/>
      <c r="AO78" s="142" t="s">
        <v>351</v>
      </c>
      <c r="AP78" t="s">
        <v>332</v>
      </c>
    </row>
    <row r="79" spans="1:42" x14ac:dyDescent="0.25">
      <c r="A79" s="153" t="s">
        <v>433</v>
      </c>
      <c r="B79" s="153" t="s">
        <v>314</v>
      </c>
      <c r="C79" s="153" t="s">
        <v>434</v>
      </c>
      <c r="D79" s="153" t="s">
        <v>435</v>
      </c>
      <c r="E79" s="153" t="s">
        <v>317</v>
      </c>
      <c r="F79" s="153" t="s">
        <v>318</v>
      </c>
      <c r="G79" s="153" t="s">
        <v>436</v>
      </c>
      <c r="H79" s="153" t="s">
        <v>342</v>
      </c>
      <c r="I79" s="154">
        <v>8.4</v>
      </c>
      <c r="J79" s="153"/>
      <c r="K79" s="153" t="s">
        <v>451</v>
      </c>
      <c r="L79" s="153" t="s">
        <v>442</v>
      </c>
      <c r="M79" s="155">
        <v>45961</v>
      </c>
      <c r="N79" s="153" t="s">
        <v>338</v>
      </c>
      <c r="O79" s="156"/>
      <c r="P79" s="156"/>
      <c r="Q79" s="153" t="s">
        <v>325</v>
      </c>
      <c r="R79" s="156"/>
      <c r="S79" s="156"/>
      <c r="T79" s="153" t="s">
        <v>450</v>
      </c>
      <c r="U79" s="153" t="s">
        <v>327</v>
      </c>
      <c r="V79" s="153" t="s">
        <v>328</v>
      </c>
      <c r="W79" s="156"/>
      <c r="X79" s="153" t="s">
        <v>329</v>
      </c>
      <c r="Y79" s="156"/>
      <c r="Z79" s="156"/>
      <c r="AA79" s="156"/>
      <c r="AB79" s="156"/>
      <c r="AC79" s="153" t="s">
        <v>330</v>
      </c>
      <c r="AD79" s="153">
        <v>0</v>
      </c>
      <c r="AE79" s="156"/>
      <c r="AF79" s="156"/>
      <c r="AG79" s="156"/>
      <c r="AH79" s="156"/>
      <c r="AI79" s="142" t="s">
        <v>145</v>
      </c>
      <c r="AJ79" s="142" t="s">
        <v>132</v>
      </c>
      <c r="AK79" t="s">
        <v>146</v>
      </c>
      <c r="AL79" s="147">
        <v>45927</v>
      </c>
      <c r="AM79" s="142"/>
      <c r="AN79" s="142"/>
      <c r="AO79" s="142" t="s">
        <v>351</v>
      </c>
      <c r="AP79" t="s">
        <v>332</v>
      </c>
    </row>
    <row r="80" spans="1:42" x14ac:dyDescent="0.25">
      <c r="A80" s="153" t="s">
        <v>433</v>
      </c>
      <c r="B80" s="153" t="s">
        <v>314</v>
      </c>
      <c r="C80" s="153" t="s">
        <v>434</v>
      </c>
      <c r="D80" s="153" t="s">
        <v>435</v>
      </c>
      <c r="E80" s="153" t="s">
        <v>317</v>
      </c>
      <c r="F80" s="153" t="s">
        <v>318</v>
      </c>
      <c r="G80" s="153" t="s">
        <v>459</v>
      </c>
      <c r="H80" s="153" t="s">
        <v>334</v>
      </c>
      <c r="I80" s="154">
        <v>565.12</v>
      </c>
      <c r="J80" s="153"/>
      <c r="K80" s="153" t="s">
        <v>451</v>
      </c>
      <c r="L80" s="153" t="s">
        <v>442</v>
      </c>
      <c r="M80" s="155">
        <v>45961</v>
      </c>
      <c r="N80" s="153" t="s">
        <v>338</v>
      </c>
      <c r="O80" s="156"/>
      <c r="P80" s="156"/>
      <c r="Q80" s="153" t="s">
        <v>325</v>
      </c>
      <c r="R80" s="156"/>
      <c r="S80" s="156"/>
      <c r="T80" s="153" t="s">
        <v>460</v>
      </c>
      <c r="U80" s="153" t="s">
        <v>327</v>
      </c>
      <c r="V80" s="153" t="s">
        <v>328</v>
      </c>
      <c r="W80" s="156"/>
      <c r="X80" s="153" t="s">
        <v>329</v>
      </c>
      <c r="Y80" s="156"/>
      <c r="Z80" s="156"/>
      <c r="AA80" s="156"/>
      <c r="AB80" s="156"/>
      <c r="AC80" s="153" t="s">
        <v>330</v>
      </c>
      <c r="AD80" s="153">
        <v>0</v>
      </c>
      <c r="AE80" s="156"/>
      <c r="AF80" s="156"/>
      <c r="AG80" s="156"/>
      <c r="AH80" s="156"/>
      <c r="AI80" s="142" t="s">
        <v>461</v>
      </c>
      <c r="AJ80" s="142" t="s">
        <v>129</v>
      </c>
      <c r="AK80" s="142" t="s">
        <v>462</v>
      </c>
      <c r="AL80" s="147">
        <v>46057</v>
      </c>
      <c r="AM80" s="142"/>
      <c r="AN80" s="142"/>
      <c r="AO80" s="142" t="s">
        <v>351</v>
      </c>
      <c r="AP80" t="s">
        <v>309</v>
      </c>
    </row>
    <row r="81" spans="1:42" x14ac:dyDescent="0.25">
      <c r="A81" s="153" t="s">
        <v>433</v>
      </c>
      <c r="B81" s="153" t="s">
        <v>314</v>
      </c>
      <c r="C81" s="153" t="s">
        <v>434</v>
      </c>
      <c r="D81" s="153" t="s">
        <v>435</v>
      </c>
      <c r="E81" s="153" t="s">
        <v>317</v>
      </c>
      <c r="F81" s="153" t="s">
        <v>318</v>
      </c>
      <c r="G81" s="153" t="s">
        <v>459</v>
      </c>
      <c r="H81" s="153" t="s">
        <v>334</v>
      </c>
      <c r="I81" s="154">
        <v>1178.47</v>
      </c>
      <c r="J81" s="153"/>
      <c r="K81" s="153" t="s">
        <v>451</v>
      </c>
      <c r="L81" s="153" t="s">
        <v>442</v>
      </c>
      <c r="M81" s="155">
        <v>45961</v>
      </c>
      <c r="N81" s="153" t="s">
        <v>338</v>
      </c>
      <c r="O81" s="156"/>
      <c r="P81" s="156"/>
      <c r="Q81" s="153" t="s">
        <v>325</v>
      </c>
      <c r="R81" s="156"/>
      <c r="S81" s="156"/>
      <c r="T81" s="153" t="s">
        <v>463</v>
      </c>
      <c r="U81" s="153" t="s">
        <v>327</v>
      </c>
      <c r="V81" s="153" t="s">
        <v>328</v>
      </c>
      <c r="W81" s="156"/>
      <c r="X81" s="153" t="s">
        <v>329</v>
      </c>
      <c r="Y81" s="156"/>
      <c r="Z81" s="156"/>
      <c r="AA81" s="156"/>
      <c r="AB81" s="156"/>
      <c r="AC81" s="153" t="s">
        <v>330</v>
      </c>
      <c r="AD81" s="153">
        <v>0</v>
      </c>
      <c r="AE81" s="156"/>
      <c r="AF81" s="156"/>
      <c r="AG81" s="156"/>
      <c r="AH81" s="156"/>
      <c r="AI81" s="142" t="s">
        <v>152</v>
      </c>
      <c r="AJ81" s="142" t="s">
        <v>129</v>
      </c>
      <c r="AK81" s="142" t="s">
        <v>153</v>
      </c>
      <c r="AL81" s="147">
        <v>45951</v>
      </c>
      <c r="AM81" s="142"/>
      <c r="AN81" s="142"/>
      <c r="AO81" s="142" t="s">
        <v>351</v>
      </c>
      <c r="AP81" t="s">
        <v>332</v>
      </c>
    </row>
    <row r="82" spans="1:42" x14ac:dyDescent="0.25">
      <c r="A82" s="153" t="s">
        <v>433</v>
      </c>
      <c r="B82" s="153" t="s">
        <v>314</v>
      </c>
      <c r="C82" s="153" t="s">
        <v>434</v>
      </c>
      <c r="D82" s="153" t="s">
        <v>435</v>
      </c>
      <c r="E82" s="153" t="s">
        <v>317</v>
      </c>
      <c r="F82" s="153" t="s">
        <v>318</v>
      </c>
      <c r="G82" s="153" t="s">
        <v>459</v>
      </c>
      <c r="H82" s="153" t="s">
        <v>334</v>
      </c>
      <c r="I82" s="154">
        <v>578.49</v>
      </c>
      <c r="J82" s="153"/>
      <c r="K82" s="153" t="s">
        <v>451</v>
      </c>
      <c r="L82" s="153" t="s">
        <v>442</v>
      </c>
      <c r="M82" s="155">
        <v>45961</v>
      </c>
      <c r="N82" s="153" t="s">
        <v>338</v>
      </c>
      <c r="O82" s="156"/>
      <c r="P82" s="156"/>
      <c r="Q82" s="153" t="s">
        <v>325</v>
      </c>
      <c r="R82" s="156"/>
      <c r="S82" s="156"/>
      <c r="T82" s="153" t="s">
        <v>464</v>
      </c>
      <c r="U82" s="153" t="s">
        <v>327</v>
      </c>
      <c r="V82" s="153" t="s">
        <v>328</v>
      </c>
      <c r="W82" s="156"/>
      <c r="X82" s="153" t="s">
        <v>329</v>
      </c>
      <c r="Y82" s="156"/>
      <c r="Z82" s="156"/>
      <c r="AA82" s="156"/>
      <c r="AB82" s="156"/>
      <c r="AC82" s="153" t="s">
        <v>330</v>
      </c>
      <c r="AD82" s="153">
        <v>0</v>
      </c>
      <c r="AE82" s="156"/>
      <c r="AF82" s="156"/>
      <c r="AG82" s="156"/>
      <c r="AH82" s="156"/>
      <c r="AI82" s="142" t="s">
        <v>158</v>
      </c>
      <c r="AJ82" s="142" t="s">
        <v>129</v>
      </c>
      <c r="AK82" s="142" t="s">
        <v>130</v>
      </c>
      <c r="AL82" s="147">
        <v>45960</v>
      </c>
      <c r="AM82" s="142"/>
      <c r="AN82" s="142"/>
      <c r="AO82" s="142" t="s">
        <v>351</v>
      </c>
      <c r="AP82" t="s">
        <v>332</v>
      </c>
    </row>
    <row r="83" spans="1:42" x14ac:dyDescent="0.25">
      <c r="A83" s="153" t="s">
        <v>433</v>
      </c>
      <c r="B83" s="153" t="s">
        <v>314</v>
      </c>
      <c r="C83" s="153" t="s">
        <v>434</v>
      </c>
      <c r="D83" s="153" t="s">
        <v>435</v>
      </c>
      <c r="E83" s="153" t="s">
        <v>317</v>
      </c>
      <c r="F83" s="153" t="s">
        <v>318</v>
      </c>
      <c r="G83" s="153" t="s">
        <v>436</v>
      </c>
      <c r="H83" s="153" t="s">
        <v>342</v>
      </c>
      <c r="I83" s="154">
        <v>0.56000000000000005</v>
      </c>
      <c r="J83" s="153"/>
      <c r="K83" s="153" t="s">
        <v>451</v>
      </c>
      <c r="L83" s="153" t="s">
        <v>442</v>
      </c>
      <c r="M83" s="155">
        <v>45961</v>
      </c>
      <c r="N83" s="153" t="s">
        <v>338</v>
      </c>
      <c r="O83" s="156"/>
      <c r="P83" s="156"/>
      <c r="Q83" s="153" t="s">
        <v>325</v>
      </c>
      <c r="R83" s="156"/>
      <c r="S83" s="156"/>
      <c r="T83" s="153" t="s">
        <v>450</v>
      </c>
      <c r="U83" s="153" t="s">
        <v>327</v>
      </c>
      <c r="V83" s="153" t="s">
        <v>328</v>
      </c>
      <c r="W83" s="156"/>
      <c r="X83" s="153" t="s">
        <v>329</v>
      </c>
      <c r="Y83" s="156"/>
      <c r="Z83" s="156"/>
      <c r="AA83" s="156"/>
      <c r="AB83" s="156"/>
      <c r="AC83" s="153" t="s">
        <v>330</v>
      </c>
      <c r="AD83" s="153">
        <v>0</v>
      </c>
      <c r="AE83" s="156"/>
      <c r="AF83" s="156"/>
      <c r="AG83" s="156"/>
      <c r="AH83" s="156"/>
      <c r="AI83" s="142" t="s">
        <v>145</v>
      </c>
      <c r="AJ83" s="142" t="s">
        <v>132</v>
      </c>
      <c r="AK83" t="s">
        <v>146</v>
      </c>
      <c r="AL83" s="147">
        <v>45927</v>
      </c>
      <c r="AM83" s="142"/>
      <c r="AN83" s="142"/>
      <c r="AO83" s="142" t="s">
        <v>351</v>
      </c>
      <c r="AP83" t="s">
        <v>332</v>
      </c>
    </row>
    <row r="84" spans="1:42" x14ac:dyDescent="0.25">
      <c r="A84" s="153" t="s">
        <v>433</v>
      </c>
      <c r="B84" s="153" t="s">
        <v>314</v>
      </c>
      <c r="C84" s="153" t="s">
        <v>434</v>
      </c>
      <c r="D84" s="153" t="s">
        <v>435</v>
      </c>
      <c r="E84" s="153" t="s">
        <v>317</v>
      </c>
      <c r="F84" s="153" t="s">
        <v>318</v>
      </c>
      <c r="G84" s="153" t="s">
        <v>436</v>
      </c>
      <c r="H84" s="153" t="s">
        <v>342</v>
      </c>
      <c r="I84" s="154">
        <v>78.260000000000005</v>
      </c>
      <c r="J84" s="153"/>
      <c r="K84" s="153" t="s">
        <v>465</v>
      </c>
      <c r="L84" s="153" t="s">
        <v>442</v>
      </c>
      <c r="M84" s="155">
        <v>45961</v>
      </c>
      <c r="N84" s="153" t="s">
        <v>338</v>
      </c>
      <c r="O84" s="156"/>
      <c r="P84" s="156"/>
      <c r="Q84" s="153" t="s">
        <v>325</v>
      </c>
      <c r="R84" s="156"/>
      <c r="S84" s="156"/>
      <c r="T84" s="153" t="s">
        <v>445</v>
      </c>
      <c r="U84" s="153" t="s">
        <v>327</v>
      </c>
      <c r="V84" s="153" t="s">
        <v>328</v>
      </c>
      <c r="W84" s="156"/>
      <c r="X84" s="153" t="s">
        <v>329</v>
      </c>
      <c r="Y84" s="156"/>
      <c r="Z84" s="156"/>
      <c r="AA84" s="156"/>
      <c r="AB84" s="156"/>
      <c r="AC84" s="153" t="s">
        <v>330</v>
      </c>
      <c r="AD84" s="153">
        <v>0</v>
      </c>
      <c r="AE84" s="156"/>
      <c r="AF84" s="156"/>
      <c r="AG84" s="156"/>
      <c r="AH84" s="156"/>
      <c r="AI84" s="142" t="s">
        <v>145</v>
      </c>
      <c r="AJ84" s="142" t="s">
        <v>147</v>
      </c>
      <c r="AK84" t="s">
        <v>146</v>
      </c>
      <c r="AL84" s="147">
        <v>45927</v>
      </c>
      <c r="AM84" s="142"/>
      <c r="AN84" s="142"/>
      <c r="AO84" s="142" t="s">
        <v>351</v>
      </c>
      <c r="AP84" t="s">
        <v>332</v>
      </c>
    </row>
    <row r="85" spans="1:42" x14ac:dyDescent="0.25">
      <c r="A85" s="153" t="s">
        <v>433</v>
      </c>
      <c r="B85" s="153" t="s">
        <v>314</v>
      </c>
      <c r="C85" s="153" t="s">
        <v>434</v>
      </c>
      <c r="D85" s="153" t="s">
        <v>435</v>
      </c>
      <c r="E85" s="153" t="s">
        <v>317</v>
      </c>
      <c r="F85" s="153" t="s">
        <v>318</v>
      </c>
      <c r="G85" s="153" t="s">
        <v>459</v>
      </c>
      <c r="H85" s="153" t="s">
        <v>334</v>
      </c>
      <c r="I85" s="154">
        <v>760.79</v>
      </c>
      <c r="J85" s="153"/>
      <c r="K85" s="153" t="s">
        <v>465</v>
      </c>
      <c r="L85" s="153" t="s">
        <v>442</v>
      </c>
      <c r="M85" s="155">
        <v>45961</v>
      </c>
      <c r="N85" s="153" t="s">
        <v>338</v>
      </c>
      <c r="O85" s="156"/>
      <c r="P85" s="156"/>
      <c r="Q85" s="153" t="s">
        <v>325</v>
      </c>
      <c r="R85" s="156"/>
      <c r="S85" s="156"/>
      <c r="T85" s="153" t="s">
        <v>466</v>
      </c>
      <c r="U85" s="153" t="s">
        <v>327</v>
      </c>
      <c r="V85" s="153" t="s">
        <v>328</v>
      </c>
      <c r="W85" s="156"/>
      <c r="X85" s="153" t="s">
        <v>329</v>
      </c>
      <c r="Y85" s="156"/>
      <c r="Z85" s="156"/>
      <c r="AA85" s="156"/>
      <c r="AB85" s="156"/>
      <c r="AC85" s="153" t="s">
        <v>330</v>
      </c>
      <c r="AD85" s="153">
        <v>0</v>
      </c>
      <c r="AE85" s="156"/>
      <c r="AF85" s="156"/>
      <c r="AG85" s="156"/>
      <c r="AH85" s="156"/>
      <c r="AI85" s="142" t="s">
        <v>164</v>
      </c>
      <c r="AJ85" s="142" t="s">
        <v>129</v>
      </c>
      <c r="AK85" t="s">
        <v>165</v>
      </c>
      <c r="AL85" s="147">
        <v>45973</v>
      </c>
      <c r="AM85" s="142"/>
      <c r="AN85" s="142"/>
      <c r="AO85" s="142" t="s">
        <v>351</v>
      </c>
      <c r="AP85" t="s">
        <v>332</v>
      </c>
    </row>
    <row r="86" spans="1:42" x14ac:dyDescent="0.25">
      <c r="A86" s="153" t="s">
        <v>433</v>
      </c>
      <c r="B86" s="153" t="s">
        <v>314</v>
      </c>
      <c r="C86" s="153" t="s">
        <v>434</v>
      </c>
      <c r="D86" s="153" t="s">
        <v>435</v>
      </c>
      <c r="E86" s="153" t="s">
        <v>317</v>
      </c>
      <c r="F86" s="153" t="s">
        <v>318</v>
      </c>
      <c r="G86" s="153" t="s">
        <v>436</v>
      </c>
      <c r="H86" s="153" t="s">
        <v>342</v>
      </c>
      <c r="I86" s="154">
        <v>8.4</v>
      </c>
      <c r="J86" s="153"/>
      <c r="K86" s="153" t="s">
        <v>465</v>
      </c>
      <c r="L86" s="153" t="s">
        <v>442</v>
      </c>
      <c r="M86" s="155">
        <v>45961</v>
      </c>
      <c r="N86" s="153" t="s">
        <v>338</v>
      </c>
      <c r="O86" s="156"/>
      <c r="P86" s="156"/>
      <c r="Q86" s="153" t="s">
        <v>325</v>
      </c>
      <c r="R86" s="156"/>
      <c r="S86" s="156"/>
      <c r="T86" s="153" t="s">
        <v>450</v>
      </c>
      <c r="U86" s="153" t="s">
        <v>327</v>
      </c>
      <c r="V86" s="153" t="s">
        <v>328</v>
      </c>
      <c r="W86" s="156"/>
      <c r="X86" s="153" t="s">
        <v>329</v>
      </c>
      <c r="Y86" s="156"/>
      <c r="Z86" s="156"/>
      <c r="AA86" s="156"/>
      <c r="AB86" s="156"/>
      <c r="AC86" s="153" t="s">
        <v>330</v>
      </c>
      <c r="AD86" s="153">
        <v>0</v>
      </c>
      <c r="AE86" s="156"/>
      <c r="AF86" s="156"/>
      <c r="AG86" s="156"/>
      <c r="AH86" s="156"/>
      <c r="AI86" s="142" t="s">
        <v>145</v>
      </c>
      <c r="AJ86" s="142" t="s">
        <v>132</v>
      </c>
      <c r="AK86" t="s">
        <v>146</v>
      </c>
      <c r="AL86" s="147">
        <v>45927</v>
      </c>
      <c r="AM86" s="142"/>
      <c r="AN86" s="142"/>
      <c r="AO86" s="142" t="s">
        <v>351</v>
      </c>
      <c r="AP86" t="s">
        <v>332</v>
      </c>
    </row>
    <row r="87" spans="1:42" x14ac:dyDescent="0.25">
      <c r="A87" s="153" t="s">
        <v>433</v>
      </c>
      <c r="B87" s="153" t="s">
        <v>314</v>
      </c>
      <c r="C87" s="153" t="s">
        <v>434</v>
      </c>
      <c r="D87" s="153" t="s">
        <v>435</v>
      </c>
      <c r="E87" s="153" t="s">
        <v>317</v>
      </c>
      <c r="F87" s="153" t="s">
        <v>318</v>
      </c>
      <c r="G87" s="153" t="s">
        <v>436</v>
      </c>
      <c r="H87" s="153" t="s">
        <v>342</v>
      </c>
      <c r="I87" s="154">
        <v>18.850000000000001</v>
      </c>
      <c r="J87" s="153"/>
      <c r="K87" s="153" t="s">
        <v>465</v>
      </c>
      <c r="L87" s="153" t="s">
        <v>442</v>
      </c>
      <c r="M87" s="155">
        <v>45961</v>
      </c>
      <c r="N87" s="153" t="s">
        <v>338</v>
      </c>
      <c r="O87" s="156"/>
      <c r="P87" s="156"/>
      <c r="Q87" s="153" t="s">
        <v>325</v>
      </c>
      <c r="R87" s="156"/>
      <c r="S87" s="156"/>
      <c r="T87" s="153" t="s">
        <v>467</v>
      </c>
      <c r="U87" s="153" t="s">
        <v>327</v>
      </c>
      <c r="V87" s="153" t="s">
        <v>328</v>
      </c>
      <c r="W87" s="156"/>
      <c r="X87" s="153" t="s">
        <v>329</v>
      </c>
      <c r="Y87" s="156"/>
      <c r="Z87" s="156"/>
      <c r="AA87" s="156"/>
      <c r="AB87" s="156"/>
      <c r="AC87" s="153" t="s">
        <v>330</v>
      </c>
      <c r="AD87" s="153">
        <v>0</v>
      </c>
      <c r="AE87" s="156"/>
      <c r="AF87" s="156"/>
      <c r="AG87" s="156"/>
      <c r="AH87" s="156"/>
      <c r="AI87" s="142" t="s">
        <v>158</v>
      </c>
      <c r="AJ87" s="142" t="s">
        <v>132</v>
      </c>
      <c r="AK87" s="142" t="s">
        <v>159</v>
      </c>
      <c r="AL87" s="147">
        <v>45960</v>
      </c>
      <c r="AM87" s="142"/>
      <c r="AN87" s="142"/>
      <c r="AO87" s="142" t="s">
        <v>351</v>
      </c>
      <c r="AP87" t="s">
        <v>332</v>
      </c>
    </row>
    <row r="88" spans="1:42" x14ac:dyDescent="0.25">
      <c r="A88" s="153" t="s">
        <v>433</v>
      </c>
      <c r="B88" s="153" t="s">
        <v>314</v>
      </c>
      <c r="C88" s="153" t="s">
        <v>434</v>
      </c>
      <c r="D88" s="153" t="s">
        <v>435</v>
      </c>
      <c r="E88" s="153" t="s">
        <v>317</v>
      </c>
      <c r="F88" s="153" t="s">
        <v>318</v>
      </c>
      <c r="G88" s="153" t="s">
        <v>436</v>
      </c>
      <c r="H88" s="153" t="s">
        <v>342</v>
      </c>
      <c r="I88" s="154">
        <v>18.850000000000001</v>
      </c>
      <c r="J88" s="153"/>
      <c r="K88" s="153" t="s">
        <v>465</v>
      </c>
      <c r="L88" s="153" t="s">
        <v>442</v>
      </c>
      <c r="M88" s="155">
        <v>45961</v>
      </c>
      <c r="N88" s="153" t="s">
        <v>338</v>
      </c>
      <c r="O88" s="156"/>
      <c r="P88" s="156"/>
      <c r="Q88" s="153" t="s">
        <v>325</v>
      </c>
      <c r="R88" s="156"/>
      <c r="S88" s="156"/>
      <c r="T88" s="153" t="s">
        <v>468</v>
      </c>
      <c r="U88" s="153" t="s">
        <v>327</v>
      </c>
      <c r="V88" s="153" t="s">
        <v>328</v>
      </c>
      <c r="W88" s="156"/>
      <c r="X88" s="153" t="s">
        <v>329</v>
      </c>
      <c r="Y88" s="156"/>
      <c r="Z88" s="156"/>
      <c r="AA88" s="156"/>
      <c r="AB88" s="156"/>
      <c r="AC88" s="153" t="s">
        <v>330</v>
      </c>
      <c r="AD88" s="153">
        <v>0</v>
      </c>
      <c r="AE88" s="156"/>
      <c r="AF88" s="156"/>
      <c r="AG88" s="156"/>
      <c r="AH88" s="156"/>
      <c r="AI88" s="149" t="s">
        <v>453</v>
      </c>
      <c r="AJ88" s="142"/>
      <c r="AK88" s="142"/>
      <c r="AL88" s="147">
        <v>45946</v>
      </c>
      <c r="AM88" s="142"/>
      <c r="AN88" s="142"/>
      <c r="AO88" s="142"/>
      <c r="AP88" t="s">
        <v>454</v>
      </c>
    </row>
    <row r="89" spans="1:42" ht="25" x14ac:dyDescent="0.25">
      <c r="A89" s="153" t="s">
        <v>433</v>
      </c>
      <c r="B89" s="153" t="s">
        <v>314</v>
      </c>
      <c r="C89" s="153" t="s">
        <v>434</v>
      </c>
      <c r="D89" s="153" t="s">
        <v>435</v>
      </c>
      <c r="E89" s="153" t="s">
        <v>317</v>
      </c>
      <c r="F89" s="153" t="s">
        <v>318</v>
      </c>
      <c r="G89" s="153" t="s">
        <v>459</v>
      </c>
      <c r="H89" s="153" t="s">
        <v>334</v>
      </c>
      <c r="I89" s="154">
        <v>388.16</v>
      </c>
      <c r="J89" s="153"/>
      <c r="K89" s="153" t="s">
        <v>465</v>
      </c>
      <c r="L89" s="153" t="s">
        <v>442</v>
      </c>
      <c r="M89" s="155">
        <v>45961</v>
      </c>
      <c r="N89" s="153" t="s">
        <v>338</v>
      </c>
      <c r="O89" s="156"/>
      <c r="P89" s="156"/>
      <c r="Q89" s="153" t="s">
        <v>325</v>
      </c>
      <c r="R89" s="156"/>
      <c r="S89" s="156"/>
      <c r="T89" s="153" t="s">
        <v>469</v>
      </c>
      <c r="U89" s="153" t="s">
        <v>327</v>
      </c>
      <c r="V89" s="153" t="s">
        <v>328</v>
      </c>
      <c r="W89" s="156"/>
      <c r="X89" s="153" t="s">
        <v>329</v>
      </c>
      <c r="Y89" s="156"/>
      <c r="Z89" s="156"/>
      <c r="AA89" s="156"/>
      <c r="AB89" s="156"/>
      <c r="AC89" s="153" t="s">
        <v>330</v>
      </c>
      <c r="AD89" s="153">
        <v>0</v>
      </c>
      <c r="AE89" s="156"/>
      <c r="AF89" s="156"/>
      <c r="AG89" s="156"/>
      <c r="AH89" s="156"/>
      <c r="AI89" s="148" t="s">
        <v>149</v>
      </c>
      <c r="AJ89" s="142" t="s">
        <v>129</v>
      </c>
      <c r="AK89" s="142" t="s">
        <v>139</v>
      </c>
      <c r="AL89" s="147">
        <v>45932</v>
      </c>
      <c r="AM89" s="142"/>
      <c r="AN89" s="142"/>
      <c r="AO89" s="142" t="s">
        <v>351</v>
      </c>
      <c r="AP89" t="s">
        <v>332</v>
      </c>
    </row>
    <row r="90" spans="1:42" x14ac:dyDescent="0.25">
      <c r="A90" s="153" t="s">
        <v>433</v>
      </c>
      <c r="B90" s="153" t="s">
        <v>314</v>
      </c>
      <c r="C90" s="153" t="s">
        <v>434</v>
      </c>
      <c r="D90" s="153" t="s">
        <v>435</v>
      </c>
      <c r="E90" s="153" t="s">
        <v>317</v>
      </c>
      <c r="F90" s="153" t="s">
        <v>318</v>
      </c>
      <c r="G90" s="153" t="s">
        <v>436</v>
      </c>
      <c r="H90" s="153" t="s">
        <v>342</v>
      </c>
      <c r="I90" s="154">
        <v>0.56000000000000005</v>
      </c>
      <c r="J90" s="153"/>
      <c r="K90" s="153" t="s">
        <v>465</v>
      </c>
      <c r="L90" s="153" t="s">
        <v>442</v>
      </c>
      <c r="M90" s="155">
        <v>45961</v>
      </c>
      <c r="N90" s="153" t="s">
        <v>338</v>
      </c>
      <c r="O90" s="156"/>
      <c r="P90" s="156"/>
      <c r="Q90" s="153" t="s">
        <v>325</v>
      </c>
      <c r="R90" s="156"/>
      <c r="S90" s="156"/>
      <c r="T90" s="153" t="s">
        <v>450</v>
      </c>
      <c r="U90" s="153" t="s">
        <v>327</v>
      </c>
      <c r="V90" s="153" t="s">
        <v>328</v>
      </c>
      <c r="W90" s="156"/>
      <c r="X90" s="153" t="s">
        <v>329</v>
      </c>
      <c r="Y90" s="156"/>
      <c r="Z90" s="156"/>
      <c r="AA90" s="156"/>
      <c r="AB90" s="156"/>
      <c r="AC90" s="153" t="s">
        <v>330</v>
      </c>
      <c r="AD90" s="153">
        <v>0</v>
      </c>
      <c r="AE90" s="156"/>
      <c r="AF90" s="156"/>
      <c r="AG90" s="156"/>
      <c r="AH90" s="156"/>
      <c r="AI90" s="142" t="s">
        <v>145</v>
      </c>
      <c r="AJ90" s="142" t="s">
        <v>132</v>
      </c>
      <c r="AK90" t="s">
        <v>146</v>
      </c>
      <c r="AL90" s="147">
        <v>45927</v>
      </c>
      <c r="AM90" s="142"/>
      <c r="AN90" s="142"/>
      <c r="AO90" s="142" t="s">
        <v>351</v>
      </c>
      <c r="AP90" t="s">
        <v>332</v>
      </c>
    </row>
    <row r="91" spans="1:42" x14ac:dyDescent="0.25">
      <c r="A91" s="153" t="s">
        <v>433</v>
      </c>
      <c r="B91" s="153" t="s">
        <v>314</v>
      </c>
      <c r="C91" s="153" t="s">
        <v>434</v>
      </c>
      <c r="D91" s="153" t="s">
        <v>435</v>
      </c>
      <c r="E91" s="153" t="s">
        <v>317</v>
      </c>
      <c r="F91" s="153" t="s">
        <v>318</v>
      </c>
      <c r="G91" s="153" t="s">
        <v>436</v>
      </c>
      <c r="H91" s="153" t="s">
        <v>342</v>
      </c>
      <c r="I91" s="154">
        <v>18.850000000000001</v>
      </c>
      <c r="J91" s="153"/>
      <c r="K91" s="153" t="s">
        <v>465</v>
      </c>
      <c r="L91" s="153" t="s">
        <v>442</v>
      </c>
      <c r="M91" s="155">
        <v>45961</v>
      </c>
      <c r="N91" s="153" t="s">
        <v>338</v>
      </c>
      <c r="O91" s="156"/>
      <c r="P91" s="156"/>
      <c r="Q91" s="153" t="s">
        <v>325</v>
      </c>
      <c r="R91" s="156"/>
      <c r="S91" s="156"/>
      <c r="T91" s="153" t="s">
        <v>470</v>
      </c>
      <c r="U91" s="153" t="s">
        <v>327</v>
      </c>
      <c r="V91" s="153" t="s">
        <v>328</v>
      </c>
      <c r="W91" s="156"/>
      <c r="X91" s="153" t="s">
        <v>329</v>
      </c>
      <c r="Y91" s="156"/>
      <c r="Z91" s="156"/>
      <c r="AA91" s="156"/>
      <c r="AB91" s="156"/>
      <c r="AC91" s="153" t="s">
        <v>330</v>
      </c>
      <c r="AD91" s="153">
        <v>0</v>
      </c>
      <c r="AE91" s="156"/>
      <c r="AF91" s="156"/>
      <c r="AG91" s="156"/>
      <c r="AH91" s="156"/>
      <c r="AI91" s="142" t="s">
        <v>164</v>
      </c>
      <c r="AJ91" s="142" t="s">
        <v>132</v>
      </c>
      <c r="AK91" t="s">
        <v>165</v>
      </c>
      <c r="AL91" s="147">
        <v>45973</v>
      </c>
      <c r="AM91" s="142"/>
      <c r="AN91" s="142"/>
      <c r="AO91" s="142" t="s">
        <v>351</v>
      </c>
      <c r="AP91" t="s">
        <v>332</v>
      </c>
    </row>
    <row r="92" spans="1:42" x14ac:dyDescent="0.25">
      <c r="A92" s="153" t="s">
        <v>433</v>
      </c>
      <c r="B92" s="153" t="s">
        <v>314</v>
      </c>
      <c r="C92" s="153" t="s">
        <v>434</v>
      </c>
      <c r="D92" s="153" t="s">
        <v>435</v>
      </c>
      <c r="E92" s="153" t="s">
        <v>317</v>
      </c>
      <c r="F92" s="153" t="s">
        <v>318</v>
      </c>
      <c r="G92" s="153" t="s">
        <v>459</v>
      </c>
      <c r="H92" s="153" t="s">
        <v>334</v>
      </c>
      <c r="I92" s="154">
        <v>476.52</v>
      </c>
      <c r="J92" s="153" t="s">
        <v>471</v>
      </c>
      <c r="K92" s="153" t="s">
        <v>472</v>
      </c>
      <c r="L92" s="153" t="s">
        <v>438</v>
      </c>
      <c r="M92" s="155">
        <v>45961</v>
      </c>
      <c r="N92" s="153" t="s">
        <v>338</v>
      </c>
      <c r="O92" s="156"/>
      <c r="P92" s="156"/>
      <c r="Q92" s="153" t="s">
        <v>325</v>
      </c>
      <c r="R92" s="156"/>
      <c r="S92" s="156"/>
      <c r="T92" s="153" t="s">
        <v>473</v>
      </c>
      <c r="U92" s="153" t="s">
        <v>327</v>
      </c>
      <c r="V92" s="153" t="s">
        <v>328</v>
      </c>
      <c r="W92" s="156"/>
      <c r="X92" s="153" t="s">
        <v>329</v>
      </c>
      <c r="Y92" s="156"/>
      <c r="Z92" s="156"/>
      <c r="AA92" s="156"/>
      <c r="AB92" s="156"/>
      <c r="AC92" s="153" t="s">
        <v>330</v>
      </c>
      <c r="AD92" s="153">
        <v>0</v>
      </c>
      <c r="AE92" s="156"/>
      <c r="AF92" s="156"/>
      <c r="AG92" s="156"/>
      <c r="AH92" s="156"/>
      <c r="AI92" s="149" t="s">
        <v>453</v>
      </c>
      <c r="AJ92" s="142" t="s">
        <v>129</v>
      </c>
      <c r="AK92" s="142"/>
      <c r="AL92" s="142"/>
      <c r="AM92" s="142"/>
      <c r="AN92" s="142"/>
      <c r="AO92" s="142"/>
      <c r="AP92" t="s">
        <v>454</v>
      </c>
    </row>
    <row r="93" spans="1:42" x14ac:dyDescent="0.25">
      <c r="A93" s="153" t="s">
        <v>433</v>
      </c>
      <c r="B93" s="153" t="s">
        <v>314</v>
      </c>
      <c r="C93" s="153" t="s">
        <v>434</v>
      </c>
      <c r="D93" s="153" t="s">
        <v>435</v>
      </c>
      <c r="E93" s="153" t="s">
        <v>317</v>
      </c>
      <c r="F93" s="153" t="s">
        <v>318</v>
      </c>
      <c r="G93" s="153" t="s">
        <v>474</v>
      </c>
      <c r="H93" s="153" t="s">
        <v>354</v>
      </c>
      <c r="I93" s="154">
        <v>85.57</v>
      </c>
      <c r="J93" s="153" t="s">
        <v>355</v>
      </c>
      <c r="K93" s="153" t="s">
        <v>472</v>
      </c>
      <c r="L93" s="153" t="s">
        <v>438</v>
      </c>
      <c r="M93" s="155">
        <v>45961</v>
      </c>
      <c r="N93" s="153" t="s">
        <v>338</v>
      </c>
      <c r="O93" s="156"/>
      <c r="P93" s="156"/>
      <c r="Q93" s="153" t="s">
        <v>325</v>
      </c>
      <c r="R93" s="156"/>
      <c r="S93" s="156"/>
      <c r="T93" s="153" t="s">
        <v>475</v>
      </c>
      <c r="U93" s="153" t="s">
        <v>327</v>
      </c>
      <c r="V93" s="153" t="s">
        <v>328</v>
      </c>
      <c r="W93" s="156"/>
      <c r="X93" s="153" t="s">
        <v>329</v>
      </c>
      <c r="Y93" s="156"/>
      <c r="Z93" s="156"/>
      <c r="AA93" s="156"/>
      <c r="AB93" s="156"/>
      <c r="AC93" s="153" t="s">
        <v>330</v>
      </c>
      <c r="AD93" s="153">
        <v>0</v>
      </c>
      <c r="AE93" s="156"/>
      <c r="AF93" s="156"/>
      <c r="AG93" s="156"/>
      <c r="AH93" s="156"/>
      <c r="AI93" s="150" t="s">
        <v>157</v>
      </c>
      <c r="AJ93" s="142" t="s">
        <v>131</v>
      </c>
      <c r="AK93" s="142" t="s">
        <v>141</v>
      </c>
      <c r="AL93" s="147">
        <v>45958</v>
      </c>
      <c r="AM93" s="142"/>
      <c r="AN93" s="142"/>
      <c r="AO93" s="142" t="s">
        <v>351</v>
      </c>
      <c r="AP93" t="s">
        <v>332</v>
      </c>
    </row>
    <row r="94" spans="1:42" x14ac:dyDescent="0.25">
      <c r="A94" s="153" t="s">
        <v>433</v>
      </c>
      <c r="B94" s="153" t="s">
        <v>314</v>
      </c>
      <c r="C94" s="153" t="s">
        <v>434</v>
      </c>
      <c r="D94" s="153" t="s">
        <v>435</v>
      </c>
      <c r="E94" s="153" t="s">
        <v>317</v>
      </c>
      <c r="F94" s="153" t="s">
        <v>318</v>
      </c>
      <c r="G94" s="153" t="s">
        <v>474</v>
      </c>
      <c r="H94" s="153" t="s">
        <v>354</v>
      </c>
      <c r="I94" s="154">
        <v>30.09</v>
      </c>
      <c r="J94" s="153" t="s">
        <v>355</v>
      </c>
      <c r="K94" s="153" t="s">
        <v>472</v>
      </c>
      <c r="L94" s="153" t="s">
        <v>438</v>
      </c>
      <c r="M94" s="155">
        <v>45961</v>
      </c>
      <c r="N94" s="153" t="s">
        <v>338</v>
      </c>
      <c r="O94" s="156"/>
      <c r="P94" s="156"/>
      <c r="Q94" s="153" t="s">
        <v>325</v>
      </c>
      <c r="R94" s="156"/>
      <c r="S94" s="156"/>
      <c r="T94" s="153" t="s">
        <v>476</v>
      </c>
      <c r="U94" s="153" t="s">
        <v>327</v>
      </c>
      <c r="V94" s="153" t="s">
        <v>328</v>
      </c>
      <c r="W94" s="156"/>
      <c r="X94" s="153" t="s">
        <v>329</v>
      </c>
      <c r="Y94" s="156"/>
      <c r="Z94" s="156"/>
      <c r="AA94" s="156"/>
      <c r="AB94" s="156"/>
      <c r="AC94" s="153" t="s">
        <v>330</v>
      </c>
      <c r="AD94" s="153">
        <v>0</v>
      </c>
      <c r="AE94" s="156"/>
      <c r="AF94" s="156"/>
      <c r="AG94" s="156"/>
      <c r="AH94" s="156"/>
      <c r="AI94" s="150" t="s">
        <v>157</v>
      </c>
      <c r="AJ94" s="142" t="s">
        <v>131</v>
      </c>
      <c r="AK94" s="142" t="s">
        <v>141</v>
      </c>
      <c r="AL94" s="147">
        <v>45958</v>
      </c>
      <c r="AM94" s="142"/>
      <c r="AN94" s="142"/>
      <c r="AO94" s="142" t="s">
        <v>351</v>
      </c>
      <c r="AP94" t="s">
        <v>332</v>
      </c>
    </row>
    <row r="95" spans="1:42" x14ac:dyDescent="0.25">
      <c r="A95" s="153" t="s">
        <v>433</v>
      </c>
      <c r="B95" s="153" t="s">
        <v>314</v>
      </c>
      <c r="C95" s="153" t="s">
        <v>434</v>
      </c>
      <c r="D95" s="153" t="s">
        <v>435</v>
      </c>
      <c r="E95" s="153" t="s">
        <v>317</v>
      </c>
      <c r="F95" s="153" t="s">
        <v>318</v>
      </c>
      <c r="G95" s="153" t="s">
        <v>436</v>
      </c>
      <c r="H95" s="153" t="s">
        <v>342</v>
      </c>
      <c r="I95" s="154">
        <v>18.850000000000001</v>
      </c>
      <c r="J95" s="153"/>
      <c r="K95" s="153" t="s">
        <v>477</v>
      </c>
      <c r="L95" s="153" t="s">
        <v>442</v>
      </c>
      <c r="M95" s="155">
        <v>45961</v>
      </c>
      <c r="N95" s="153" t="s">
        <v>338</v>
      </c>
      <c r="O95" s="156"/>
      <c r="P95" s="156"/>
      <c r="Q95" s="153" t="s">
        <v>325</v>
      </c>
      <c r="R95" s="156"/>
      <c r="S95" s="156"/>
      <c r="T95" s="153" t="s">
        <v>478</v>
      </c>
      <c r="U95" s="153" t="s">
        <v>327</v>
      </c>
      <c r="V95" s="153" t="s">
        <v>328</v>
      </c>
      <c r="W95" s="156"/>
      <c r="X95" s="153" t="s">
        <v>329</v>
      </c>
      <c r="Y95" s="156"/>
      <c r="Z95" s="156"/>
      <c r="AA95" s="156"/>
      <c r="AB95" s="156"/>
      <c r="AC95" s="153" t="s">
        <v>330</v>
      </c>
      <c r="AD95" s="153">
        <v>0</v>
      </c>
      <c r="AE95" s="156"/>
      <c r="AF95" s="156"/>
      <c r="AG95" s="156"/>
      <c r="AH95" s="156"/>
      <c r="AI95" s="142" t="s">
        <v>461</v>
      </c>
      <c r="AJ95" s="142" t="s">
        <v>132</v>
      </c>
      <c r="AK95" s="142" t="s">
        <v>462</v>
      </c>
      <c r="AL95" s="147">
        <v>46057</v>
      </c>
      <c r="AM95" s="142"/>
      <c r="AN95" s="142"/>
      <c r="AO95" s="142" t="s">
        <v>351</v>
      </c>
      <c r="AP95" t="s">
        <v>309</v>
      </c>
    </row>
    <row r="96" spans="1:42" ht="25" x14ac:dyDescent="0.25">
      <c r="A96" s="153" t="s">
        <v>433</v>
      </c>
      <c r="B96" s="153" t="s">
        <v>314</v>
      </c>
      <c r="C96" s="153" t="s">
        <v>434</v>
      </c>
      <c r="D96" s="153" t="s">
        <v>435</v>
      </c>
      <c r="E96" s="153" t="s">
        <v>317</v>
      </c>
      <c r="F96" s="153" t="s">
        <v>318</v>
      </c>
      <c r="G96" s="153" t="s">
        <v>436</v>
      </c>
      <c r="H96" s="153" t="s">
        <v>342</v>
      </c>
      <c r="I96" s="154">
        <v>110.87</v>
      </c>
      <c r="J96" s="153"/>
      <c r="K96" s="153" t="s">
        <v>477</v>
      </c>
      <c r="L96" s="153" t="s">
        <v>442</v>
      </c>
      <c r="M96" s="155">
        <v>45961</v>
      </c>
      <c r="N96" s="153" t="s">
        <v>338</v>
      </c>
      <c r="O96" s="156"/>
      <c r="P96" s="156"/>
      <c r="Q96" s="153" t="s">
        <v>325</v>
      </c>
      <c r="R96" s="156"/>
      <c r="S96" s="156"/>
      <c r="T96" s="153" t="s">
        <v>479</v>
      </c>
      <c r="U96" s="153" t="s">
        <v>327</v>
      </c>
      <c r="V96" s="153" t="s">
        <v>328</v>
      </c>
      <c r="W96" s="156"/>
      <c r="X96" s="153" t="s">
        <v>329</v>
      </c>
      <c r="Y96" s="156"/>
      <c r="Z96" s="156"/>
      <c r="AA96" s="156"/>
      <c r="AB96" s="156"/>
      <c r="AC96" s="153" t="s">
        <v>330</v>
      </c>
      <c r="AD96" s="153">
        <v>0</v>
      </c>
      <c r="AE96" s="156"/>
      <c r="AF96" s="156"/>
      <c r="AG96" s="156"/>
      <c r="AH96" s="156"/>
      <c r="AI96" s="148" t="s">
        <v>149</v>
      </c>
      <c r="AJ96" s="142" t="s">
        <v>133</v>
      </c>
      <c r="AK96" s="142" t="s">
        <v>139</v>
      </c>
      <c r="AL96" s="147">
        <v>45932</v>
      </c>
      <c r="AM96" s="142"/>
      <c r="AN96" s="142"/>
      <c r="AO96" s="142" t="s">
        <v>351</v>
      </c>
      <c r="AP96" t="s">
        <v>332</v>
      </c>
    </row>
    <row r="97" spans="1:42" x14ac:dyDescent="0.25">
      <c r="A97" s="153" t="s">
        <v>433</v>
      </c>
      <c r="B97" s="153" t="s">
        <v>314</v>
      </c>
      <c r="C97" s="153" t="s">
        <v>434</v>
      </c>
      <c r="D97" s="153" t="s">
        <v>435</v>
      </c>
      <c r="E97" s="153" t="s">
        <v>317</v>
      </c>
      <c r="F97" s="153" t="s">
        <v>318</v>
      </c>
      <c r="G97" s="153" t="s">
        <v>459</v>
      </c>
      <c r="H97" s="153" t="s">
        <v>334</v>
      </c>
      <c r="I97" s="154">
        <v>38.799999999999997</v>
      </c>
      <c r="J97" s="153"/>
      <c r="K97" s="153" t="s">
        <v>477</v>
      </c>
      <c r="L97" s="153" t="s">
        <v>442</v>
      </c>
      <c r="M97" s="155">
        <v>45961</v>
      </c>
      <c r="N97" s="153" t="s">
        <v>338</v>
      </c>
      <c r="O97" s="156"/>
      <c r="P97" s="156"/>
      <c r="Q97" s="153" t="s">
        <v>325</v>
      </c>
      <c r="R97" s="156"/>
      <c r="S97" s="156"/>
      <c r="T97" s="153" t="s">
        <v>466</v>
      </c>
      <c r="U97" s="153" t="s">
        <v>327</v>
      </c>
      <c r="V97" s="153" t="s">
        <v>328</v>
      </c>
      <c r="W97" s="156"/>
      <c r="X97" s="153" t="s">
        <v>329</v>
      </c>
      <c r="Y97" s="156"/>
      <c r="Z97" s="156"/>
      <c r="AA97" s="156"/>
      <c r="AB97" s="156"/>
      <c r="AC97" s="153" t="s">
        <v>330</v>
      </c>
      <c r="AD97" s="153">
        <v>0</v>
      </c>
      <c r="AE97" s="156"/>
      <c r="AF97" s="156"/>
      <c r="AG97" s="156"/>
      <c r="AH97" s="156"/>
      <c r="AI97" s="142" t="s">
        <v>164</v>
      </c>
      <c r="AJ97" s="142" t="s">
        <v>129</v>
      </c>
      <c r="AK97" t="s">
        <v>165</v>
      </c>
      <c r="AL97" s="147">
        <v>45973</v>
      </c>
      <c r="AM97" s="142"/>
      <c r="AN97" s="142"/>
      <c r="AO97" s="142" t="s">
        <v>351</v>
      </c>
      <c r="AP97" t="s">
        <v>332</v>
      </c>
    </row>
    <row r="98" spans="1:42" x14ac:dyDescent="0.25">
      <c r="A98" s="153" t="s">
        <v>433</v>
      </c>
      <c r="B98" s="153" t="s">
        <v>314</v>
      </c>
      <c r="C98" s="153" t="s">
        <v>434</v>
      </c>
      <c r="D98" s="153" t="s">
        <v>435</v>
      </c>
      <c r="E98" s="153" t="s">
        <v>317</v>
      </c>
      <c r="F98" s="153" t="s">
        <v>318</v>
      </c>
      <c r="G98" s="153" t="s">
        <v>436</v>
      </c>
      <c r="H98" s="153" t="s">
        <v>342</v>
      </c>
      <c r="I98" s="154">
        <v>11.2</v>
      </c>
      <c r="J98" s="153"/>
      <c r="K98" s="153" t="s">
        <v>477</v>
      </c>
      <c r="L98" s="153" t="s">
        <v>442</v>
      </c>
      <c r="M98" s="155">
        <v>45961</v>
      </c>
      <c r="N98" s="153" t="s">
        <v>338</v>
      </c>
      <c r="O98" s="156"/>
      <c r="P98" s="156"/>
      <c r="Q98" s="153" t="s">
        <v>325</v>
      </c>
      <c r="R98" s="156"/>
      <c r="S98" s="156"/>
      <c r="T98" s="153" t="s">
        <v>480</v>
      </c>
      <c r="U98" s="153" t="s">
        <v>327</v>
      </c>
      <c r="V98" s="153" t="s">
        <v>328</v>
      </c>
      <c r="W98" s="156"/>
      <c r="X98" s="153" t="s">
        <v>329</v>
      </c>
      <c r="Y98" s="156"/>
      <c r="Z98" s="156"/>
      <c r="AA98" s="156"/>
      <c r="AB98" s="156"/>
      <c r="AC98" s="153" t="s">
        <v>330</v>
      </c>
      <c r="AD98" s="153">
        <v>0</v>
      </c>
      <c r="AE98" s="156"/>
      <c r="AF98" s="156"/>
      <c r="AG98" s="156"/>
      <c r="AH98" s="156"/>
      <c r="AI98" s="149" t="s">
        <v>453</v>
      </c>
      <c r="AJ98" s="142"/>
      <c r="AK98" s="142"/>
      <c r="AL98" s="147">
        <v>45947</v>
      </c>
      <c r="AM98" s="142"/>
      <c r="AN98" s="142"/>
      <c r="AO98" s="142"/>
      <c r="AP98" t="s">
        <v>454</v>
      </c>
    </row>
    <row r="99" spans="1:42" x14ac:dyDescent="0.25">
      <c r="A99" s="153" t="s">
        <v>433</v>
      </c>
      <c r="B99" s="153" t="s">
        <v>314</v>
      </c>
      <c r="C99" s="153" t="s">
        <v>434</v>
      </c>
      <c r="D99" s="153" t="s">
        <v>435</v>
      </c>
      <c r="E99" s="153" t="s">
        <v>317</v>
      </c>
      <c r="F99" s="153" t="s">
        <v>318</v>
      </c>
      <c r="G99" s="153" t="s">
        <v>459</v>
      </c>
      <c r="H99" s="153" t="s">
        <v>334</v>
      </c>
      <c r="I99" s="154">
        <v>1178.47</v>
      </c>
      <c r="J99" s="153"/>
      <c r="K99" s="153" t="s">
        <v>481</v>
      </c>
      <c r="L99" s="153" t="s">
        <v>442</v>
      </c>
      <c r="M99" s="155">
        <v>45961</v>
      </c>
      <c r="N99" s="153" t="s">
        <v>338</v>
      </c>
      <c r="O99" s="156"/>
      <c r="P99" s="156"/>
      <c r="Q99" s="153" t="s">
        <v>325</v>
      </c>
      <c r="R99" s="156"/>
      <c r="S99" s="156"/>
      <c r="T99" s="153" t="s">
        <v>482</v>
      </c>
      <c r="U99" s="153" t="s">
        <v>327</v>
      </c>
      <c r="V99" s="153" t="s">
        <v>328</v>
      </c>
      <c r="W99" s="156"/>
      <c r="X99" s="153" t="s">
        <v>329</v>
      </c>
      <c r="Y99" s="156"/>
      <c r="Z99" s="156"/>
      <c r="AA99" s="156"/>
      <c r="AB99" s="156"/>
      <c r="AC99" s="153" t="s">
        <v>330</v>
      </c>
      <c r="AD99" s="153">
        <v>0</v>
      </c>
      <c r="AE99" s="156"/>
      <c r="AF99" s="156"/>
      <c r="AG99" s="156"/>
      <c r="AH99" s="156"/>
      <c r="AI99" s="149" t="s">
        <v>453</v>
      </c>
      <c r="AJ99" s="142" t="s">
        <v>129</v>
      </c>
      <c r="AK99" s="142"/>
      <c r="AL99" s="147">
        <v>45951</v>
      </c>
      <c r="AM99" s="142"/>
      <c r="AN99" s="142"/>
      <c r="AO99" s="142"/>
      <c r="AP99" t="s">
        <v>454</v>
      </c>
    </row>
    <row r="100" spans="1:42" x14ac:dyDescent="0.25">
      <c r="A100" s="153" t="s">
        <v>433</v>
      </c>
      <c r="B100" s="153" t="s">
        <v>314</v>
      </c>
      <c r="C100" s="153" t="s">
        <v>434</v>
      </c>
      <c r="D100" s="153" t="s">
        <v>435</v>
      </c>
      <c r="E100" s="153" t="s">
        <v>317</v>
      </c>
      <c r="F100" s="153" t="s">
        <v>318</v>
      </c>
      <c r="G100" s="153" t="s">
        <v>459</v>
      </c>
      <c r="H100" s="153" t="s">
        <v>334</v>
      </c>
      <c r="I100" s="154">
        <v>765.01</v>
      </c>
      <c r="J100" s="153"/>
      <c r="K100" s="153" t="s">
        <v>481</v>
      </c>
      <c r="L100" s="153" t="s">
        <v>442</v>
      </c>
      <c r="M100" s="155">
        <v>45961</v>
      </c>
      <c r="N100" s="153" t="s">
        <v>338</v>
      </c>
      <c r="O100" s="156"/>
      <c r="P100" s="156"/>
      <c r="Q100" s="153" t="s">
        <v>325</v>
      </c>
      <c r="R100" s="156"/>
      <c r="S100" s="156"/>
      <c r="T100" s="153" t="s">
        <v>483</v>
      </c>
      <c r="U100" s="153" t="s">
        <v>327</v>
      </c>
      <c r="V100" s="153" t="s">
        <v>328</v>
      </c>
      <c r="W100" s="156"/>
      <c r="X100" s="153" t="s">
        <v>329</v>
      </c>
      <c r="Y100" s="156"/>
      <c r="Z100" s="156"/>
      <c r="AA100" s="156"/>
      <c r="AB100" s="156"/>
      <c r="AC100" s="153" t="s">
        <v>330</v>
      </c>
      <c r="AD100" s="153">
        <v>0</v>
      </c>
      <c r="AE100" s="156"/>
      <c r="AF100" s="156"/>
      <c r="AG100" s="156"/>
      <c r="AH100" s="156"/>
      <c r="AI100" s="142" t="s">
        <v>145</v>
      </c>
      <c r="AJ100" s="142" t="s">
        <v>129</v>
      </c>
      <c r="AK100" t="s">
        <v>146</v>
      </c>
      <c r="AL100" s="147">
        <v>45927</v>
      </c>
      <c r="AM100" s="142"/>
      <c r="AN100" s="142"/>
      <c r="AO100" s="142" t="s">
        <v>351</v>
      </c>
      <c r="AP100" t="s">
        <v>332</v>
      </c>
    </row>
    <row r="101" spans="1:42" x14ac:dyDescent="0.25">
      <c r="A101" s="153" t="s">
        <v>433</v>
      </c>
      <c r="B101" s="153" t="s">
        <v>314</v>
      </c>
      <c r="C101" s="153" t="s">
        <v>434</v>
      </c>
      <c r="D101" s="153" t="s">
        <v>435</v>
      </c>
      <c r="E101" s="153" t="s">
        <v>317</v>
      </c>
      <c r="F101" s="153" t="s">
        <v>318</v>
      </c>
      <c r="G101" s="153" t="s">
        <v>436</v>
      </c>
      <c r="H101" s="153" t="s">
        <v>342</v>
      </c>
      <c r="I101" s="154">
        <v>11.2</v>
      </c>
      <c r="J101" s="153"/>
      <c r="K101" s="153" t="s">
        <v>481</v>
      </c>
      <c r="L101" s="153" t="s">
        <v>442</v>
      </c>
      <c r="M101" s="155">
        <v>45961</v>
      </c>
      <c r="N101" s="153" t="s">
        <v>338</v>
      </c>
      <c r="O101" s="156"/>
      <c r="P101" s="156"/>
      <c r="Q101" s="153" t="s">
        <v>325</v>
      </c>
      <c r="R101" s="156"/>
      <c r="S101" s="156"/>
      <c r="T101" s="153" t="s">
        <v>484</v>
      </c>
      <c r="U101" s="153" t="s">
        <v>327</v>
      </c>
      <c r="V101" s="153" t="s">
        <v>328</v>
      </c>
      <c r="W101" s="156"/>
      <c r="X101" s="153" t="s">
        <v>329</v>
      </c>
      <c r="Y101" s="156"/>
      <c r="Z101" s="156"/>
      <c r="AA101" s="156"/>
      <c r="AB101" s="156"/>
      <c r="AC101" s="153" t="s">
        <v>330</v>
      </c>
      <c r="AD101" s="153">
        <v>0</v>
      </c>
      <c r="AE101" s="156"/>
      <c r="AF101" s="156"/>
      <c r="AG101" s="156"/>
      <c r="AH101" s="156"/>
      <c r="AI101" s="142" t="s">
        <v>461</v>
      </c>
      <c r="AJ101" s="142" t="s">
        <v>132</v>
      </c>
      <c r="AK101" s="142" t="s">
        <v>462</v>
      </c>
      <c r="AL101" s="147">
        <v>46057</v>
      </c>
      <c r="AM101" s="142"/>
      <c r="AN101" s="142"/>
      <c r="AO101" s="142" t="s">
        <v>351</v>
      </c>
      <c r="AP101" t="s">
        <v>309</v>
      </c>
    </row>
    <row r="102" spans="1:42" x14ac:dyDescent="0.25">
      <c r="A102" s="153" t="s">
        <v>433</v>
      </c>
      <c r="B102" s="153" t="s">
        <v>314</v>
      </c>
      <c r="C102" s="153" t="s">
        <v>434</v>
      </c>
      <c r="D102" s="153" t="s">
        <v>435</v>
      </c>
      <c r="E102" s="153" t="s">
        <v>317</v>
      </c>
      <c r="F102" s="153" t="s">
        <v>318</v>
      </c>
      <c r="G102" s="153" t="s">
        <v>436</v>
      </c>
      <c r="H102" s="153" t="s">
        <v>342</v>
      </c>
      <c r="I102" s="154">
        <v>11.2</v>
      </c>
      <c r="J102" s="153"/>
      <c r="K102" s="153" t="s">
        <v>481</v>
      </c>
      <c r="L102" s="153" t="s">
        <v>442</v>
      </c>
      <c r="M102" s="155">
        <v>45961</v>
      </c>
      <c r="N102" s="153" t="s">
        <v>338</v>
      </c>
      <c r="O102" s="156"/>
      <c r="P102" s="156"/>
      <c r="Q102" s="153" t="s">
        <v>325</v>
      </c>
      <c r="R102" s="156"/>
      <c r="S102" s="156"/>
      <c r="T102" s="153" t="s">
        <v>485</v>
      </c>
      <c r="U102" s="153" t="s">
        <v>327</v>
      </c>
      <c r="V102" s="153" t="s">
        <v>328</v>
      </c>
      <c r="W102" s="156"/>
      <c r="X102" s="153" t="s">
        <v>329</v>
      </c>
      <c r="Y102" s="156"/>
      <c r="Z102" s="156"/>
      <c r="AA102" s="156"/>
      <c r="AB102" s="156"/>
      <c r="AC102" s="153" t="s">
        <v>330</v>
      </c>
      <c r="AD102" s="153">
        <v>0</v>
      </c>
      <c r="AE102" s="156"/>
      <c r="AF102" s="156"/>
      <c r="AG102" s="156"/>
      <c r="AH102" s="156"/>
      <c r="AI102" s="149" t="s">
        <v>453</v>
      </c>
      <c r="AJ102" s="142"/>
      <c r="AK102" s="142"/>
      <c r="AL102" s="147">
        <v>45951</v>
      </c>
      <c r="AM102" s="142"/>
      <c r="AN102" s="142"/>
      <c r="AO102" s="142"/>
      <c r="AP102" t="s">
        <v>454</v>
      </c>
    </row>
    <row r="103" spans="1:42" ht="25" x14ac:dyDescent="0.25">
      <c r="A103" s="153" t="s">
        <v>433</v>
      </c>
      <c r="B103" s="153" t="s">
        <v>314</v>
      </c>
      <c r="C103" s="153" t="s">
        <v>434</v>
      </c>
      <c r="D103" s="153" t="s">
        <v>435</v>
      </c>
      <c r="E103" s="153" t="s">
        <v>317</v>
      </c>
      <c r="F103" s="153" t="s">
        <v>318</v>
      </c>
      <c r="G103" s="153" t="s">
        <v>436</v>
      </c>
      <c r="H103" s="153" t="s">
        <v>342</v>
      </c>
      <c r="I103" s="154">
        <v>11.2</v>
      </c>
      <c r="J103" s="153"/>
      <c r="K103" s="153" t="s">
        <v>481</v>
      </c>
      <c r="L103" s="153" t="s">
        <v>442</v>
      </c>
      <c r="M103" s="155">
        <v>45961</v>
      </c>
      <c r="N103" s="153" t="s">
        <v>338</v>
      </c>
      <c r="O103" s="156"/>
      <c r="P103" s="156"/>
      <c r="Q103" s="153" t="s">
        <v>325</v>
      </c>
      <c r="R103" s="156"/>
      <c r="S103" s="156"/>
      <c r="T103" s="153" t="s">
        <v>486</v>
      </c>
      <c r="U103" s="153" t="s">
        <v>327</v>
      </c>
      <c r="V103" s="153" t="s">
        <v>328</v>
      </c>
      <c r="W103" s="156"/>
      <c r="X103" s="153" t="s">
        <v>329</v>
      </c>
      <c r="Y103" s="156"/>
      <c r="Z103" s="156"/>
      <c r="AA103" s="156"/>
      <c r="AB103" s="156"/>
      <c r="AC103" s="153" t="s">
        <v>330</v>
      </c>
      <c r="AD103" s="153">
        <v>0</v>
      </c>
      <c r="AE103" s="156"/>
      <c r="AF103" s="156"/>
      <c r="AG103" s="156"/>
      <c r="AH103" s="156"/>
      <c r="AI103" s="148" t="s">
        <v>169</v>
      </c>
      <c r="AJ103" s="142" t="s">
        <v>132</v>
      </c>
      <c r="AK103" s="142" t="s">
        <v>139</v>
      </c>
      <c r="AL103" s="147">
        <v>45980</v>
      </c>
      <c r="AM103" s="142"/>
      <c r="AN103" s="142"/>
      <c r="AO103" s="142" t="s">
        <v>351</v>
      </c>
      <c r="AP103" t="s">
        <v>332</v>
      </c>
    </row>
    <row r="104" spans="1:42" ht="25" x14ac:dyDescent="0.25">
      <c r="A104" s="153" t="s">
        <v>433</v>
      </c>
      <c r="B104" s="153" t="s">
        <v>314</v>
      </c>
      <c r="C104" s="153" t="s">
        <v>434</v>
      </c>
      <c r="D104" s="153" t="s">
        <v>435</v>
      </c>
      <c r="E104" s="153" t="s">
        <v>317</v>
      </c>
      <c r="F104" s="153" t="s">
        <v>318</v>
      </c>
      <c r="G104" s="153" t="s">
        <v>459</v>
      </c>
      <c r="H104" s="153" t="s">
        <v>334</v>
      </c>
      <c r="I104" s="154">
        <v>546.76</v>
      </c>
      <c r="J104" s="153"/>
      <c r="K104" s="153" t="s">
        <v>481</v>
      </c>
      <c r="L104" s="153" t="s">
        <v>442</v>
      </c>
      <c r="M104" s="155">
        <v>45961</v>
      </c>
      <c r="N104" s="153" t="s">
        <v>338</v>
      </c>
      <c r="O104" s="156"/>
      <c r="P104" s="156"/>
      <c r="Q104" s="153" t="s">
        <v>325</v>
      </c>
      <c r="R104" s="156"/>
      <c r="S104" s="156"/>
      <c r="T104" s="153" t="s">
        <v>487</v>
      </c>
      <c r="U104" s="153" t="s">
        <v>327</v>
      </c>
      <c r="V104" s="153" t="s">
        <v>328</v>
      </c>
      <c r="W104" s="156"/>
      <c r="X104" s="153" t="s">
        <v>329</v>
      </c>
      <c r="Y104" s="156"/>
      <c r="Z104" s="156"/>
      <c r="AA104" s="156"/>
      <c r="AB104" s="156"/>
      <c r="AC104" s="153" t="s">
        <v>330</v>
      </c>
      <c r="AD104" s="153">
        <v>0</v>
      </c>
      <c r="AE104" s="156"/>
      <c r="AF104" s="156"/>
      <c r="AG104" s="156"/>
      <c r="AH104" s="156"/>
      <c r="AI104" s="148" t="s">
        <v>169</v>
      </c>
      <c r="AJ104" s="142" t="s">
        <v>129</v>
      </c>
      <c r="AK104" s="142" t="s">
        <v>139</v>
      </c>
      <c r="AL104" s="147">
        <v>45980</v>
      </c>
      <c r="AM104" s="142"/>
      <c r="AN104" s="142"/>
      <c r="AO104" s="142" t="s">
        <v>351</v>
      </c>
      <c r="AP104" t="s">
        <v>332</v>
      </c>
    </row>
    <row r="105" spans="1:42" x14ac:dyDescent="0.25">
      <c r="A105" s="153" t="s">
        <v>433</v>
      </c>
      <c r="B105" s="153" t="s">
        <v>314</v>
      </c>
      <c r="C105" s="153" t="s">
        <v>434</v>
      </c>
      <c r="D105" s="153" t="s">
        <v>435</v>
      </c>
      <c r="E105" s="153" t="s">
        <v>317</v>
      </c>
      <c r="F105" s="153" t="s">
        <v>318</v>
      </c>
      <c r="G105" s="153" t="s">
        <v>436</v>
      </c>
      <c r="H105" s="153" t="s">
        <v>342</v>
      </c>
      <c r="I105" s="154">
        <v>11.2</v>
      </c>
      <c r="J105" s="153"/>
      <c r="K105" s="153" t="s">
        <v>481</v>
      </c>
      <c r="L105" s="153" t="s">
        <v>442</v>
      </c>
      <c r="M105" s="155">
        <v>45961</v>
      </c>
      <c r="N105" s="153" t="s">
        <v>338</v>
      </c>
      <c r="O105" s="156"/>
      <c r="P105" s="156"/>
      <c r="Q105" s="153" t="s">
        <v>325</v>
      </c>
      <c r="R105" s="156"/>
      <c r="S105" s="156"/>
      <c r="T105" s="153" t="s">
        <v>488</v>
      </c>
      <c r="U105" s="153" t="s">
        <v>327</v>
      </c>
      <c r="V105" s="153" t="s">
        <v>328</v>
      </c>
      <c r="W105" s="156"/>
      <c r="X105" s="153" t="s">
        <v>329</v>
      </c>
      <c r="Y105" s="156"/>
      <c r="Z105" s="156"/>
      <c r="AA105" s="156"/>
      <c r="AB105" s="156"/>
      <c r="AC105" s="153" t="s">
        <v>330</v>
      </c>
      <c r="AD105" s="153">
        <v>0</v>
      </c>
      <c r="AE105" s="156"/>
      <c r="AF105" s="156"/>
      <c r="AG105" s="156"/>
      <c r="AH105" s="156"/>
      <c r="AI105" s="142" t="s">
        <v>158</v>
      </c>
      <c r="AJ105" s="142" t="s">
        <v>132</v>
      </c>
      <c r="AK105" s="142" t="s">
        <v>130</v>
      </c>
      <c r="AL105" s="147">
        <v>45960</v>
      </c>
      <c r="AM105" s="142"/>
      <c r="AN105" s="142"/>
      <c r="AO105" s="142" t="s">
        <v>351</v>
      </c>
      <c r="AP105" t="s">
        <v>332</v>
      </c>
    </row>
    <row r="106" spans="1:42" x14ac:dyDescent="0.25">
      <c r="A106" s="153" t="s">
        <v>433</v>
      </c>
      <c r="B106" s="153" t="s">
        <v>314</v>
      </c>
      <c r="C106" s="153" t="s">
        <v>434</v>
      </c>
      <c r="D106" s="153" t="s">
        <v>435</v>
      </c>
      <c r="E106" s="153" t="s">
        <v>317</v>
      </c>
      <c r="F106" s="153" t="s">
        <v>318</v>
      </c>
      <c r="G106" s="153" t="s">
        <v>436</v>
      </c>
      <c r="H106" s="153" t="s">
        <v>342</v>
      </c>
      <c r="I106" s="154">
        <v>0.56000000000000005</v>
      </c>
      <c r="J106" s="153"/>
      <c r="K106" s="153" t="s">
        <v>489</v>
      </c>
      <c r="L106" s="153" t="s">
        <v>442</v>
      </c>
      <c r="M106" s="155">
        <v>45961</v>
      </c>
      <c r="N106" s="153" t="s">
        <v>338</v>
      </c>
      <c r="O106" s="156"/>
      <c r="P106" s="156"/>
      <c r="Q106" s="153" t="s">
        <v>325</v>
      </c>
      <c r="R106" s="156"/>
      <c r="S106" s="156"/>
      <c r="T106" s="153" t="s">
        <v>450</v>
      </c>
      <c r="U106" s="153" t="s">
        <v>327</v>
      </c>
      <c r="V106" s="153" t="s">
        <v>328</v>
      </c>
      <c r="W106" s="156"/>
      <c r="X106" s="153" t="s">
        <v>329</v>
      </c>
      <c r="Y106" s="156"/>
      <c r="Z106" s="156"/>
      <c r="AA106" s="156"/>
      <c r="AB106" s="156"/>
      <c r="AC106" s="153" t="s">
        <v>330</v>
      </c>
      <c r="AD106" s="153">
        <v>0</v>
      </c>
      <c r="AE106" s="156"/>
      <c r="AF106" s="156"/>
      <c r="AG106" s="156"/>
      <c r="AH106" s="156"/>
      <c r="AI106" s="142" t="s">
        <v>145</v>
      </c>
      <c r="AJ106" s="142" t="s">
        <v>132</v>
      </c>
      <c r="AK106" t="s">
        <v>146</v>
      </c>
      <c r="AL106" s="147">
        <v>45927</v>
      </c>
      <c r="AM106" s="142"/>
      <c r="AN106" s="142"/>
      <c r="AO106" s="142" t="s">
        <v>351</v>
      </c>
      <c r="AP106" t="s">
        <v>332</v>
      </c>
    </row>
    <row r="107" spans="1:42" x14ac:dyDescent="0.25">
      <c r="A107" s="153" t="s">
        <v>433</v>
      </c>
      <c r="B107" s="153" t="s">
        <v>314</v>
      </c>
      <c r="C107" s="153" t="s">
        <v>434</v>
      </c>
      <c r="D107" s="153" t="s">
        <v>435</v>
      </c>
      <c r="E107" s="153" t="s">
        <v>317</v>
      </c>
      <c r="F107" s="153" t="s">
        <v>318</v>
      </c>
      <c r="G107" s="153" t="s">
        <v>436</v>
      </c>
      <c r="H107" s="153" t="s">
        <v>342</v>
      </c>
      <c r="I107" s="154">
        <v>18.850000000000001</v>
      </c>
      <c r="J107" s="153"/>
      <c r="K107" s="153" t="s">
        <v>489</v>
      </c>
      <c r="L107" s="153" t="s">
        <v>442</v>
      </c>
      <c r="M107" s="155">
        <v>45961</v>
      </c>
      <c r="N107" s="153" t="s">
        <v>338</v>
      </c>
      <c r="O107" s="156"/>
      <c r="P107" s="156"/>
      <c r="Q107" s="153" t="s">
        <v>325</v>
      </c>
      <c r="R107" s="156"/>
      <c r="S107" s="156"/>
      <c r="T107" s="153" t="s">
        <v>490</v>
      </c>
      <c r="U107" s="153" t="s">
        <v>327</v>
      </c>
      <c r="V107" s="153" t="s">
        <v>328</v>
      </c>
      <c r="W107" s="156"/>
      <c r="X107" s="153" t="s">
        <v>329</v>
      </c>
      <c r="Y107" s="156"/>
      <c r="Z107" s="156"/>
      <c r="AA107" s="156"/>
      <c r="AB107" s="156"/>
      <c r="AC107" s="153" t="s">
        <v>330</v>
      </c>
      <c r="AD107" s="153">
        <v>0</v>
      </c>
      <c r="AE107" s="156"/>
      <c r="AF107" s="156"/>
      <c r="AG107" s="156"/>
      <c r="AH107" s="156"/>
      <c r="AI107" s="142" t="s">
        <v>152</v>
      </c>
      <c r="AJ107" s="142" t="s">
        <v>132</v>
      </c>
      <c r="AK107" s="142" t="s">
        <v>153</v>
      </c>
      <c r="AL107" s="147">
        <v>45951</v>
      </c>
      <c r="AM107" s="142"/>
      <c r="AN107" s="142"/>
      <c r="AO107" s="142" t="s">
        <v>351</v>
      </c>
      <c r="AP107" t="s">
        <v>332</v>
      </c>
    </row>
    <row r="108" spans="1:42" x14ac:dyDescent="0.25">
      <c r="A108" s="153" t="s">
        <v>433</v>
      </c>
      <c r="B108" s="153" t="s">
        <v>314</v>
      </c>
      <c r="C108" s="153" t="s">
        <v>434</v>
      </c>
      <c r="D108" s="153" t="s">
        <v>435</v>
      </c>
      <c r="E108" s="153" t="s">
        <v>317</v>
      </c>
      <c r="F108" s="153" t="s">
        <v>318</v>
      </c>
      <c r="G108" s="153" t="s">
        <v>436</v>
      </c>
      <c r="H108" s="153" t="s">
        <v>342</v>
      </c>
      <c r="I108" s="154">
        <v>1.1299999999999999</v>
      </c>
      <c r="J108" s="153"/>
      <c r="K108" s="153" t="s">
        <v>489</v>
      </c>
      <c r="L108" s="153" t="s">
        <v>442</v>
      </c>
      <c r="M108" s="155">
        <v>45961</v>
      </c>
      <c r="N108" s="153" t="s">
        <v>338</v>
      </c>
      <c r="O108" s="156"/>
      <c r="P108" s="156"/>
      <c r="Q108" s="153" t="s">
        <v>325</v>
      </c>
      <c r="R108" s="156"/>
      <c r="S108" s="156"/>
      <c r="T108" s="153" t="s">
        <v>445</v>
      </c>
      <c r="U108" s="153" t="s">
        <v>327</v>
      </c>
      <c r="V108" s="153" t="s">
        <v>328</v>
      </c>
      <c r="W108" s="156"/>
      <c r="X108" s="153" t="s">
        <v>329</v>
      </c>
      <c r="Y108" s="156"/>
      <c r="Z108" s="156"/>
      <c r="AA108" s="156"/>
      <c r="AB108" s="156"/>
      <c r="AC108" s="153" t="s">
        <v>330</v>
      </c>
      <c r="AD108" s="153">
        <v>0</v>
      </c>
      <c r="AE108" s="156"/>
      <c r="AF108" s="156"/>
      <c r="AG108" s="156"/>
      <c r="AH108" s="156"/>
      <c r="AI108" s="142" t="s">
        <v>145</v>
      </c>
      <c r="AJ108" s="142" t="s">
        <v>147</v>
      </c>
      <c r="AK108" t="s">
        <v>146</v>
      </c>
      <c r="AL108" s="147">
        <v>45927</v>
      </c>
      <c r="AM108" s="142"/>
      <c r="AN108" s="142"/>
      <c r="AO108" s="142" t="s">
        <v>351</v>
      </c>
      <c r="AP108" t="s">
        <v>332</v>
      </c>
    </row>
    <row r="109" spans="1:42" x14ac:dyDescent="0.25">
      <c r="A109" s="153" t="s">
        <v>433</v>
      </c>
      <c r="B109" s="153" t="s">
        <v>314</v>
      </c>
      <c r="C109" s="153" t="s">
        <v>434</v>
      </c>
      <c r="D109" s="153" t="s">
        <v>435</v>
      </c>
      <c r="E109" s="153" t="s">
        <v>317</v>
      </c>
      <c r="F109" s="153" t="s">
        <v>318</v>
      </c>
      <c r="G109" s="153" t="s">
        <v>436</v>
      </c>
      <c r="H109" s="153" t="s">
        <v>342</v>
      </c>
      <c r="I109" s="154">
        <v>228.7</v>
      </c>
      <c r="J109" s="153"/>
      <c r="K109" s="153" t="s">
        <v>489</v>
      </c>
      <c r="L109" s="153" t="s">
        <v>442</v>
      </c>
      <c r="M109" s="155">
        <v>45961</v>
      </c>
      <c r="N109" s="153" t="s">
        <v>338</v>
      </c>
      <c r="O109" s="156"/>
      <c r="P109" s="156"/>
      <c r="Q109" s="153" t="s">
        <v>325</v>
      </c>
      <c r="R109" s="156"/>
      <c r="S109" s="156"/>
      <c r="T109" s="153" t="s">
        <v>491</v>
      </c>
      <c r="U109" s="153" t="s">
        <v>327</v>
      </c>
      <c r="V109" s="153" t="s">
        <v>328</v>
      </c>
      <c r="W109" s="156"/>
      <c r="X109" s="153" t="s">
        <v>329</v>
      </c>
      <c r="Y109" s="156"/>
      <c r="Z109" s="156"/>
      <c r="AA109" s="156"/>
      <c r="AB109" s="156"/>
      <c r="AC109" s="153" t="s">
        <v>330</v>
      </c>
      <c r="AD109" s="153">
        <v>0</v>
      </c>
      <c r="AE109" s="156"/>
      <c r="AF109" s="156"/>
      <c r="AG109" s="156"/>
      <c r="AH109" s="156"/>
      <c r="AI109" s="142" t="s">
        <v>145</v>
      </c>
      <c r="AJ109" s="142" t="s">
        <v>136</v>
      </c>
      <c r="AK109" t="s">
        <v>146</v>
      </c>
      <c r="AL109" s="147">
        <v>45927</v>
      </c>
      <c r="AM109" s="142"/>
      <c r="AN109" s="142"/>
      <c r="AO109" s="142" t="s">
        <v>351</v>
      </c>
      <c r="AP109" t="s">
        <v>332</v>
      </c>
    </row>
    <row r="110" spans="1:42" x14ac:dyDescent="0.25">
      <c r="A110" s="153" t="s">
        <v>433</v>
      </c>
      <c r="B110" s="153" t="s">
        <v>314</v>
      </c>
      <c r="C110" s="153" t="s">
        <v>492</v>
      </c>
      <c r="D110" s="153" t="s">
        <v>435</v>
      </c>
      <c r="E110" s="153" t="s">
        <v>317</v>
      </c>
      <c r="F110" s="153" t="s">
        <v>318</v>
      </c>
      <c r="G110" s="153" t="s">
        <v>459</v>
      </c>
      <c r="H110" s="153" t="s">
        <v>334</v>
      </c>
      <c r="I110" s="154">
        <v>-578.49</v>
      </c>
      <c r="J110" s="153" t="s">
        <v>493</v>
      </c>
      <c r="K110" s="153" t="s">
        <v>494</v>
      </c>
      <c r="L110" s="153" t="s">
        <v>442</v>
      </c>
      <c r="M110" s="155">
        <v>45989</v>
      </c>
      <c r="N110" s="153" t="s">
        <v>324</v>
      </c>
      <c r="O110" s="156"/>
      <c r="P110" s="156"/>
      <c r="Q110" s="153" t="s">
        <v>325</v>
      </c>
      <c r="R110" s="156"/>
      <c r="S110" s="156"/>
      <c r="T110" s="153" t="s">
        <v>464</v>
      </c>
      <c r="U110" s="153" t="s">
        <v>327</v>
      </c>
      <c r="V110" s="153" t="s">
        <v>328</v>
      </c>
      <c r="W110" s="156"/>
      <c r="X110" s="153" t="s">
        <v>329</v>
      </c>
      <c r="Y110" s="156"/>
      <c r="Z110" s="156"/>
      <c r="AA110" s="156"/>
      <c r="AB110" s="156"/>
      <c r="AC110" s="153" t="s">
        <v>330</v>
      </c>
      <c r="AD110" s="153">
        <v>0</v>
      </c>
      <c r="AE110" s="156"/>
      <c r="AF110" s="156"/>
      <c r="AG110" s="156"/>
      <c r="AH110" s="156"/>
      <c r="AI110" s="142" t="s">
        <v>158</v>
      </c>
      <c r="AJ110" s="142" t="s">
        <v>129</v>
      </c>
      <c r="AK110" s="142" t="s">
        <v>130</v>
      </c>
      <c r="AL110" s="147">
        <v>45960</v>
      </c>
      <c r="AM110" s="142"/>
      <c r="AN110" s="142" t="s">
        <v>309</v>
      </c>
      <c r="AO110" s="142" t="s">
        <v>351</v>
      </c>
      <c r="AP110" t="s">
        <v>332</v>
      </c>
    </row>
    <row r="111" spans="1:42" x14ac:dyDescent="0.25">
      <c r="A111" s="153" t="s">
        <v>433</v>
      </c>
      <c r="B111" s="153" t="s">
        <v>314</v>
      </c>
      <c r="C111" s="153" t="s">
        <v>492</v>
      </c>
      <c r="D111" s="153" t="s">
        <v>435</v>
      </c>
      <c r="E111" s="153" t="s">
        <v>317</v>
      </c>
      <c r="F111" s="153" t="s">
        <v>318</v>
      </c>
      <c r="G111" s="153" t="s">
        <v>436</v>
      </c>
      <c r="H111" s="153" t="s">
        <v>342</v>
      </c>
      <c r="I111" s="154">
        <v>18.850000000000001</v>
      </c>
      <c r="J111" s="153" t="s">
        <v>493</v>
      </c>
      <c r="K111" s="153" t="s">
        <v>494</v>
      </c>
      <c r="L111" s="153" t="s">
        <v>442</v>
      </c>
      <c r="M111" s="155">
        <v>45989</v>
      </c>
      <c r="N111" s="153" t="s">
        <v>338</v>
      </c>
      <c r="O111" s="156"/>
      <c r="P111" s="156"/>
      <c r="Q111" s="153" t="s">
        <v>325</v>
      </c>
      <c r="R111" s="156"/>
      <c r="S111" s="156"/>
      <c r="T111" s="153" t="s">
        <v>495</v>
      </c>
      <c r="U111" s="153" t="s">
        <v>327</v>
      </c>
      <c r="V111" s="153" t="s">
        <v>328</v>
      </c>
      <c r="W111" s="156"/>
      <c r="X111" s="153" t="s">
        <v>329</v>
      </c>
      <c r="Y111" s="156"/>
      <c r="Z111" s="156"/>
      <c r="AA111" s="156"/>
      <c r="AB111" s="156"/>
      <c r="AC111" s="153" t="s">
        <v>330</v>
      </c>
      <c r="AD111" s="153">
        <v>0</v>
      </c>
      <c r="AE111" s="156"/>
      <c r="AF111" s="156"/>
      <c r="AG111" s="156"/>
      <c r="AH111" s="156"/>
      <c r="AI111" s="142" t="s">
        <v>156</v>
      </c>
      <c r="AJ111" s="142" t="s">
        <v>132</v>
      </c>
      <c r="AK111" s="142" t="s">
        <v>141</v>
      </c>
      <c r="AL111" s="147">
        <v>45957</v>
      </c>
      <c r="AM111" s="142"/>
      <c r="AN111" s="142"/>
      <c r="AO111" s="142" t="s">
        <v>351</v>
      </c>
      <c r="AP111" t="s">
        <v>332</v>
      </c>
    </row>
    <row r="112" spans="1:42" x14ac:dyDescent="0.25">
      <c r="A112" s="153" t="s">
        <v>433</v>
      </c>
      <c r="B112" s="153" t="s">
        <v>314</v>
      </c>
      <c r="C112" s="153" t="s">
        <v>492</v>
      </c>
      <c r="D112" s="153" t="s">
        <v>435</v>
      </c>
      <c r="E112" s="153" t="s">
        <v>317</v>
      </c>
      <c r="F112" s="153" t="s">
        <v>318</v>
      </c>
      <c r="G112" s="153" t="s">
        <v>459</v>
      </c>
      <c r="H112" s="153" t="s">
        <v>334</v>
      </c>
      <c r="I112" s="154">
        <v>403.17</v>
      </c>
      <c r="J112" s="153" t="s">
        <v>493</v>
      </c>
      <c r="K112" s="153" t="s">
        <v>494</v>
      </c>
      <c r="L112" s="153" t="s">
        <v>442</v>
      </c>
      <c r="M112" s="155">
        <v>45989</v>
      </c>
      <c r="N112" s="153" t="s">
        <v>338</v>
      </c>
      <c r="O112" s="156"/>
      <c r="P112" s="156"/>
      <c r="Q112" s="153" t="s">
        <v>325</v>
      </c>
      <c r="R112" s="156"/>
      <c r="S112" s="156"/>
      <c r="T112" s="153" t="s">
        <v>496</v>
      </c>
      <c r="U112" s="153" t="s">
        <v>327</v>
      </c>
      <c r="V112" s="153" t="s">
        <v>328</v>
      </c>
      <c r="W112" s="156"/>
      <c r="X112" s="153" t="s">
        <v>329</v>
      </c>
      <c r="Y112" s="156"/>
      <c r="Z112" s="156"/>
      <c r="AA112" s="156"/>
      <c r="AB112" s="156"/>
      <c r="AC112" s="153" t="s">
        <v>330</v>
      </c>
      <c r="AD112" s="153">
        <v>0</v>
      </c>
      <c r="AE112" s="156"/>
      <c r="AF112" s="156"/>
      <c r="AG112" s="156"/>
      <c r="AH112" s="156"/>
      <c r="AI112" s="142" t="s">
        <v>168</v>
      </c>
      <c r="AJ112" s="142" t="s">
        <v>129</v>
      </c>
      <c r="AK112" s="142" t="s">
        <v>146</v>
      </c>
      <c r="AL112" s="147">
        <v>45977</v>
      </c>
      <c r="AM112" s="142"/>
      <c r="AN112" s="142"/>
      <c r="AO112" s="142" t="s">
        <v>351</v>
      </c>
      <c r="AP112" t="s">
        <v>332</v>
      </c>
    </row>
    <row r="113" spans="1:42" ht="25" x14ac:dyDescent="0.25">
      <c r="A113" s="153" t="s">
        <v>433</v>
      </c>
      <c r="B113" s="153" t="s">
        <v>314</v>
      </c>
      <c r="C113" s="153" t="s">
        <v>492</v>
      </c>
      <c r="D113" s="153" t="s">
        <v>435</v>
      </c>
      <c r="E113" s="153" t="s">
        <v>317</v>
      </c>
      <c r="F113" s="153" t="s">
        <v>318</v>
      </c>
      <c r="G113" s="153" t="s">
        <v>436</v>
      </c>
      <c r="H113" s="153" t="s">
        <v>342</v>
      </c>
      <c r="I113" s="154">
        <v>11.2</v>
      </c>
      <c r="J113" s="153" t="s">
        <v>493</v>
      </c>
      <c r="K113" s="153" t="s">
        <v>494</v>
      </c>
      <c r="L113" s="153" t="s">
        <v>442</v>
      </c>
      <c r="M113" s="155">
        <v>45989</v>
      </c>
      <c r="N113" s="153" t="s">
        <v>338</v>
      </c>
      <c r="O113" s="156"/>
      <c r="P113" s="156"/>
      <c r="Q113" s="153" t="s">
        <v>325</v>
      </c>
      <c r="R113" s="156"/>
      <c r="S113" s="156"/>
      <c r="T113" s="153" t="s">
        <v>497</v>
      </c>
      <c r="U113" s="153" t="s">
        <v>327</v>
      </c>
      <c r="V113" s="153" t="s">
        <v>328</v>
      </c>
      <c r="W113" s="156"/>
      <c r="X113" s="153" t="s">
        <v>329</v>
      </c>
      <c r="Y113" s="156"/>
      <c r="Z113" s="156"/>
      <c r="AA113" s="156"/>
      <c r="AB113" s="156"/>
      <c r="AC113" s="153" t="s">
        <v>330</v>
      </c>
      <c r="AD113" s="153">
        <v>0</v>
      </c>
      <c r="AE113" s="156"/>
      <c r="AF113" s="156"/>
      <c r="AG113" s="156"/>
      <c r="AH113" s="156"/>
      <c r="AI113" s="148" t="s">
        <v>169</v>
      </c>
      <c r="AJ113" s="142" t="s">
        <v>132</v>
      </c>
      <c r="AK113" s="142" t="s">
        <v>139</v>
      </c>
      <c r="AL113" s="147">
        <v>45980</v>
      </c>
      <c r="AM113" s="142"/>
      <c r="AN113" s="142"/>
      <c r="AO113" s="142" t="s">
        <v>351</v>
      </c>
      <c r="AP113" t="s">
        <v>332</v>
      </c>
    </row>
    <row r="114" spans="1:42" x14ac:dyDescent="0.25">
      <c r="A114" s="153" t="s">
        <v>433</v>
      </c>
      <c r="B114" s="153" t="s">
        <v>314</v>
      </c>
      <c r="C114" s="153" t="s">
        <v>492</v>
      </c>
      <c r="D114" s="153" t="s">
        <v>435</v>
      </c>
      <c r="E114" s="153" t="s">
        <v>317</v>
      </c>
      <c r="F114" s="153" t="s">
        <v>318</v>
      </c>
      <c r="G114" s="153" t="s">
        <v>436</v>
      </c>
      <c r="H114" s="153" t="s">
        <v>342</v>
      </c>
      <c r="I114" s="154">
        <v>191.81</v>
      </c>
      <c r="J114" s="153" t="s">
        <v>493</v>
      </c>
      <c r="K114" s="153" t="s">
        <v>494</v>
      </c>
      <c r="L114" s="153" t="s">
        <v>442</v>
      </c>
      <c r="M114" s="155">
        <v>45989</v>
      </c>
      <c r="N114" s="153" t="s">
        <v>338</v>
      </c>
      <c r="O114" s="156"/>
      <c r="P114" s="156"/>
      <c r="Q114" s="153" t="s">
        <v>325</v>
      </c>
      <c r="R114" s="156"/>
      <c r="S114" s="156"/>
      <c r="T114" s="153" t="s">
        <v>498</v>
      </c>
      <c r="U114" s="153" t="s">
        <v>327</v>
      </c>
      <c r="V114" s="153" t="s">
        <v>328</v>
      </c>
      <c r="W114" s="156"/>
      <c r="X114" s="153" t="s">
        <v>329</v>
      </c>
      <c r="Y114" s="156"/>
      <c r="Z114" s="156"/>
      <c r="AA114" s="156"/>
      <c r="AB114" s="156"/>
      <c r="AC114" s="153" t="s">
        <v>330</v>
      </c>
      <c r="AD114" s="153">
        <v>0</v>
      </c>
      <c r="AE114" s="156"/>
      <c r="AF114" s="156"/>
      <c r="AG114" s="156"/>
      <c r="AH114" s="156"/>
      <c r="AI114" s="142" t="s">
        <v>168</v>
      </c>
      <c r="AJ114" s="142" t="s">
        <v>136</v>
      </c>
      <c r="AK114" s="142" t="s">
        <v>146</v>
      </c>
      <c r="AL114" s="147">
        <v>45977</v>
      </c>
      <c r="AM114" s="142"/>
      <c r="AN114" s="142"/>
      <c r="AO114" s="142" t="s">
        <v>351</v>
      </c>
      <c r="AP114" t="s">
        <v>332</v>
      </c>
    </row>
    <row r="115" spans="1:42" x14ac:dyDescent="0.25">
      <c r="A115" s="153" t="s">
        <v>433</v>
      </c>
      <c r="B115" s="153" t="s">
        <v>314</v>
      </c>
      <c r="C115" s="153" t="s">
        <v>492</v>
      </c>
      <c r="D115" s="153" t="s">
        <v>435</v>
      </c>
      <c r="E115" s="153" t="s">
        <v>317</v>
      </c>
      <c r="F115" s="153" t="s">
        <v>318</v>
      </c>
      <c r="G115" s="153" t="s">
        <v>436</v>
      </c>
      <c r="H115" s="153" t="s">
        <v>342</v>
      </c>
      <c r="I115" s="154">
        <v>11.2</v>
      </c>
      <c r="J115" s="153" t="s">
        <v>493</v>
      </c>
      <c r="K115" s="153" t="s">
        <v>494</v>
      </c>
      <c r="L115" s="153" t="s">
        <v>442</v>
      </c>
      <c r="M115" s="155">
        <v>45989</v>
      </c>
      <c r="N115" s="153" t="s">
        <v>338</v>
      </c>
      <c r="O115" s="156"/>
      <c r="P115" s="156"/>
      <c r="Q115" s="153" t="s">
        <v>325</v>
      </c>
      <c r="R115" s="156"/>
      <c r="S115" s="156"/>
      <c r="T115" s="153" t="s">
        <v>499</v>
      </c>
      <c r="U115" s="153" t="s">
        <v>327</v>
      </c>
      <c r="V115" s="153" t="s">
        <v>328</v>
      </c>
      <c r="W115" s="156"/>
      <c r="X115" s="153" t="s">
        <v>329</v>
      </c>
      <c r="Y115" s="156"/>
      <c r="Z115" s="156"/>
      <c r="AA115" s="156"/>
      <c r="AB115" s="156"/>
      <c r="AC115" s="153" t="s">
        <v>330</v>
      </c>
      <c r="AD115" s="153">
        <v>0</v>
      </c>
      <c r="AE115" s="156"/>
      <c r="AF115" s="156"/>
      <c r="AG115" s="156"/>
      <c r="AH115" s="156"/>
      <c r="AI115" s="142" t="s">
        <v>168</v>
      </c>
      <c r="AJ115" s="142" t="s">
        <v>132</v>
      </c>
      <c r="AK115" s="142" t="s">
        <v>146</v>
      </c>
      <c r="AL115" s="147">
        <v>45977</v>
      </c>
      <c r="AM115" s="142"/>
      <c r="AN115" s="142"/>
      <c r="AO115" s="142" t="s">
        <v>351</v>
      </c>
      <c r="AP115" t="s">
        <v>332</v>
      </c>
    </row>
    <row r="116" spans="1:42" x14ac:dyDescent="0.25">
      <c r="A116" s="153" t="s">
        <v>433</v>
      </c>
      <c r="B116" s="153" t="s">
        <v>314</v>
      </c>
      <c r="C116" s="153" t="s">
        <v>492</v>
      </c>
      <c r="D116" s="153" t="s">
        <v>435</v>
      </c>
      <c r="E116" s="153" t="s">
        <v>317</v>
      </c>
      <c r="F116" s="153" t="s">
        <v>318</v>
      </c>
      <c r="G116" s="153" t="s">
        <v>436</v>
      </c>
      <c r="H116" s="153" t="s">
        <v>342</v>
      </c>
      <c r="I116" s="154">
        <v>0.56000000000000005</v>
      </c>
      <c r="J116" s="153" t="s">
        <v>493</v>
      </c>
      <c r="K116" s="153" t="s">
        <v>500</v>
      </c>
      <c r="L116" s="153" t="s">
        <v>442</v>
      </c>
      <c r="M116" s="155">
        <v>45989</v>
      </c>
      <c r="N116" s="153" t="s">
        <v>338</v>
      </c>
      <c r="O116" s="156"/>
      <c r="P116" s="156"/>
      <c r="Q116" s="153" t="s">
        <v>325</v>
      </c>
      <c r="R116" s="156"/>
      <c r="S116" s="156"/>
      <c r="T116" s="153" t="s">
        <v>501</v>
      </c>
      <c r="U116" s="153" t="s">
        <v>327</v>
      </c>
      <c r="V116" s="153" t="s">
        <v>328</v>
      </c>
      <c r="W116" s="156"/>
      <c r="X116" s="153" t="s">
        <v>329</v>
      </c>
      <c r="Y116" s="156"/>
      <c r="Z116" s="156"/>
      <c r="AA116" s="156"/>
      <c r="AB116" s="156"/>
      <c r="AC116" s="153" t="s">
        <v>330</v>
      </c>
      <c r="AD116" s="153">
        <v>0</v>
      </c>
      <c r="AE116" s="156"/>
      <c r="AF116" s="156"/>
      <c r="AG116" s="156"/>
      <c r="AH116" s="156"/>
      <c r="AI116" s="142" t="s">
        <v>162</v>
      </c>
      <c r="AJ116" s="142" t="s">
        <v>132</v>
      </c>
      <c r="AK116" s="142" t="s">
        <v>163</v>
      </c>
      <c r="AL116" s="147">
        <v>45966</v>
      </c>
      <c r="AM116" s="142"/>
      <c r="AN116" s="142"/>
      <c r="AO116" s="142" t="s">
        <v>351</v>
      </c>
      <c r="AP116" t="s">
        <v>332</v>
      </c>
    </row>
    <row r="117" spans="1:42" x14ac:dyDescent="0.25">
      <c r="A117" s="153" t="s">
        <v>433</v>
      </c>
      <c r="B117" s="153" t="s">
        <v>314</v>
      </c>
      <c r="C117" s="153" t="s">
        <v>492</v>
      </c>
      <c r="D117" s="153" t="s">
        <v>435</v>
      </c>
      <c r="E117" s="153" t="s">
        <v>317</v>
      </c>
      <c r="F117" s="153" t="s">
        <v>318</v>
      </c>
      <c r="G117" s="153" t="s">
        <v>459</v>
      </c>
      <c r="H117" s="153" t="s">
        <v>334</v>
      </c>
      <c r="I117" s="154">
        <v>788.86</v>
      </c>
      <c r="J117" s="153" t="s">
        <v>493</v>
      </c>
      <c r="K117" s="153" t="s">
        <v>500</v>
      </c>
      <c r="L117" s="153" t="s">
        <v>442</v>
      </c>
      <c r="M117" s="155">
        <v>45989</v>
      </c>
      <c r="N117" s="153" t="s">
        <v>338</v>
      </c>
      <c r="O117" s="156"/>
      <c r="P117" s="156"/>
      <c r="Q117" s="153" t="s">
        <v>325</v>
      </c>
      <c r="R117" s="156"/>
      <c r="S117" s="156"/>
      <c r="T117" s="153" t="s">
        <v>502</v>
      </c>
      <c r="U117" s="153" t="s">
        <v>327</v>
      </c>
      <c r="V117" s="153" t="s">
        <v>328</v>
      </c>
      <c r="W117" s="156"/>
      <c r="X117" s="153" t="s">
        <v>329</v>
      </c>
      <c r="Y117" s="156"/>
      <c r="Z117" s="156"/>
      <c r="AA117" s="156"/>
      <c r="AB117" s="156"/>
      <c r="AC117" s="153" t="s">
        <v>330</v>
      </c>
      <c r="AD117" s="153">
        <v>0</v>
      </c>
      <c r="AE117" s="156"/>
      <c r="AF117" s="156"/>
      <c r="AG117" s="156"/>
      <c r="AH117" s="156"/>
      <c r="AI117" s="142" t="s">
        <v>156</v>
      </c>
      <c r="AJ117" s="142" t="s">
        <v>129</v>
      </c>
      <c r="AK117" s="142" t="s">
        <v>141</v>
      </c>
      <c r="AL117" s="147">
        <v>45957</v>
      </c>
      <c r="AM117" s="142"/>
      <c r="AN117" s="142"/>
      <c r="AO117" s="142" t="s">
        <v>351</v>
      </c>
      <c r="AP117" t="s">
        <v>332</v>
      </c>
    </row>
    <row r="118" spans="1:42" x14ac:dyDescent="0.25">
      <c r="A118" s="153" t="s">
        <v>433</v>
      </c>
      <c r="B118" s="153" t="s">
        <v>314</v>
      </c>
      <c r="C118" s="153" t="s">
        <v>492</v>
      </c>
      <c r="D118" s="153" t="s">
        <v>435</v>
      </c>
      <c r="E118" s="153" t="s">
        <v>317</v>
      </c>
      <c r="F118" s="153" t="s">
        <v>318</v>
      </c>
      <c r="G118" s="153" t="s">
        <v>459</v>
      </c>
      <c r="H118" s="153" t="s">
        <v>334</v>
      </c>
      <c r="I118" s="154">
        <v>533.07000000000005</v>
      </c>
      <c r="J118" s="153" t="s">
        <v>493</v>
      </c>
      <c r="K118" s="153" t="s">
        <v>500</v>
      </c>
      <c r="L118" s="153" t="s">
        <v>442</v>
      </c>
      <c r="M118" s="155">
        <v>45989</v>
      </c>
      <c r="N118" s="153" t="s">
        <v>338</v>
      </c>
      <c r="O118" s="156"/>
      <c r="P118" s="156"/>
      <c r="Q118" s="153" t="s">
        <v>325</v>
      </c>
      <c r="R118" s="156"/>
      <c r="S118" s="156"/>
      <c r="T118" s="153" t="s">
        <v>503</v>
      </c>
      <c r="U118" s="153" t="s">
        <v>327</v>
      </c>
      <c r="V118" s="153" t="s">
        <v>328</v>
      </c>
      <c r="W118" s="156"/>
      <c r="X118" s="153" t="s">
        <v>329</v>
      </c>
      <c r="Y118" s="156"/>
      <c r="Z118" s="156"/>
      <c r="AA118" s="156"/>
      <c r="AB118" s="156"/>
      <c r="AC118" s="153" t="s">
        <v>330</v>
      </c>
      <c r="AD118" s="153">
        <v>0</v>
      </c>
      <c r="AE118" s="156"/>
      <c r="AF118" s="156"/>
      <c r="AG118" s="156"/>
      <c r="AH118" s="156"/>
      <c r="AI118" s="142" t="s">
        <v>168</v>
      </c>
      <c r="AJ118" s="142" t="s">
        <v>129</v>
      </c>
      <c r="AK118" s="142" t="s">
        <v>146</v>
      </c>
      <c r="AL118" s="147">
        <v>45977</v>
      </c>
      <c r="AM118" s="142"/>
      <c r="AN118" s="142"/>
      <c r="AO118" s="142" t="s">
        <v>351</v>
      </c>
      <c r="AP118" t="s">
        <v>332</v>
      </c>
    </row>
    <row r="119" spans="1:42" x14ac:dyDescent="0.25">
      <c r="A119" s="153" t="s">
        <v>433</v>
      </c>
      <c r="B119" s="153" t="s">
        <v>314</v>
      </c>
      <c r="C119" s="153" t="s">
        <v>492</v>
      </c>
      <c r="D119" s="153" t="s">
        <v>435</v>
      </c>
      <c r="E119" s="153" t="s">
        <v>317</v>
      </c>
      <c r="F119" s="153" t="s">
        <v>318</v>
      </c>
      <c r="G119" s="153" t="s">
        <v>436</v>
      </c>
      <c r="H119" s="153" t="s">
        <v>342</v>
      </c>
      <c r="I119" s="154">
        <v>0.56000000000000005</v>
      </c>
      <c r="J119" s="153" t="s">
        <v>493</v>
      </c>
      <c r="K119" s="153" t="s">
        <v>500</v>
      </c>
      <c r="L119" s="153" t="s">
        <v>442</v>
      </c>
      <c r="M119" s="155">
        <v>45989</v>
      </c>
      <c r="N119" s="153" t="s">
        <v>338</v>
      </c>
      <c r="O119" s="156"/>
      <c r="P119" s="156"/>
      <c r="Q119" s="153" t="s">
        <v>325</v>
      </c>
      <c r="R119" s="156"/>
      <c r="S119" s="156"/>
      <c r="T119" s="153" t="s">
        <v>504</v>
      </c>
      <c r="U119" s="153" t="s">
        <v>327</v>
      </c>
      <c r="V119" s="153" t="s">
        <v>328</v>
      </c>
      <c r="W119" s="156"/>
      <c r="X119" s="153" t="s">
        <v>329</v>
      </c>
      <c r="Y119" s="156"/>
      <c r="Z119" s="156"/>
      <c r="AA119" s="156"/>
      <c r="AB119" s="156"/>
      <c r="AC119" s="153" t="s">
        <v>330</v>
      </c>
      <c r="AD119" s="153">
        <v>0</v>
      </c>
      <c r="AE119" s="156"/>
      <c r="AF119" s="156"/>
      <c r="AG119" s="156"/>
      <c r="AH119" s="156"/>
      <c r="AI119" s="142" t="s">
        <v>168</v>
      </c>
      <c r="AJ119" s="142" t="s">
        <v>132</v>
      </c>
      <c r="AK119" s="142" t="s">
        <v>146</v>
      </c>
      <c r="AL119" s="147">
        <v>45977</v>
      </c>
      <c r="AM119" s="142"/>
      <c r="AN119" s="142"/>
      <c r="AO119" s="142" t="s">
        <v>351</v>
      </c>
      <c r="AP119" t="s">
        <v>332</v>
      </c>
    </row>
    <row r="120" spans="1:42" x14ac:dyDescent="0.25">
      <c r="A120" s="153" t="s">
        <v>433</v>
      </c>
      <c r="B120" s="153" t="s">
        <v>314</v>
      </c>
      <c r="C120" s="153" t="s">
        <v>492</v>
      </c>
      <c r="D120" s="153" t="s">
        <v>435</v>
      </c>
      <c r="E120" s="153" t="s">
        <v>317</v>
      </c>
      <c r="F120" s="153" t="s">
        <v>318</v>
      </c>
      <c r="G120" s="153" t="s">
        <v>436</v>
      </c>
      <c r="H120" s="153" t="s">
        <v>342</v>
      </c>
      <c r="I120" s="154">
        <v>18.850000000000001</v>
      </c>
      <c r="J120" s="153" t="s">
        <v>493</v>
      </c>
      <c r="K120" s="153" t="s">
        <v>500</v>
      </c>
      <c r="L120" s="153" t="s">
        <v>442</v>
      </c>
      <c r="M120" s="155">
        <v>45989</v>
      </c>
      <c r="N120" s="153" t="s">
        <v>338</v>
      </c>
      <c r="O120" s="156"/>
      <c r="P120" s="156"/>
      <c r="Q120" s="153" t="s">
        <v>325</v>
      </c>
      <c r="R120" s="156"/>
      <c r="S120" s="156"/>
      <c r="T120" s="153" t="s">
        <v>501</v>
      </c>
      <c r="U120" s="153" t="s">
        <v>327</v>
      </c>
      <c r="V120" s="153" t="s">
        <v>328</v>
      </c>
      <c r="W120" s="156"/>
      <c r="X120" s="153" t="s">
        <v>329</v>
      </c>
      <c r="Y120" s="156"/>
      <c r="Z120" s="156"/>
      <c r="AA120" s="156"/>
      <c r="AB120" s="156"/>
      <c r="AC120" s="153" t="s">
        <v>330</v>
      </c>
      <c r="AD120" s="153">
        <v>0</v>
      </c>
      <c r="AE120" s="156"/>
      <c r="AF120" s="156"/>
      <c r="AG120" s="156"/>
      <c r="AH120" s="156"/>
      <c r="AI120" s="142" t="s">
        <v>162</v>
      </c>
      <c r="AJ120" s="142" t="s">
        <v>132</v>
      </c>
      <c r="AK120" s="142" t="s">
        <v>163</v>
      </c>
      <c r="AL120" s="147">
        <v>45966</v>
      </c>
      <c r="AM120" s="142"/>
      <c r="AN120" s="142"/>
      <c r="AO120" s="142" t="s">
        <v>351</v>
      </c>
      <c r="AP120" t="s">
        <v>332</v>
      </c>
    </row>
    <row r="121" spans="1:42" x14ac:dyDescent="0.25">
      <c r="A121" s="153" t="s">
        <v>433</v>
      </c>
      <c r="B121" s="153" t="s">
        <v>314</v>
      </c>
      <c r="C121" s="153" t="s">
        <v>492</v>
      </c>
      <c r="D121" s="153" t="s">
        <v>435</v>
      </c>
      <c r="E121" s="153" t="s">
        <v>317</v>
      </c>
      <c r="F121" s="153" t="s">
        <v>318</v>
      </c>
      <c r="G121" s="153" t="s">
        <v>459</v>
      </c>
      <c r="H121" s="153" t="s">
        <v>334</v>
      </c>
      <c r="I121" s="154">
        <v>781.89</v>
      </c>
      <c r="J121" s="153" t="s">
        <v>493</v>
      </c>
      <c r="K121" s="153" t="s">
        <v>500</v>
      </c>
      <c r="L121" s="153" t="s">
        <v>442</v>
      </c>
      <c r="M121" s="155">
        <v>45989</v>
      </c>
      <c r="N121" s="153" t="s">
        <v>338</v>
      </c>
      <c r="O121" s="156"/>
      <c r="P121" s="156"/>
      <c r="Q121" s="153" t="s">
        <v>325</v>
      </c>
      <c r="R121" s="156"/>
      <c r="S121" s="156"/>
      <c r="T121" s="153" t="s">
        <v>505</v>
      </c>
      <c r="U121" s="153" t="s">
        <v>327</v>
      </c>
      <c r="V121" s="153" t="s">
        <v>328</v>
      </c>
      <c r="W121" s="156"/>
      <c r="X121" s="153" t="s">
        <v>329</v>
      </c>
      <c r="Y121" s="156"/>
      <c r="Z121" s="156"/>
      <c r="AA121" s="156"/>
      <c r="AB121" s="156"/>
      <c r="AC121" s="153" t="s">
        <v>330</v>
      </c>
      <c r="AD121" s="153">
        <v>0</v>
      </c>
      <c r="AE121" s="156"/>
      <c r="AF121" s="156"/>
      <c r="AG121" s="156"/>
      <c r="AH121" s="156"/>
      <c r="AI121" s="149" t="s">
        <v>453</v>
      </c>
      <c r="AJ121" s="142" t="s">
        <v>129</v>
      </c>
      <c r="AK121" s="142"/>
      <c r="AL121" s="147">
        <v>45975</v>
      </c>
      <c r="AM121" s="142"/>
      <c r="AN121" s="142"/>
      <c r="AO121" s="142"/>
      <c r="AP121" t="s">
        <v>454</v>
      </c>
    </row>
    <row r="122" spans="1:42" ht="25" x14ac:dyDescent="0.25">
      <c r="A122" s="153" t="s">
        <v>433</v>
      </c>
      <c r="B122" s="153" t="s">
        <v>314</v>
      </c>
      <c r="C122" s="153" t="s">
        <v>492</v>
      </c>
      <c r="D122" s="153" t="s">
        <v>435</v>
      </c>
      <c r="E122" s="153" t="s">
        <v>317</v>
      </c>
      <c r="F122" s="153" t="s">
        <v>318</v>
      </c>
      <c r="G122" s="153" t="s">
        <v>459</v>
      </c>
      <c r="H122" s="153" t="s">
        <v>334</v>
      </c>
      <c r="I122" s="154">
        <v>-487.49</v>
      </c>
      <c r="J122" s="153" t="s">
        <v>493</v>
      </c>
      <c r="K122" s="153" t="s">
        <v>500</v>
      </c>
      <c r="L122" s="153" t="s">
        <v>442</v>
      </c>
      <c r="M122" s="155">
        <v>45989</v>
      </c>
      <c r="N122" s="153" t="s">
        <v>324</v>
      </c>
      <c r="O122" s="156"/>
      <c r="P122" s="156"/>
      <c r="Q122" s="153" t="s">
        <v>325</v>
      </c>
      <c r="R122" s="156"/>
      <c r="S122" s="156"/>
      <c r="T122" s="153" t="s">
        <v>417</v>
      </c>
      <c r="U122" s="153" t="s">
        <v>327</v>
      </c>
      <c r="V122" s="153" t="s">
        <v>328</v>
      </c>
      <c r="W122" s="156"/>
      <c r="X122" s="153" t="s">
        <v>329</v>
      </c>
      <c r="Y122" s="156"/>
      <c r="Z122" s="156"/>
      <c r="AA122" s="156"/>
      <c r="AB122" s="156"/>
      <c r="AC122" s="153" t="s">
        <v>330</v>
      </c>
      <c r="AD122" s="153">
        <v>0</v>
      </c>
      <c r="AE122" s="156"/>
      <c r="AF122" s="156"/>
      <c r="AG122" s="156"/>
      <c r="AH122" s="156"/>
      <c r="AI122" s="148" t="s">
        <v>149</v>
      </c>
      <c r="AJ122" s="142" t="s">
        <v>129</v>
      </c>
      <c r="AK122" s="142" t="s">
        <v>139</v>
      </c>
      <c r="AL122" s="147">
        <v>45932</v>
      </c>
      <c r="AM122" s="142"/>
      <c r="AN122" s="142" t="s">
        <v>309</v>
      </c>
      <c r="AO122" s="142" t="s">
        <v>351</v>
      </c>
      <c r="AP122" t="s">
        <v>332</v>
      </c>
    </row>
    <row r="123" spans="1:42" x14ac:dyDescent="0.25">
      <c r="A123" s="153" t="s">
        <v>433</v>
      </c>
      <c r="B123" s="153" t="s">
        <v>314</v>
      </c>
      <c r="C123" s="153" t="s">
        <v>492</v>
      </c>
      <c r="D123" s="153" t="s">
        <v>435</v>
      </c>
      <c r="E123" s="153" t="s">
        <v>317</v>
      </c>
      <c r="F123" s="153" t="s">
        <v>318</v>
      </c>
      <c r="G123" s="153" t="s">
        <v>436</v>
      </c>
      <c r="H123" s="153" t="s">
        <v>342</v>
      </c>
      <c r="I123" s="154">
        <v>18.850000000000001</v>
      </c>
      <c r="J123" s="153" t="s">
        <v>493</v>
      </c>
      <c r="K123" s="153" t="s">
        <v>500</v>
      </c>
      <c r="L123" s="153" t="s">
        <v>442</v>
      </c>
      <c r="M123" s="155">
        <v>45989</v>
      </c>
      <c r="N123" s="153" t="s">
        <v>338</v>
      </c>
      <c r="O123" s="156"/>
      <c r="P123" s="156"/>
      <c r="Q123" s="153" t="s">
        <v>325</v>
      </c>
      <c r="R123" s="156"/>
      <c r="S123" s="156"/>
      <c r="T123" s="153" t="s">
        <v>506</v>
      </c>
      <c r="U123" s="153" t="s">
        <v>327</v>
      </c>
      <c r="V123" s="153" t="s">
        <v>328</v>
      </c>
      <c r="W123" s="156"/>
      <c r="X123" s="153" t="s">
        <v>329</v>
      </c>
      <c r="Y123" s="156"/>
      <c r="Z123" s="156"/>
      <c r="AA123" s="156"/>
      <c r="AB123" s="156"/>
      <c r="AC123" s="153" t="s">
        <v>330</v>
      </c>
      <c r="AD123" s="153">
        <v>0</v>
      </c>
      <c r="AE123" s="156"/>
      <c r="AF123" s="156"/>
      <c r="AG123" s="156"/>
      <c r="AH123" s="156"/>
      <c r="AI123" s="142" t="s">
        <v>170</v>
      </c>
      <c r="AJ123" s="142" t="s">
        <v>132</v>
      </c>
      <c r="AK123" s="142" t="s">
        <v>171</v>
      </c>
      <c r="AL123" s="147">
        <v>45985</v>
      </c>
      <c r="AM123" s="142"/>
      <c r="AN123" s="142"/>
      <c r="AO123" s="142" t="s">
        <v>351</v>
      </c>
      <c r="AP123" t="s">
        <v>332</v>
      </c>
    </row>
    <row r="124" spans="1:42" ht="25" x14ac:dyDescent="0.25">
      <c r="A124" s="153" t="s">
        <v>433</v>
      </c>
      <c r="B124" s="153" t="s">
        <v>314</v>
      </c>
      <c r="C124" s="153" t="s">
        <v>492</v>
      </c>
      <c r="D124" s="153" t="s">
        <v>435</v>
      </c>
      <c r="E124" s="153" t="s">
        <v>317</v>
      </c>
      <c r="F124" s="153" t="s">
        <v>318</v>
      </c>
      <c r="G124" s="153" t="s">
        <v>459</v>
      </c>
      <c r="H124" s="153" t="s">
        <v>334</v>
      </c>
      <c r="I124" s="154">
        <v>781.89</v>
      </c>
      <c r="J124" s="153" t="s">
        <v>493</v>
      </c>
      <c r="K124" s="153" t="s">
        <v>507</v>
      </c>
      <c r="L124" s="153" t="s">
        <v>442</v>
      </c>
      <c r="M124" s="155">
        <v>45989</v>
      </c>
      <c r="N124" s="153" t="s">
        <v>338</v>
      </c>
      <c r="O124" s="156"/>
      <c r="P124" s="156"/>
      <c r="Q124" s="153" t="s">
        <v>325</v>
      </c>
      <c r="R124" s="156"/>
      <c r="S124" s="156"/>
      <c r="T124" s="153" t="s">
        <v>508</v>
      </c>
      <c r="U124" s="153" t="s">
        <v>327</v>
      </c>
      <c r="V124" s="153" t="s">
        <v>328</v>
      </c>
      <c r="W124" s="156"/>
      <c r="X124" s="153" t="s">
        <v>329</v>
      </c>
      <c r="Y124" s="156"/>
      <c r="Z124" s="156"/>
      <c r="AA124" s="156"/>
      <c r="AB124" s="156"/>
      <c r="AC124" s="153" t="s">
        <v>330</v>
      </c>
      <c r="AD124" s="153">
        <v>0</v>
      </c>
      <c r="AE124" s="156"/>
      <c r="AF124" s="156"/>
      <c r="AG124" s="156"/>
      <c r="AH124" s="156"/>
      <c r="AI124" s="148" t="s">
        <v>166</v>
      </c>
      <c r="AJ124" s="142" t="s">
        <v>129</v>
      </c>
      <c r="AK124" s="142" t="s">
        <v>167</v>
      </c>
      <c r="AL124" s="147">
        <v>45975</v>
      </c>
      <c r="AM124" s="142"/>
      <c r="AN124" s="142"/>
      <c r="AO124" s="142" t="s">
        <v>351</v>
      </c>
      <c r="AP124" t="s">
        <v>332</v>
      </c>
    </row>
    <row r="125" spans="1:42" x14ac:dyDescent="0.25">
      <c r="A125" s="153" t="s">
        <v>433</v>
      </c>
      <c r="B125" s="153" t="s">
        <v>314</v>
      </c>
      <c r="C125" s="153" t="s">
        <v>492</v>
      </c>
      <c r="D125" s="153" t="s">
        <v>435</v>
      </c>
      <c r="E125" s="153" t="s">
        <v>317</v>
      </c>
      <c r="F125" s="153" t="s">
        <v>318</v>
      </c>
      <c r="G125" s="153" t="s">
        <v>436</v>
      </c>
      <c r="H125" s="153" t="s">
        <v>342</v>
      </c>
      <c r="I125" s="154">
        <v>0.56000000000000005</v>
      </c>
      <c r="J125" s="153" t="s">
        <v>493</v>
      </c>
      <c r="K125" s="153" t="s">
        <v>507</v>
      </c>
      <c r="L125" s="153" t="s">
        <v>442</v>
      </c>
      <c r="M125" s="155">
        <v>45989</v>
      </c>
      <c r="N125" s="153" t="s">
        <v>338</v>
      </c>
      <c r="O125" s="156"/>
      <c r="P125" s="156"/>
      <c r="Q125" s="153" t="s">
        <v>325</v>
      </c>
      <c r="R125" s="156"/>
      <c r="S125" s="156"/>
      <c r="T125" s="153" t="s">
        <v>509</v>
      </c>
      <c r="U125" s="153" t="s">
        <v>327</v>
      </c>
      <c r="V125" s="153" t="s">
        <v>328</v>
      </c>
      <c r="W125" s="156"/>
      <c r="X125" s="153" t="s">
        <v>329</v>
      </c>
      <c r="Y125" s="156"/>
      <c r="Z125" s="156"/>
      <c r="AA125" s="156"/>
      <c r="AB125" s="156"/>
      <c r="AC125" s="153" t="s">
        <v>330</v>
      </c>
      <c r="AD125" s="153">
        <v>0</v>
      </c>
      <c r="AE125" s="156"/>
      <c r="AF125" s="156"/>
      <c r="AG125" s="156"/>
      <c r="AH125" s="156"/>
      <c r="AI125" s="142" t="s">
        <v>152</v>
      </c>
      <c r="AJ125" s="142" t="s">
        <v>132</v>
      </c>
      <c r="AK125" s="142" t="s">
        <v>153</v>
      </c>
      <c r="AL125" s="147">
        <v>45951</v>
      </c>
      <c r="AM125" s="142"/>
      <c r="AN125" s="142"/>
      <c r="AO125" s="142" t="s">
        <v>351</v>
      </c>
      <c r="AP125" t="s">
        <v>332</v>
      </c>
    </row>
    <row r="126" spans="1:42" x14ac:dyDescent="0.25">
      <c r="A126" s="153" t="s">
        <v>433</v>
      </c>
      <c r="B126" s="153" t="s">
        <v>314</v>
      </c>
      <c r="C126" s="153" t="s">
        <v>492</v>
      </c>
      <c r="D126" s="153" t="s">
        <v>435</v>
      </c>
      <c r="E126" s="153" t="s">
        <v>317</v>
      </c>
      <c r="F126" s="153" t="s">
        <v>318</v>
      </c>
      <c r="G126" s="153" t="s">
        <v>459</v>
      </c>
      <c r="H126" s="153" t="s">
        <v>334</v>
      </c>
      <c r="I126" s="154">
        <v>619.1</v>
      </c>
      <c r="J126" s="153" t="s">
        <v>493</v>
      </c>
      <c r="K126" s="153" t="s">
        <v>507</v>
      </c>
      <c r="L126" s="153" t="s">
        <v>442</v>
      </c>
      <c r="M126" s="155">
        <v>45989</v>
      </c>
      <c r="N126" s="153" t="s">
        <v>338</v>
      </c>
      <c r="O126" s="156"/>
      <c r="P126" s="156"/>
      <c r="Q126" s="153" t="s">
        <v>325</v>
      </c>
      <c r="R126" s="156"/>
      <c r="S126" s="156"/>
      <c r="T126" s="153" t="s">
        <v>510</v>
      </c>
      <c r="U126" s="153" t="s">
        <v>327</v>
      </c>
      <c r="V126" s="153" t="s">
        <v>328</v>
      </c>
      <c r="W126" s="156"/>
      <c r="X126" s="153" t="s">
        <v>329</v>
      </c>
      <c r="Y126" s="156"/>
      <c r="Z126" s="156"/>
      <c r="AA126" s="156"/>
      <c r="AB126" s="156"/>
      <c r="AC126" s="153" t="s">
        <v>330</v>
      </c>
      <c r="AD126" s="153">
        <v>0</v>
      </c>
      <c r="AE126" s="156"/>
      <c r="AF126" s="156"/>
      <c r="AG126" s="156"/>
      <c r="AH126" s="156"/>
      <c r="AI126" s="142" t="s">
        <v>170</v>
      </c>
      <c r="AJ126" s="142" t="s">
        <v>129</v>
      </c>
      <c r="AK126" s="142" t="s">
        <v>171</v>
      </c>
      <c r="AL126" s="147">
        <v>45985</v>
      </c>
      <c r="AM126" s="142"/>
      <c r="AN126" s="142"/>
      <c r="AO126" s="142" t="s">
        <v>351</v>
      </c>
      <c r="AP126" t="s">
        <v>332</v>
      </c>
    </row>
    <row r="127" spans="1:42" x14ac:dyDescent="0.25">
      <c r="A127" s="153" t="s">
        <v>433</v>
      </c>
      <c r="B127" s="153" t="s">
        <v>314</v>
      </c>
      <c r="C127" s="153" t="s">
        <v>492</v>
      </c>
      <c r="D127" s="153" t="s">
        <v>435</v>
      </c>
      <c r="E127" s="153" t="s">
        <v>317</v>
      </c>
      <c r="F127" s="153" t="s">
        <v>318</v>
      </c>
      <c r="G127" s="153" t="s">
        <v>436</v>
      </c>
      <c r="H127" s="153" t="s">
        <v>342</v>
      </c>
      <c r="I127" s="154">
        <v>0.56000000000000005</v>
      </c>
      <c r="J127" s="153" t="s">
        <v>493</v>
      </c>
      <c r="K127" s="153" t="s">
        <v>507</v>
      </c>
      <c r="L127" s="153" t="s">
        <v>442</v>
      </c>
      <c r="M127" s="155">
        <v>45989</v>
      </c>
      <c r="N127" s="153" t="s">
        <v>338</v>
      </c>
      <c r="O127" s="156"/>
      <c r="P127" s="156"/>
      <c r="Q127" s="153" t="s">
        <v>325</v>
      </c>
      <c r="R127" s="156"/>
      <c r="S127" s="156"/>
      <c r="T127" s="153" t="s">
        <v>501</v>
      </c>
      <c r="U127" s="153" t="s">
        <v>327</v>
      </c>
      <c r="V127" s="153" t="s">
        <v>328</v>
      </c>
      <c r="W127" s="156"/>
      <c r="X127" s="153" t="s">
        <v>329</v>
      </c>
      <c r="Y127" s="156"/>
      <c r="Z127" s="156"/>
      <c r="AA127" s="156"/>
      <c r="AB127" s="156"/>
      <c r="AC127" s="153" t="s">
        <v>330</v>
      </c>
      <c r="AD127" s="153">
        <v>0</v>
      </c>
      <c r="AE127" s="156"/>
      <c r="AF127" s="156"/>
      <c r="AG127" s="156"/>
      <c r="AH127" s="156"/>
      <c r="AI127" s="142" t="s">
        <v>162</v>
      </c>
      <c r="AJ127" s="142" t="s">
        <v>132</v>
      </c>
      <c r="AK127" s="142" t="s">
        <v>163</v>
      </c>
      <c r="AL127" s="147">
        <v>45966</v>
      </c>
      <c r="AM127" s="142"/>
      <c r="AN127" s="142"/>
      <c r="AO127" s="142" t="s">
        <v>351</v>
      </c>
      <c r="AP127" t="s">
        <v>332</v>
      </c>
    </row>
    <row r="128" spans="1:42" x14ac:dyDescent="0.25">
      <c r="A128" s="153" t="s">
        <v>433</v>
      </c>
      <c r="B128" s="153" t="s">
        <v>314</v>
      </c>
      <c r="C128" s="153" t="s">
        <v>492</v>
      </c>
      <c r="D128" s="153" t="s">
        <v>435</v>
      </c>
      <c r="E128" s="153" t="s">
        <v>317</v>
      </c>
      <c r="F128" s="153" t="s">
        <v>318</v>
      </c>
      <c r="G128" s="153" t="s">
        <v>436</v>
      </c>
      <c r="H128" s="153" t="s">
        <v>342</v>
      </c>
      <c r="I128" s="154">
        <v>15.19</v>
      </c>
      <c r="J128" s="153" t="s">
        <v>493</v>
      </c>
      <c r="K128" s="153" t="s">
        <v>507</v>
      </c>
      <c r="L128" s="153" t="s">
        <v>442</v>
      </c>
      <c r="M128" s="155">
        <v>45989</v>
      </c>
      <c r="N128" s="153" t="s">
        <v>338</v>
      </c>
      <c r="O128" s="156"/>
      <c r="P128" s="156"/>
      <c r="Q128" s="153" t="s">
        <v>325</v>
      </c>
      <c r="R128" s="156"/>
      <c r="S128" s="156"/>
      <c r="T128" s="153" t="s">
        <v>511</v>
      </c>
      <c r="U128" s="153" t="s">
        <v>327</v>
      </c>
      <c r="V128" s="153" t="s">
        <v>328</v>
      </c>
      <c r="W128" s="156"/>
      <c r="X128" s="153" t="s">
        <v>329</v>
      </c>
      <c r="Y128" s="156"/>
      <c r="Z128" s="156"/>
      <c r="AA128" s="156"/>
      <c r="AB128" s="156"/>
      <c r="AC128" s="153" t="s">
        <v>330</v>
      </c>
      <c r="AD128" s="153">
        <v>0</v>
      </c>
      <c r="AE128" s="156"/>
      <c r="AF128" s="156"/>
      <c r="AG128" s="156"/>
      <c r="AH128" s="156"/>
      <c r="AI128" s="142" t="s">
        <v>162</v>
      </c>
      <c r="AJ128" s="142" t="s">
        <v>147</v>
      </c>
      <c r="AK128" s="142" t="s">
        <v>163</v>
      </c>
      <c r="AL128" s="147">
        <v>45966</v>
      </c>
      <c r="AM128" s="142"/>
      <c r="AN128" s="142"/>
      <c r="AO128" s="142" t="s">
        <v>351</v>
      </c>
      <c r="AP128" t="s">
        <v>332</v>
      </c>
    </row>
    <row r="129" spans="1:42" x14ac:dyDescent="0.25">
      <c r="A129" s="153" t="s">
        <v>433</v>
      </c>
      <c r="B129" s="153" t="s">
        <v>314</v>
      </c>
      <c r="C129" s="153" t="s">
        <v>492</v>
      </c>
      <c r="D129" s="153" t="s">
        <v>435</v>
      </c>
      <c r="E129" s="153" t="s">
        <v>317</v>
      </c>
      <c r="F129" s="153" t="s">
        <v>318</v>
      </c>
      <c r="G129" s="153" t="s">
        <v>459</v>
      </c>
      <c r="H129" s="153" t="s">
        <v>334</v>
      </c>
      <c r="I129" s="154">
        <v>501.69</v>
      </c>
      <c r="J129" s="153" t="s">
        <v>493</v>
      </c>
      <c r="K129" s="153" t="s">
        <v>507</v>
      </c>
      <c r="L129" s="153" t="s">
        <v>442</v>
      </c>
      <c r="M129" s="155">
        <v>45989</v>
      </c>
      <c r="N129" s="153" t="s">
        <v>338</v>
      </c>
      <c r="O129" s="156"/>
      <c r="P129" s="156"/>
      <c r="Q129" s="153" t="s">
        <v>325</v>
      </c>
      <c r="R129" s="156"/>
      <c r="S129" s="156"/>
      <c r="T129" s="153" t="s">
        <v>512</v>
      </c>
      <c r="U129" s="153" t="s">
        <v>327</v>
      </c>
      <c r="V129" s="153" t="s">
        <v>328</v>
      </c>
      <c r="W129" s="156"/>
      <c r="X129" s="153" t="s">
        <v>329</v>
      </c>
      <c r="Y129" s="156"/>
      <c r="Z129" s="156"/>
      <c r="AA129" s="156"/>
      <c r="AB129" s="156"/>
      <c r="AC129" s="153" t="s">
        <v>330</v>
      </c>
      <c r="AD129" s="153">
        <v>0</v>
      </c>
      <c r="AE129" s="156"/>
      <c r="AF129" s="156"/>
      <c r="AG129" s="156"/>
      <c r="AH129" s="156"/>
      <c r="AI129" s="142" t="s">
        <v>162</v>
      </c>
      <c r="AJ129" s="142" t="s">
        <v>129</v>
      </c>
      <c r="AK129" s="142" t="s">
        <v>163</v>
      </c>
      <c r="AL129" s="147">
        <v>45966</v>
      </c>
      <c r="AM129" s="142"/>
      <c r="AN129" s="142"/>
      <c r="AO129" s="142" t="s">
        <v>351</v>
      </c>
      <c r="AP129" t="s">
        <v>332</v>
      </c>
    </row>
    <row r="130" spans="1:42" x14ac:dyDescent="0.25">
      <c r="A130" s="153" t="s">
        <v>433</v>
      </c>
      <c r="B130" s="153" t="s">
        <v>314</v>
      </c>
      <c r="C130" s="153" t="s">
        <v>492</v>
      </c>
      <c r="D130" s="153" t="s">
        <v>435</v>
      </c>
      <c r="E130" s="153" t="s">
        <v>317</v>
      </c>
      <c r="F130" s="153" t="s">
        <v>318</v>
      </c>
      <c r="G130" s="153" t="s">
        <v>436</v>
      </c>
      <c r="H130" s="153" t="s">
        <v>342</v>
      </c>
      <c r="I130" s="154">
        <v>8.4</v>
      </c>
      <c r="J130" s="153" t="s">
        <v>493</v>
      </c>
      <c r="K130" s="153" t="s">
        <v>507</v>
      </c>
      <c r="L130" s="153" t="s">
        <v>442</v>
      </c>
      <c r="M130" s="155">
        <v>45989</v>
      </c>
      <c r="N130" s="153" t="s">
        <v>338</v>
      </c>
      <c r="O130" s="156"/>
      <c r="P130" s="156"/>
      <c r="Q130" s="153" t="s">
        <v>325</v>
      </c>
      <c r="R130" s="156"/>
      <c r="S130" s="156"/>
      <c r="T130" s="153" t="s">
        <v>501</v>
      </c>
      <c r="U130" s="153" t="s">
        <v>327</v>
      </c>
      <c r="V130" s="153" t="s">
        <v>328</v>
      </c>
      <c r="W130" s="156"/>
      <c r="X130" s="153" t="s">
        <v>329</v>
      </c>
      <c r="Y130" s="156"/>
      <c r="Z130" s="156"/>
      <c r="AA130" s="156"/>
      <c r="AB130" s="156"/>
      <c r="AC130" s="153" t="s">
        <v>330</v>
      </c>
      <c r="AD130" s="153">
        <v>0</v>
      </c>
      <c r="AE130" s="156"/>
      <c r="AF130" s="156"/>
      <c r="AG130" s="156"/>
      <c r="AH130" s="156"/>
      <c r="AI130" s="142" t="s">
        <v>162</v>
      </c>
      <c r="AJ130" s="142" t="s">
        <v>132</v>
      </c>
      <c r="AK130" s="142" t="s">
        <v>163</v>
      </c>
      <c r="AL130" s="147">
        <v>45966</v>
      </c>
      <c r="AM130" s="142"/>
      <c r="AN130" s="142"/>
      <c r="AO130" s="142" t="s">
        <v>351</v>
      </c>
      <c r="AP130" t="s">
        <v>332</v>
      </c>
    </row>
    <row r="131" spans="1:42" x14ac:dyDescent="0.25">
      <c r="A131" s="153" t="s">
        <v>433</v>
      </c>
      <c r="B131" s="153" t="s">
        <v>314</v>
      </c>
      <c r="C131" s="153" t="s">
        <v>492</v>
      </c>
      <c r="D131" s="153" t="s">
        <v>435</v>
      </c>
      <c r="E131" s="153" t="s">
        <v>317</v>
      </c>
      <c r="F131" s="153" t="s">
        <v>318</v>
      </c>
      <c r="G131" s="153" t="s">
        <v>436</v>
      </c>
      <c r="H131" s="153" t="s">
        <v>342</v>
      </c>
      <c r="I131" s="154">
        <v>33.04</v>
      </c>
      <c r="J131" s="153" t="s">
        <v>493</v>
      </c>
      <c r="K131" s="153" t="s">
        <v>507</v>
      </c>
      <c r="L131" s="153" t="s">
        <v>442</v>
      </c>
      <c r="M131" s="155">
        <v>45989</v>
      </c>
      <c r="N131" s="153" t="s">
        <v>338</v>
      </c>
      <c r="O131" s="156"/>
      <c r="P131" s="156"/>
      <c r="Q131" s="153" t="s">
        <v>325</v>
      </c>
      <c r="R131" s="156"/>
      <c r="S131" s="156"/>
      <c r="T131" s="153" t="s">
        <v>513</v>
      </c>
      <c r="U131" s="153" t="s">
        <v>327</v>
      </c>
      <c r="V131" s="153" t="s">
        <v>328</v>
      </c>
      <c r="W131" s="156"/>
      <c r="X131" s="153" t="s">
        <v>329</v>
      </c>
      <c r="Y131" s="156"/>
      <c r="Z131" s="156"/>
      <c r="AA131" s="156"/>
      <c r="AB131" s="156"/>
      <c r="AC131" s="153" t="s">
        <v>330</v>
      </c>
      <c r="AD131" s="153">
        <v>0</v>
      </c>
      <c r="AE131" s="156"/>
      <c r="AF131" s="156"/>
      <c r="AG131" s="156"/>
      <c r="AH131" s="156"/>
      <c r="AI131" s="142" t="s">
        <v>156</v>
      </c>
      <c r="AJ131" s="142" t="s">
        <v>131</v>
      </c>
      <c r="AK131" s="142" t="s">
        <v>141</v>
      </c>
      <c r="AL131" s="147">
        <v>45957</v>
      </c>
      <c r="AM131" s="142"/>
      <c r="AN131" s="142"/>
      <c r="AO131" s="142" t="s">
        <v>351</v>
      </c>
      <c r="AP131" t="s">
        <v>332</v>
      </c>
    </row>
    <row r="132" spans="1:42" x14ac:dyDescent="0.25">
      <c r="A132" s="153" t="s">
        <v>433</v>
      </c>
      <c r="B132" s="153" t="s">
        <v>314</v>
      </c>
      <c r="C132" s="153" t="s">
        <v>492</v>
      </c>
      <c r="D132" s="153" t="s">
        <v>435</v>
      </c>
      <c r="E132" s="153" t="s">
        <v>317</v>
      </c>
      <c r="F132" s="153" t="s">
        <v>318</v>
      </c>
      <c r="G132" s="153" t="s">
        <v>436</v>
      </c>
      <c r="H132" s="153" t="s">
        <v>342</v>
      </c>
      <c r="I132" s="154">
        <v>0.56000000000000005</v>
      </c>
      <c r="J132" s="153" t="s">
        <v>493</v>
      </c>
      <c r="K132" s="153" t="s">
        <v>507</v>
      </c>
      <c r="L132" s="153" t="s">
        <v>442</v>
      </c>
      <c r="M132" s="155">
        <v>45989</v>
      </c>
      <c r="N132" s="153" t="s">
        <v>338</v>
      </c>
      <c r="O132" s="156"/>
      <c r="P132" s="156"/>
      <c r="Q132" s="153" t="s">
        <v>325</v>
      </c>
      <c r="R132" s="156"/>
      <c r="S132" s="156"/>
      <c r="T132" s="153" t="s">
        <v>514</v>
      </c>
      <c r="U132" s="153" t="s">
        <v>327</v>
      </c>
      <c r="V132" s="153" t="s">
        <v>328</v>
      </c>
      <c r="W132" s="156"/>
      <c r="X132" s="153" t="s">
        <v>329</v>
      </c>
      <c r="Y132" s="156"/>
      <c r="Z132" s="156"/>
      <c r="AA132" s="156"/>
      <c r="AB132" s="156"/>
      <c r="AC132" s="153" t="s">
        <v>330</v>
      </c>
      <c r="AD132" s="153">
        <v>0</v>
      </c>
      <c r="AE132" s="156"/>
      <c r="AF132" s="156"/>
      <c r="AG132" s="156"/>
      <c r="AH132" s="156"/>
      <c r="AI132" s="142" t="s">
        <v>156</v>
      </c>
      <c r="AJ132" s="142" t="s">
        <v>132</v>
      </c>
      <c r="AK132" s="142" t="s">
        <v>141</v>
      </c>
      <c r="AL132" s="147">
        <v>45957</v>
      </c>
      <c r="AM132" s="142"/>
      <c r="AN132" s="142"/>
      <c r="AO132" s="142" t="s">
        <v>351</v>
      </c>
      <c r="AP132" t="s">
        <v>332</v>
      </c>
    </row>
    <row r="133" spans="1:42" x14ac:dyDescent="0.25">
      <c r="A133" s="153" t="s">
        <v>433</v>
      </c>
      <c r="B133" s="153" t="s">
        <v>314</v>
      </c>
      <c r="C133" s="153" t="s">
        <v>492</v>
      </c>
      <c r="D133" s="153" t="s">
        <v>435</v>
      </c>
      <c r="E133" s="153" t="s">
        <v>317</v>
      </c>
      <c r="F133" s="153" t="s">
        <v>318</v>
      </c>
      <c r="G133" s="153" t="s">
        <v>436</v>
      </c>
      <c r="H133" s="153" t="s">
        <v>342</v>
      </c>
      <c r="I133" s="154">
        <v>601.74</v>
      </c>
      <c r="J133" s="153" t="s">
        <v>493</v>
      </c>
      <c r="K133" s="153" t="s">
        <v>515</v>
      </c>
      <c r="L133" s="153" t="s">
        <v>442</v>
      </c>
      <c r="M133" s="155">
        <v>45989</v>
      </c>
      <c r="N133" s="153" t="s">
        <v>338</v>
      </c>
      <c r="O133" s="156"/>
      <c r="P133" s="156"/>
      <c r="Q133" s="153" t="s">
        <v>325</v>
      </c>
      <c r="R133" s="156"/>
      <c r="S133" s="156"/>
      <c r="T133" s="153" t="s">
        <v>516</v>
      </c>
      <c r="U133" s="153" t="s">
        <v>327</v>
      </c>
      <c r="V133" s="153" t="s">
        <v>328</v>
      </c>
      <c r="W133" s="156"/>
      <c r="X133" s="153" t="s">
        <v>329</v>
      </c>
      <c r="Y133" s="156"/>
      <c r="Z133" s="156"/>
      <c r="AA133" s="156"/>
      <c r="AB133" s="156"/>
      <c r="AC133" s="153" t="s">
        <v>330</v>
      </c>
      <c r="AD133" s="153">
        <v>0</v>
      </c>
      <c r="AE133" s="156"/>
      <c r="AF133" s="156"/>
      <c r="AG133" s="156"/>
      <c r="AH133" s="156"/>
      <c r="AI133" s="142" t="s">
        <v>152</v>
      </c>
      <c r="AJ133" s="142" t="s">
        <v>136</v>
      </c>
      <c r="AK133" s="142" t="s">
        <v>153</v>
      </c>
      <c r="AL133" s="147">
        <v>45951</v>
      </c>
      <c r="AM133" s="142"/>
      <c r="AN133" s="142"/>
      <c r="AO133" s="142" t="s">
        <v>351</v>
      </c>
      <c r="AP133" t="s">
        <v>332</v>
      </c>
    </row>
    <row r="134" spans="1:42" x14ac:dyDescent="0.25">
      <c r="A134" s="153" t="s">
        <v>433</v>
      </c>
      <c r="B134" s="153" t="s">
        <v>314</v>
      </c>
      <c r="C134" s="153" t="s">
        <v>492</v>
      </c>
      <c r="D134" s="153" t="s">
        <v>435</v>
      </c>
      <c r="E134" s="153" t="s">
        <v>317</v>
      </c>
      <c r="F134" s="153" t="s">
        <v>318</v>
      </c>
      <c r="G134" s="153" t="s">
        <v>436</v>
      </c>
      <c r="H134" s="153" t="s">
        <v>342</v>
      </c>
      <c r="I134" s="154">
        <v>8.4</v>
      </c>
      <c r="J134" s="153" t="s">
        <v>493</v>
      </c>
      <c r="K134" s="153" t="s">
        <v>515</v>
      </c>
      <c r="L134" s="153" t="s">
        <v>442</v>
      </c>
      <c r="M134" s="155">
        <v>45989</v>
      </c>
      <c r="N134" s="153" t="s">
        <v>338</v>
      </c>
      <c r="O134" s="156"/>
      <c r="P134" s="156"/>
      <c r="Q134" s="153" t="s">
        <v>325</v>
      </c>
      <c r="R134" s="156"/>
      <c r="S134" s="156"/>
      <c r="T134" s="153" t="s">
        <v>509</v>
      </c>
      <c r="U134" s="153" t="s">
        <v>327</v>
      </c>
      <c r="V134" s="153" t="s">
        <v>328</v>
      </c>
      <c r="W134" s="156"/>
      <c r="X134" s="153" t="s">
        <v>329</v>
      </c>
      <c r="Y134" s="156"/>
      <c r="Z134" s="156"/>
      <c r="AA134" s="156"/>
      <c r="AB134" s="156"/>
      <c r="AC134" s="153" t="s">
        <v>330</v>
      </c>
      <c r="AD134" s="153">
        <v>0</v>
      </c>
      <c r="AE134" s="156"/>
      <c r="AF134" s="156"/>
      <c r="AG134" s="156"/>
      <c r="AH134" s="156"/>
      <c r="AI134" s="142" t="s">
        <v>152</v>
      </c>
      <c r="AJ134" s="142" t="s">
        <v>132</v>
      </c>
      <c r="AK134" s="142" t="s">
        <v>153</v>
      </c>
      <c r="AL134" s="147">
        <v>45951</v>
      </c>
      <c r="AM134" s="142"/>
      <c r="AN134" s="142"/>
      <c r="AO134" s="142" t="s">
        <v>351</v>
      </c>
      <c r="AP134" t="s">
        <v>332</v>
      </c>
    </row>
    <row r="135" spans="1:42" x14ac:dyDescent="0.25">
      <c r="A135" s="153" t="s">
        <v>433</v>
      </c>
      <c r="B135" s="153" t="s">
        <v>314</v>
      </c>
      <c r="C135" s="153" t="s">
        <v>492</v>
      </c>
      <c r="D135" s="153" t="s">
        <v>435</v>
      </c>
      <c r="E135" s="153" t="s">
        <v>317</v>
      </c>
      <c r="F135" s="153" t="s">
        <v>318</v>
      </c>
      <c r="G135" s="153" t="s">
        <v>436</v>
      </c>
      <c r="H135" s="153" t="s">
        <v>342</v>
      </c>
      <c r="I135" s="154">
        <v>18.850000000000001</v>
      </c>
      <c r="J135" s="153" t="s">
        <v>493</v>
      </c>
      <c r="K135" s="153" t="s">
        <v>515</v>
      </c>
      <c r="L135" s="153" t="s">
        <v>442</v>
      </c>
      <c r="M135" s="155">
        <v>45989</v>
      </c>
      <c r="N135" s="153" t="s">
        <v>338</v>
      </c>
      <c r="O135" s="156"/>
      <c r="P135" s="156"/>
      <c r="Q135" s="153" t="s">
        <v>325</v>
      </c>
      <c r="R135" s="156"/>
      <c r="S135" s="156"/>
      <c r="T135" s="153" t="s">
        <v>517</v>
      </c>
      <c r="U135" s="153" t="s">
        <v>327</v>
      </c>
      <c r="V135" s="153" t="s">
        <v>328</v>
      </c>
      <c r="W135" s="156"/>
      <c r="X135" s="153" t="s">
        <v>329</v>
      </c>
      <c r="Y135" s="156"/>
      <c r="Z135" s="156"/>
      <c r="AA135" s="156"/>
      <c r="AB135" s="156"/>
      <c r="AC135" s="153" t="s">
        <v>330</v>
      </c>
      <c r="AD135" s="153">
        <v>0</v>
      </c>
      <c r="AE135" s="156"/>
      <c r="AF135" s="156"/>
      <c r="AG135" s="156"/>
      <c r="AH135" s="156"/>
      <c r="AI135" s="142" t="s">
        <v>518</v>
      </c>
      <c r="AJ135" s="142" t="s">
        <v>132</v>
      </c>
      <c r="AK135" s="142" t="s">
        <v>159</v>
      </c>
      <c r="AL135" s="147">
        <v>45996</v>
      </c>
      <c r="AM135" s="142"/>
      <c r="AN135" s="142"/>
      <c r="AO135" s="142" t="s">
        <v>351</v>
      </c>
      <c r="AP135" t="s">
        <v>309</v>
      </c>
    </row>
    <row r="136" spans="1:42" x14ac:dyDescent="0.25">
      <c r="A136" s="153" t="s">
        <v>433</v>
      </c>
      <c r="B136" s="153" t="s">
        <v>314</v>
      </c>
      <c r="C136" s="153" t="s">
        <v>492</v>
      </c>
      <c r="D136" s="153" t="s">
        <v>435</v>
      </c>
      <c r="E136" s="153" t="s">
        <v>317</v>
      </c>
      <c r="F136" s="153" t="s">
        <v>318</v>
      </c>
      <c r="G136" s="153" t="s">
        <v>436</v>
      </c>
      <c r="H136" s="153" t="s">
        <v>342</v>
      </c>
      <c r="I136" s="154">
        <v>44.25</v>
      </c>
      <c r="J136" s="153" t="s">
        <v>493</v>
      </c>
      <c r="K136" s="153" t="s">
        <v>519</v>
      </c>
      <c r="L136" s="153" t="s">
        <v>442</v>
      </c>
      <c r="M136" s="155">
        <v>45989</v>
      </c>
      <c r="N136" s="153" t="s">
        <v>338</v>
      </c>
      <c r="O136" s="156"/>
      <c r="P136" s="156"/>
      <c r="Q136" s="153" t="s">
        <v>325</v>
      </c>
      <c r="R136" s="156"/>
      <c r="S136" s="156"/>
      <c r="T136" s="153" t="s">
        <v>511</v>
      </c>
      <c r="U136" s="153" t="s">
        <v>327</v>
      </c>
      <c r="V136" s="153" t="s">
        <v>328</v>
      </c>
      <c r="W136" s="156"/>
      <c r="X136" s="153" t="s">
        <v>329</v>
      </c>
      <c r="Y136" s="156"/>
      <c r="Z136" s="156"/>
      <c r="AA136" s="156"/>
      <c r="AB136" s="156"/>
      <c r="AC136" s="153" t="s">
        <v>330</v>
      </c>
      <c r="AD136" s="153">
        <v>0</v>
      </c>
      <c r="AE136" s="156"/>
      <c r="AF136" s="156"/>
      <c r="AG136" s="156"/>
      <c r="AH136" s="156"/>
      <c r="AI136" s="142" t="s">
        <v>162</v>
      </c>
      <c r="AJ136" s="142" t="s">
        <v>147</v>
      </c>
      <c r="AK136" s="142" t="s">
        <v>163</v>
      </c>
      <c r="AL136" s="147">
        <v>45966</v>
      </c>
      <c r="AM136" s="142"/>
      <c r="AN136" s="142"/>
      <c r="AO136" s="142" t="s">
        <v>351</v>
      </c>
      <c r="AP136" t="s">
        <v>332</v>
      </c>
    </row>
    <row r="137" spans="1:42" x14ac:dyDescent="0.25">
      <c r="A137" s="153" t="s">
        <v>433</v>
      </c>
      <c r="B137" s="153" t="s">
        <v>314</v>
      </c>
      <c r="C137" s="153" t="s">
        <v>492</v>
      </c>
      <c r="D137" s="153" t="s">
        <v>435</v>
      </c>
      <c r="E137" s="153" t="s">
        <v>317</v>
      </c>
      <c r="F137" s="153" t="s">
        <v>318</v>
      </c>
      <c r="G137" s="153" t="s">
        <v>436</v>
      </c>
      <c r="H137" s="153" t="s">
        <v>342</v>
      </c>
      <c r="I137" s="154">
        <v>8.4</v>
      </c>
      <c r="J137" s="153" t="s">
        <v>493</v>
      </c>
      <c r="K137" s="153" t="s">
        <v>519</v>
      </c>
      <c r="L137" s="153" t="s">
        <v>442</v>
      </c>
      <c r="M137" s="155">
        <v>45989</v>
      </c>
      <c r="N137" s="153" t="s">
        <v>338</v>
      </c>
      <c r="O137" s="156"/>
      <c r="P137" s="156"/>
      <c r="Q137" s="153" t="s">
        <v>325</v>
      </c>
      <c r="R137" s="156"/>
      <c r="S137" s="156"/>
      <c r="T137" s="153" t="s">
        <v>514</v>
      </c>
      <c r="U137" s="153" t="s">
        <v>327</v>
      </c>
      <c r="V137" s="153" t="s">
        <v>328</v>
      </c>
      <c r="W137" s="156"/>
      <c r="X137" s="153" t="s">
        <v>329</v>
      </c>
      <c r="Y137" s="156"/>
      <c r="Z137" s="156"/>
      <c r="AA137" s="156"/>
      <c r="AB137" s="156"/>
      <c r="AC137" s="153" t="s">
        <v>330</v>
      </c>
      <c r="AD137" s="153">
        <v>0</v>
      </c>
      <c r="AE137" s="156"/>
      <c r="AF137" s="156"/>
      <c r="AG137" s="156"/>
      <c r="AH137" s="156"/>
      <c r="AI137" s="142" t="s">
        <v>156</v>
      </c>
      <c r="AJ137" s="142" t="s">
        <v>132</v>
      </c>
      <c r="AK137" s="142" t="s">
        <v>141</v>
      </c>
      <c r="AL137" s="147">
        <v>45957</v>
      </c>
      <c r="AM137" s="142"/>
      <c r="AN137" s="142"/>
      <c r="AO137" s="142" t="s">
        <v>351</v>
      </c>
      <c r="AP137" t="s">
        <v>332</v>
      </c>
    </row>
    <row r="138" spans="1:42" x14ac:dyDescent="0.25">
      <c r="A138" s="153" t="s">
        <v>433</v>
      </c>
      <c r="B138" s="153" t="s">
        <v>314</v>
      </c>
      <c r="C138" s="153" t="s">
        <v>492</v>
      </c>
      <c r="D138" s="153" t="s">
        <v>435</v>
      </c>
      <c r="E138" s="153" t="s">
        <v>317</v>
      </c>
      <c r="F138" s="153" t="s">
        <v>318</v>
      </c>
      <c r="G138" s="153" t="s">
        <v>436</v>
      </c>
      <c r="H138" s="153" t="s">
        <v>342</v>
      </c>
      <c r="I138" s="154">
        <v>11.2</v>
      </c>
      <c r="J138" s="153" t="s">
        <v>493</v>
      </c>
      <c r="K138" s="153" t="s">
        <v>519</v>
      </c>
      <c r="L138" s="153" t="s">
        <v>442</v>
      </c>
      <c r="M138" s="155">
        <v>45989</v>
      </c>
      <c r="N138" s="153" t="s">
        <v>338</v>
      </c>
      <c r="O138" s="156"/>
      <c r="P138" s="156"/>
      <c r="Q138" s="153" t="s">
        <v>325</v>
      </c>
      <c r="R138" s="156"/>
      <c r="S138" s="156"/>
      <c r="T138" s="153" t="s">
        <v>520</v>
      </c>
      <c r="U138" s="153" t="s">
        <v>327</v>
      </c>
      <c r="V138" s="153" t="s">
        <v>328</v>
      </c>
      <c r="W138" s="156"/>
      <c r="X138" s="153" t="s">
        <v>329</v>
      </c>
      <c r="Y138" s="156"/>
      <c r="Z138" s="156"/>
      <c r="AA138" s="156"/>
      <c r="AB138" s="156"/>
      <c r="AC138" s="153" t="s">
        <v>330</v>
      </c>
      <c r="AD138" s="153">
        <v>0</v>
      </c>
      <c r="AE138" s="156"/>
      <c r="AF138" s="156"/>
      <c r="AG138" s="156"/>
      <c r="AH138" s="156"/>
      <c r="AI138" s="142" t="s">
        <v>156</v>
      </c>
      <c r="AJ138" s="142" t="s">
        <v>132</v>
      </c>
      <c r="AK138" s="142" t="s">
        <v>141</v>
      </c>
      <c r="AL138" s="147">
        <v>45957</v>
      </c>
      <c r="AM138" s="142"/>
      <c r="AN138" s="142"/>
      <c r="AO138" s="142" t="s">
        <v>351</v>
      </c>
      <c r="AP138" t="s">
        <v>332</v>
      </c>
    </row>
    <row r="139" spans="1:42" x14ac:dyDescent="0.25">
      <c r="A139" s="153" t="s">
        <v>433</v>
      </c>
      <c r="B139" s="153" t="s">
        <v>314</v>
      </c>
      <c r="C139" s="153" t="s">
        <v>492</v>
      </c>
      <c r="D139" s="153" t="s">
        <v>435</v>
      </c>
      <c r="E139" s="153" t="s">
        <v>317</v>
      </c>
      <c r="F139" s="153" t="s">
        <v>318</v>
      </c>
      <c r="G139" s="153" t="s">
        <v>436</v>
      </c>
      <c r="H139" s="153" t="s">
        <v>342</v>
      </c>
      <c r="I139" s="154">
        <v>8.4</v>
      </c>
      <c r="J139" s="153" t="s">
        <v>493</v>
      </c>
      <c r="K139" s="153" t="s">
        <v>519</v>
      </c>
      <c r="L139" s="153" t="s">
        <v>442</v>
      </c>
      <c r="M139" s="155">
        <v>45989</v>
      </c>
      <c r="N139" s="153" t="s">
        <v>338</v>
      </c>
      <c r="O139" s="156"/>
      <c r="P139" s="156"/>
      <c r="Q139" s="153" t="s">
        <v>325</v>
      </c>
      <c r="R139" s="156"/>
      <c r="S139" s="156"/>
      <c r="T139" s="153" t="s">
        <v>504</v>
      </c>
      <c r="U139" s="153" t="s">
        <v>327</v>
      </c>
      <c r="V139" s="153" t="s">
        <v>328</v>
      </c>
      <c r="W139" s="156"/>
      <c r="X139" s="153" t="s">
        <v>329</v>
      </c>
      <c r="Y139" s="156"/>
      <c r="Z139" s="156"/>
      <c r="AA139" s="156"/>
      <c r="AB139" s="156"/>
      <c r="AC139" s="153" t="s">
        <v>330</v>
      </c>
      <c r="AD139" s="153">
        <v>0</v>
      </c>
      <c r="AE139" s="156"/>
      <c r="AF139" s="156"/>
      <c r="AG139" s="156"/>
      <c r="AH139" s="156"/>
      <c r="AI139" s="142" t="s">
        <v>168</v>
      </c>
      <c r="AJ139" s="142" t="s">
        <v>132</v>
      </c>
      <c r="AK139" s="142" t="s">
        <v>146</v>
      </c>
      <c r="AL139" s="147">
        <v>45977</v>
      </c>
      <c r="AM139" s="142"/>
      <c r="AN139" s="142"/>
      <c r="AO139" s="142" t="s">
        <v>351</v>
      </c>
      <c r="AP139" t="s">
        <v>332</v>
      </c>
    </row>
    <row r="140" spans="1:42" x14ac:dyDescent="0.25">
      <c r="A140" s="153" t="s">
        <v>433</v>
      </c>
      <c r="B140" s="153" t="s">
        <v>314</v>
      </c>
      <c r="C140" s="153" t="s">
        <v>492</v>
      </c>
      <c r="D140" s="153" t="s">
        <v>435</v>
      </c>
      <c r="E140" s="153" t="s">
        <v>317</v>
      </c>
      <c r="F140" s="153" t="s">
        <v>318</v>
      </c>
      <c r="G140" s="153" t="s">
        <v>459</v>
      </c>
      <c r="H140" s="153" t="s">
        <v>334</v>
      </c>
      <c r="I140" s="154">
        <v>689.52</v>
      </c>
      <c r="J140" s="153" t="s">
        <v>493</v>
      </c>
      <c r="K140" s="153" t="s">
        <v>519</v>
      </c>
      <c r="L140" s="153" t="s">
        <v>442</v>
      </c>
      <c r="M140" s="155">
        <v>45989</v>
      </c>
      <c r="N140" s="153" t="s">
        <v>338</v>
      </c>
      <c r="O140" s="156"/>
      <c r="P140" s="156"/>
      <c r="Q140" s="153" t="s">
        <v>325</v>
      </c>
      <c r="R140" s="156"/>
      <c r="S140" s="156"/>
      <c r="T140" s="153" t="s">
        <v>521</v>
      </c>
      <c r="U140" s="153" t="s">
        <v>327</v>
      </c>
      <c r="V140" s="153" t="s">
        <v>328</v>
      </c>
      <c r="W140" s="156"/>
      <c r="X140" s="153" t="s">
        <v>329</v>
      </c>
      <c r="Y140" s="156"/>
      <c r="Z140" s="156"/>
      <c r="AA140" s="156"/>
      <c r="AB140" s="156"/>
      <c r="AC140" s="153" t="s">
        <v>330</v>
      </c>
      <c r="AD140" s="153">
        <v>0</v>
      </c>
      <c r="AE140" s="156"/>
      <c r="AF140" s="156"/>
      <c r="AG140" s="156"/>
      <c r="AH140" s="156"/>
      <c r="AI140" s="142" t="s">
        <v>522</v>
      </c>
      <c r="AJ140" s="142" t="s">
        <v>129</v>
      </c>
      <c r="AK140" s="142" t="s">
        <v>159</v>
      </c>
      <c r="AL140" s="147">
        <v>45988</v>
      </c>
      <c r="AM140" s="142"/>
      <c r="AN140" s="142"/>
      <c r="AO140" s="142" t="s">
        <v>351</v>
      </c>
      <c r="AP140" t="s">
        <v>309</v>
      </c>
    </row>
    <row r="141" spans="1:42" x14ac:dyDescent="0.25">
      <c r="A141" s="153" t="s">
        <v>433</v>
      </c>
      <c r="B141" s="153" t="s">
        <v>314</v>
      </c>
      <c r="C141" s="153" t="s">
        <v>492</v>
      </c>
      <c r="D141" s="153" t="s">
        <v>435</v>
      </c>
      <c r="E141" s="153" t="s">
        <v>317</v>
      </c>
      <c r="F141" s="153" t="s">
        <v>318</v>
      </c>
      <c r="G141" s="153" t="s">
        <v>436</v>
      </c>
      <c r="H141" s="153" t="s">
        <v>342</v>
      </c>
      <c r="I141" s="154">
        <v>0.56000000000000005</v>
      </c>
      <c r="J141" s="153" t="s">
        <v>493</v>
      </c>
      <c r="K141" s="153" t="s">
        <v>519</v>
      </c>
      <c r="L141" s="153" t="s">
        <v>442</v>
      </c>
      <c r="M141" s="155">
        <v>45989</v>
      </c>
      <c r="N141" s="153" t="s">
        <v>338</v>
      </c>
      <c r="O141" s="156"/>
      <c r="P141" s="156"/>
      <c r="Q141" s="153" t="s">
        <v>325</v>
      </c>
      <c r="R141" s="156"/>
      <c r="S141" s="156"/>
      <c r="T141" s="153" t="s">
        <v>501</v>
      </c>
      <c r="U141" s="153" t="s">
        <v>327</v>
      </c>
      <c r="V141" s="153" t="s">
        <v>328</v>
      </c>
      <c r="W141" s="156"/>
      <c r="X141" s="153" t="s">
        <v>329</v>
      </c>
      <c r="Y141" s="156"/>
      <c r="Z141" s="156"/>
      <c r="AA141" s="156"/>
      <c r="AB141" s="156"/>
      <c r="AC141" s="153" t="s">
        <v>330</v>
      </c>
      <c r="AD141" s="153">
        <v>0</v>
      </c>
      <c r="AE141" s="156"/>
      <c r="AF141" s="156"/>
      <c r="AG141" s="156"/>
      <c r="AH141" s="156"/>
      <c r="AI141" s="142" t="s">
        <v>162</v>
      </c>
      <c r="AJ141" s="142" t="s">
        <v>132</v>
      </c>
      <c r="AK141" s="142" t="s">
        <v>163</v>
      </c>
      <c r="AL141" s="147">
        <v>45966</v>
      </c>
      <c r="AM141" s="142"/>
      <c r="AN141" s="142"/>
      <c r="AO141" s="142" t="s">
        <v>351</v>
      </c>
      <c r="AP141" t="s">
        <v>332</v>
      </c>
    </row>
    <row r="142" spans="1:42" x14ac:dyDescent="0.25">
      <c r="A142" s="153" t="s">
        <v>433</v>
      </c>
      <c r="B142" s="153" t="s">
        <v>314</v>
      </c>
      <c r="C142" s="153" t="s">
        <v>492</v>
      </c>
      <c r="D142" s="153" t="s">
        <v>435</v>
      </c>
      <c r="E142" s="153" t="s">
        <v>317</v>
      </c>
      <c r="F142" s="153" t="s">
        <v>318</v>
      </c>
      <c r="G142" s="153" t="s">
        <v>436</v>
      </c>
      <c r="H142" s="153" t="s">
        <v>342</v>
      </c>
      <c r="I142" s="154">
        <v>0.56000000000000005</v>
      </c>
      <c r="J142" s="153" t="s">
        <v>493</v>
      </c>
      <c r="K142" s="153" t="s">
        <v>523</v>
      </c>
      <c r="L142" s="153" t="s">
        <v>442</v>
      </c>
      <c r="M142" s="155">
        <v>45989</v>
      </c>
      <c r="N142" s="153" t="s">
        <v>338</v>
      </c>
      <c r="O142" s="156"/>
      <c r="P142" s="156"/>
      <c r="Q142" s="153" t="s">
        <v>325</v>
      </c>
      <c r="R142" s="156"/>
      <c r="S142" s="156"/>
      <c r="T142" s="153" t="s">
        <v>514</v>
      </c>
      <c r="U142" s="153" t="s">
        <v>327</v>
      </c>
      <c r="V142" s="153" t="s">
        <v>328</v>
      </c>
      <c r="W142" s="156"/>
      <c r="X142" s="153" t="s">
        <v>329</v>
      </c>
      <c r="Y142" s="156"/>
      <c r="Z142" s="156"/>
      <c r="AA142" s="156"/>
      <c r="AB142" s="156"/>
      <c r="AC142" s="153" t="s">
        <v>330</v>
      </c>
      <c r="AD142" s="153">
        <v>0</v>
      </c>
      <c r="AE142" s="156"/>
      <c r="AF142" s="156"/>
      <c r="AG142" s="156"/>
      <c r="AH142" s="156"/>
      <c r="AI142" s="142" t="s">
        <v>156</v>
      </c>
      <c r="AJ142" s="142" t="s">
        <v>132</v>
      </c>
      <c r="AK142" s="142" t="s">
        <v>141</v>
      </c>
      <c r="AL142" s="147">
        <v>45957</v>
      </c>
      <c r="AM142" s="142"/>
      <c r="AN142" s="142"/>
      <c r="AO142" s="142" t="s">
        <v>351</v>
      </c>
      <c r="AP142" t="s">
        <v>332</v>
      </c>
    </row>
    <row r="143" spans="1:42" x14ac:dyDescent="0.25">
      <c r="A143" s="153" t="s">
        <v>433</v>
      </c>
      <c r="B143" s="153" t="s">
        <v>314</v>
      </c>
      <c r="C143" s="153" t="s">
        <v>492</v>
      </c>
      <c r="D143" s="153" t="s">
        <v>435</v>
      </c>
      <c r="E143" s="153" t="s">
        <v>317</v>
      </c>
      <c r="F143" s="153" t="s">
        <v>318</v>
      </c>
      <c r="G143" s="153" t="s">
        <v>436</v>
      </c>
      <c r="H143" s="153" t="s">
        <v>342</v>
      </c>
      <c r="I143" s="154">
        <v>11.2</v>
      </c>
      <c r="J143" s="153" t="s">
        <v>493</v>
      </c>
      <c r="K143" s="153" t="s">
        <v>523</v>
      </c>
      <c r="L143" s="153" t="s">
        <v>442</v>
      </c>
      <c r="M143" s="155">
        <v>45989</v>
      </c>
      <c r="N143" s="153" t="s">
        <v>338</v>
      </c>
      <c r="O143" s="156"/>
      <c r="P143" s="156"/>
      <c r="Q143" s="153" t="s">
        <v>325</v>
      </c>
      <c r="R143" s="156"/>
      <c r="S143" s="156"/>
      <c r="T143" s="153" t="s">
        <v>524</v>
      </c>
      <c r="U143" s="153" t="s">
        <v>327</v>
      </c>
      <c r="V143" s="153" t="s">
        <v>328</v>
      </c>
      <c r="W143" s="156"/>
      <c r="X143" s="153" t="s">
        <v>329</v>
      </c>
      <c r="Y143" s="156"/>
      <c r="Z143" s="156"/>
      <c r="AA143" s="156"/>
      <c r="AB143" s="156"/>
      <c r="AC143" s="153" t="s">
        <v>330</v>
      </c>
      <c r="AD143" s="153">
        <v>0</v>
      </c>
      <c r="AE143" s="156"/>
      <c r="AF143" s="156"/>
      <c r="AG143" s="156"/>
      <c r="AH143" s="156"/>
      <c r="AI143" s="149" t="s">
        <v>453</v>
      </c>
      <c r="AJ143" s="142"/>
      <c r="AK143" s="142"/>
      <c r="AL143" s="147">
        <v>45973</v>
      </c>
      <c r="AM143" s="142"/>
      <c r="AN143" s="142"/>
      <c r="AO143" s="142"/>
      <c r="AP143" t="s">
        <v>454</v>
      </c>
    </row>
    <row r="144" spans="1:42" x14ac:dyDescent="0.25">
      <c r="A144" s="153" t="s">
        <v>433</v>
      </c>
      <c r="B144" s="153" t="s">
        <v>314</v>
      </c>
      <c r="C144" s="153" t="s">
        <v>492</v>
      </c>
      <c r="D144" s="153" t="s">
        <v>435</v>
      </c>
      <c r="E144" s="153" t="s">
        <v>317</v>
      </c>
      <c r="F144" s="153" t="s">
        <v>318</v>
      </c>
      <c r="G144" s="153" t="s">
        <v>436</v>
      </c>
      <c r="H144" s="153" t="s">
        <v>342</v>
      </c>
      <c r="I144" s="154">
        <v>84.35</v>
      </c>
      <c r="J144" s="153" t="s">
        <v>493</v>
      </c>
      <c r="K144" s="153" t="s">
        <v>523</v>
      </c>
      <c r="L144" s="153" t="s">
        <v>442</v>
      </c>
      <c r="M144" s="155">
        <v>45989</v>
      </c>
      <c r="N144" s="153" t="s">
        <v>338</v>
      </c>
      <c r="O144" s="156"/>
      <c r="P144" s="156"/>
      <c r="Q144" s="153" t="s">
        <v>325</v>
      </c>
      <c r="R144" s="156"/>
      <c r="S144" s="156"/>
      <c r="T144" s="153" t="s">
        <v>498</v>
      </c>
      <c r="U144" s="153" t="s">
        <v>327</v>
      </c>
      <c r="V144" s="153" t="s">
        <v>328</v>
      </c>
      <c r="W144" s="156"/>
      <c r="X144" s="153" t="s">
        <v>329</v>
      </c>
      <c r="Y144" s="156"/>
      <c r="Z144" s="156"/>
      <c r="AA144" s="156"/>
      <c r="AB144" s="156"/>
      <c r="AC144" s="153" t="s">
        <v>330</v>
      </c>
      <c r="AD144" s="153">
        <v>0</v>
      </c>
      <c r="AE144" s="156"/>
      <c r="AF144" s="156"/>
      <c r="AG144" s="156"/>
      <c r="AH144" s="156"/>
      <c r="AI144" s="142" t="s">
        <v>168</v>
      </c>
      <c r="AJ144" s="142" t="s">
        <v>133</v>
      </c>
      <c r="AK144" s="142" t="s">
        <v>146</v>
      </c>
      <c r="AL144" s="147">
        <v>45977</v>
      </c>
      <c r="AM144" s="142"/>
      <c r="AN144" s="142"/>
      <c r="AO144" s="142" t="s">
        <v>351</v>
      </c>
      <c r="AP144" t="s">
        <v>332</v>
      </c>
    </row>
    <row r="145" spans="1:42" x14ac:dyDescent="0.25">
      <c r="A145" s="153" t="s">
        <v>433</v>
      </c>
      <c r="B145" s="153" t="s">
        <v>314</v>
      </c>
      <c r="C145" s="153" t="s">
        <v>492</v>
      </c>
      <c r="D145" s="153" t="s">
        <v>435</v>
      </c>
      <c r="E145" s="153" t="s">
        <v>317</v>
      </c>
      <c r="F145" s="153" t="s">
        <v>318</v>
      </c>
      <c r="G145" s="153" t="s">
        <v>436</v>
      </c>
      <c r="H145" s="153" t="s">
        <v>342</v>
      </c>
      <c r="I145" s="154">
        <v>190.43</v>
      </c>
      <c r="J145" s="153" t="s">
        <v>493</v>
      </c>
      <c r="K145" s="153" t="s">
        <v>523</v>
      </c>
      <c r="L145" s="153" t="s">
        <v>442</v>
      </c>
      <c r="M145" s="155">
        <v>45989</v>
      </c>
      <c r="N145" s="153" t="s">
        <v>338</v>
      </c>
      <c r="O145" s="156"/>
      <c r="P145" s="156"/>
      <c r="Q145" s="153" t="s">
        <v>325</v>
      </c>
      <c r="R145" s="156"/>
      <c r="S145" s="156"/>
      <c r="T145" s="153" t="s">
        <v>513</v>
      </c>
      <c r="U145" s="153" t="s">
        <v>327</v>
      </c>
      <c r="V145" s="153" t="s">
        <v>328</v>
      </c>
      <c r="W145" s="156"/>
      <c r="X145" s="153" t="s">
        <v>329</v>
      </c>
      <c r="Y145" s="156"/>
      <c r="Z145" s="156"/>
      <c r="AA145" s="156"/>
      <c r="AB145" s="156"/>
      <c r="AC145" s="153" t="s">
        <v>330</v>
      </c>
      <c r="AD145" s="153">
        <v>0</v>
      </c>
      <c r="AE145" s="156"/>
      <c r="AF145" s="156"/>
      <c r="AG145" s="156"/>
      <c r="AH145" s="156"/>
      <c r="AI145" s="142" t="s">
        <v>156</v>
      </c>
      <c r="AJ145" s="142" t="s">
        <v>136</v>
      </c>
      <c r="AK145" s="142" t="s">
        <v>141</v>
      </c>
      <c r="AL145" s="147">
        <v>45957</v>
      </c>
      <c r="AM145" s="142"/>
      <c r="AN145" s="142"/>
      <c r="AO145" s="142" t="s">
        <v>351</v>
      </c>
      <c r="AP145" t="s">
        <v>332</v>
      </c>
    </row>
    <row r="146" spans="1:42" x14ac:dyDescent="0.25">
      <c r="A146" s="153" t="s">
        <v>433</v>
      </c>
      <c r="B146" s="153" t="s">
        <v>314</v>
      </c>
      <c r="C146" s="153" t="s">
        <v>492</v>
      </c>
      <c r="D146" s="153" t="s">
        <v>435</v>
      </c>
      <c r="E146" s="153" t="s">
        <v>317</v>
      </c>
      <c r="F146" s="153" t="s">
        <v>318</v>
      </c>
      <c r="G146" s="153" t="s">
        <v>436</v>
      </c>
      <c r="H146" s="153" t="s">
        <v>342</v>
      </c>
      <c r="I146" s="154">
        <v>0.56000000000000005</v>
      </c>
      <c r="J146" s="153" t="s">
        <v>493</v>
      </c>
      <c r="K146" s="153" t="s">
        <v>523</v>
      </c>
      <c r="L146" s="153" t="s">
        <v>442</v>
      </c>
      <c r="M146" s="155">
        <v>45989</v>
      </c>
      <c r="N146" s="153" t="s">
        <v>338</v>
      </c>
      <c r="O146" s="156"/>
      <c r="P146" s="156"/>
      <c r="Q146" s="153" t="s">
        <v>325</v>
      </c>
      <c r="R146" s="156"/>
      <c r="S146" s="156"/>
      <c r="T146" s="153" t="s">
        <v>504</v>
      </c>
      <c r="U146" s="153" t="s">
        <v>327</v>
      </c>
      <c r="V146" s="153" t="s">
        <v>328</v>
      </c>
      <c r="W146" s="156"/>
      <c r="X146" s="153" t="s">
        <v>329</v>
      </c>
      <c r="Y146" s="156"/>
      <c r="Z146" s="156"/>
      <c r="AA146" s="156"/>
      <c r="AB146" s="156"/>
      <c r="AC146" s="153" t="s">
        <v>330</v>
      </c>
      <c r="AD146" s="153">
        <v>0</v>
      </c>
      <c r="AE146" s="156"/>
      <c r="AF146" s="156"/>
      <c r="AG146" s="156"/>
      <c r="AH146" s="156"/>
      <c r="AI146" s="142" t="s">
        <v>168</v>
      </c>
      <c r="AJ146" s="142" t="s">
        <v>132</v>
      </c>
      <c r="AK146" s="142" t="s">
        <v>146</v>
      </c>
      <c r="AL146" s="147">
        <v>45977</v>
      </c>
      <c r="AM146" s="142"/>
      <c r="AN146" s="142"/>
      <c r="AO146" s="142" t="s">
        <v>351</v>
      </c>
      <c r="AP146" t="s">
        <v>332</v>
      </c>
    </row>
    <row r="147" spans="1:42" ht="25" x14ac:dyDescent="0.25">
      <c r="A147" s="153" t="s">
        <v>433</v>
      </c>
      <c r="B147" s="153" t="s">
        <v>314</v>
      </c>
      <c r="C147" s="153" t="s">
        <v>492</v>
      </c>
      <c r="D147" s="153" t="s">
        <v>435</v>
      </c>
      <c r="E147" s="153" t="s">
        <v>317</v>
      </c>
      <c r="F147" s="153" t="s">
        <v>318</v>
      </c>
      <c r="G147" s="153" t="s">
        <v>436</v>
      </c>
      <c r="H147" s="153" t="s">
        <v>342</v>
      </c>
      <c r="I147" s="154">
        <v>18.850000000000001</v>
      </c>
      <c r="J147" s="153" t="s">
        <v>493</v>
      </c>
      <c r="K147" s="153" t="s">
        <v>523</v>
      </c>
      <c r="L147" s="153" t="s">
        <v>442</v>
      </c>
      <c r="M147" s="155">
        <v>45989</v>
      </c>
      <c r="N147" s="153" t="s">
        <v>338</v>
      </c>
      <c r="O147" s="156"/>
      <c r="P147" s="156"/>
      <c r="Q147" s="153" t="s">
        <v>325</v>
      </c>
      <c r="R147" s="156"/>
      <c r="S147" s="156"/>
      <c r="T147" s="153" t="s">
        <v>525</v>
      </c>
      <c r="U147" s="153" t="s">
        <v>327</v>
      </c>
      <c r="V147" s="153" t="s">
        <v>328</v>
      </c>
      <c r="W147" s="156"/>
      <c r="X147" s="153" t="s">
        <v>329</v>
      </c>
      <c r="Y147" s="156"/>
      <c r="Z147" s="156"/>
      <c r="AA147" s="156"/>
      <c r="AB147" s="156"/>
      <c r="AC147" s="153" t="s">
        <v>330</v>
      </c>
      <c r="AD147" s="153">
        <v>0</v>
      </c>
      <c r="AE147" s="156"/>
      <c r="AF147" s="156"/>
      <c r="AG147" s="156"/>
      <c r="AH147" s="156"/>
      <c r="AI147" s="148" t="s">
        <v>166</v>
      </c>
      <c r="AJ147" s="142" t="s">
        <v>132</v>
      </c>
      <c r="AK147" s="142" t="s">
        <v>167</v>
      </c>
      <c r="AL147" s="147">
        <v>45975</v>
      </c>
      <c r="AM147" s="142"/>
      <c r="AN147" s="142"/>
      <c r="AO147" s="142" t="s">
        <v>351</v>
      </c>
      <c r="AP147" t="s">
        <v>332</v>
      </c>
    </row>
    <row r="148" spans="1:42" x14ac:dyDescent="0.25">
      <c r="A148" s="153" t="s">
        <v>433</v>
      </c>
      <c r="B148" s="153" t="s">
        <v>314</v>
      </c>
      <c r="C148" s="153" t="s">
        <v>492</v>
      </c>
      <c r="D148" s="153" t="s">
        <v>435</v>
      </c>
      <c r="E148" s="153" t="s">
        <v>317</v>
      </c>
      <c r="F148" s="153" t="s">
        <v>318</v>
      </c>
      <c r="G148" s="153" t="s">
        <v>436</v>
      </c>
      <c r="H148" s="153" t="s">
        <v>342</v>
      </c>
      <c r="I148" s="154">
        <v>0.66</v>
      </c>
      <c r="J148" s="153" t="s">
        <v>493</v>
      </c>
      <c r="K148" s="153" t="s">
        <v>523</v>
      </c>
      <c r="L148" s="153" t="s">
        <v>442</v>
      </c>
      <c r="M148" s="155">
        <v>45989</v>
      </c>
      <c r="N148" s="153" t="s">
        <v>338</v>
      </c>
      <c r="O148" s="156"/>
      <c r="P148" s="156"/>
      <c r="Q148" s="153" t="s">
        <v>325</v>
      </c>
      <c r="R148" s="156"/>
      <c r="S148" s="156"/>
      <c r="T148" s="153" t="s">
        <v>511</v>
      </c>
      <c r="U148" s="153" t="s">
        <v>327</v>
      </c>
      <c r="V148" s="153" t="s">
        <v>328</v>
      </c>
      <c r="W148" s="156"/>
      <c r="X148" s="153" t="s">
        <v>329</v>
      </c>
      <c r="Y148" s="156"/>
      <c r="Z148" s="156"/>
      <c r="AA148" s="156"/>
      <c r="AB148" s="156"/>
      <c r="AC148" s="153" t="s">
        <v>330</v>
      </c>
      <c r="AD148" s="153">
        <v>0</v>
      </c>
      <c r="AE148" s="156"/>
      <c r="AF148" s="156"/>
      <c r="AG148" s="156"/>
      <c r="AH148" s="156"/>
      <c r="AI148" s="142" t="s">
        <v>162</v>
      </c>
      <c r="AJ148" s="142" t="s">
        <v>147</v>
      </c>
      <c r="AK148" s="142" t="s">
        <v>163</v>
      </c>
      <c r="AL148" s="147">
        <v>45966</v>
      </c>
      <c r="AM148" s="142"/>
      <c r="AN148" s="142"/>
      <c r="AO148" s="142" t="s">
        <v>351</v>
      </c>
      <c r="AP148" t="s">
        <v>332</v>
      </c>
    </row>
    <row r="149" spans="1:42" x14ac:dyDescent="0.25">
      <c r="A149" s="153" t="s">
        <v>433</v>
      </c>
      <c r="B149" s="153" t="s">
        <v>314</v>
      </c>
      <c r="C149" s="153" t="s">
        <v>492</v>
      </c>
      <c r="D149" s="153" t="s">
        <v>435</v>
      </c>
      <c r="E149" s="153" t="s">
        <v>317</v>
      </c>
      <c r="F149" s="153" t="s">
        <v>318</v>
      </c>
      <c r="G149" s="153" t="s">
        <v>436</v>
      </c>
      <c r="H149" s="153" t="s">
        <v>342</v>
      </c>
      <c r="I149" s="154">
        <v>8.4</v>
      </c>
      <c r="J149" s="153" t="s">
        <v>493</v>
      </c>
      <c r="K149" s="153" t="s">
        <v>526</v>
      </c>
      <c r="L149" s="153" t="s">
        <v>442</v>
      </c>
      <c r="M149" s="155">
        <v>45989</v>
      </c>
      <c r="N149" s="153" t="s">
        <v>338</v>
      </c>
      <c r="O149" s="156"/>
      <c r="P149" s="156"/>
      <c r="Q149" s="153" t="s">
        <v>325</v>
      </c>
      <c r="R149" s="156"/>
      <c r="S149" s="156"/>
      <c r="T149" s="153" t="s">
        <v>514</v>
      </c>
      <c r="U149" s="153" t="s">
        <v>327</v>
      </c>
      <c r="V149" s="153" t="s">
        <v>328</v>
      </c>
      <c r="W149" s="156"/>
      <c r="X149" s="153" t="s">
        <v>329</v>
      </c>
      <c r="Y149" s="156"/>
      <c r="Z149" s="156"/>
      <c r="AA149" s="156"/>
      <c r="AB149" s="156"/>
      <c r="AC149" s="153" t="s">
        <v>330</v>
      </c>
      <c r="AD149" s="153">
        <v>0</v>
      </c>
      <c r="AE149" s="156"/>
      <c r="AF149" s="156"/>
      <c r="AG149" s="156"/>
      <c r="AH149" s="156"/>
      <c r="AI149" s="142" t="s">
        <v>156</v>
      </c>
      <c r="AJ149" s="142" t="s">
        <v>132</v>
      </c>
      <c r="AK149" s="142" t="s">
        <v>141</v>
      </c>
      <c r="AL149" s="147">
        <v>45957</v>
      </c>
      <c r="AM149" s="142"/>
      <c r="AN149" s="142"/>
      <c r="AO149" s="142" t="s">
        <v>351</v>
      </c>
      <c r="AP149" t="s">
        <v>332</v>
      </c>
    </row>
    <row r="150" spans="1:42" x14ac:dyDescent="0.25">
      <c r="A150" s="153" t="s">
        <v>433</v>
      </c>
      <c r="B150" s="153" t="s">
        <v>314</v>
      </c>
      <c r="C150" s="153" t="s">
        <v>492</v>
      </c>
      <c r="D150" s="153" t="s">
        <v>435</v>
      </c>
      <c r="E150" s="153" t="s">
        <v>317</v>
      </c>
      <c r="F150" s="153" t="s">
        <v>318</v>
      </c>
      <c r="G150" s="153" t="s">
        <v>436</v>
      </c>
      <c r="H150" s="153" t="s">
        <v>342</v>
      </c>
      <c r="I150" s="154">
        <v>18.850000000000001</v>
      </c>
      <c r="J150" s="153" t="s">
        <v>493</v>
      </c>
      <c r="K150" s="153" t="s">
        <v>526</v>
      </c>
      <c r="L150" s="153" t="s">
        <v>442</v>
      </c>
      <c r="M150" s="155">
        <v>45989</v>
      </c>
      <c r="N150" s="153" t="s">
        <v>338</v>
      </c>
      <c r="O150" s="156"/>
      <c r="P150" s="156"/>
      <c r="Q150" s="153" t="s">
        <v>325</v>
      </c>
      <c r="R150" s="156"/>
      <c r="S150" s="156"/>
      <c r="T150" s="153" t="s">
        <v>527</v>
      </c>
      <c r="U150" s="153" t="s">
        <v>327</v>
      </c>
      <c r="V150" s="153" t="s">
        <v>328</v>
      </c>
      <c r="W150" s="156"/>
      <c r="X150" s="153" t="s">
        <v>329</v>
      </c>
      <c r="Y150" s="156"/>
      <c r="Z150" s="156"/>
      <c r="AA150" s="156"/>
      <c r="AB150" s="156"/>
      <c r="AC150" s="153" t="s">
        <v>330</v>
      </c>
      <c r="AD150" s="153">
        <v>0</v>
      </c>
      <c r="AE150" s="156"/>
      <c r="AF150" s="156"/>
      <c r="AG150" s="156"/>
      <c r="AH150" s="156"/>
      <c r="AI150" s="142" t="s">
        <v>168</v>
      </c>
      <c r="AJ150" s="142" t="s">
        <v>132</v>
      </c>
      <c r="AK150" s="142" t="s">
        <v>146</v>
      </c>
      <c r="AL150" s="147">
        <v>45977</v>
      </c>
      <c r="AM150" s="142"/>
      <c r="AN150" s="142"/>
      <c r="AO150" s="142" t="s">
        <v>351</v>
      </c>
      <c r="AP150" t="s">
        <v>332</v>
      </c>
    </row>
    <row r="151" spans="1:42" x14ac:dyDescent="0.25">
      <c r="A151" s="153" t="s">
        <v>433</v>
      </c>
      <c r="B151" s="153" t="s">
        <v>314</v>
      </c>
      <c r="C151" s="153" t="s">
        <v>492</v>
      </c>
      <c r="D151" s="153" t="s">
        <v>435</v>
      </c>
      <c r="E151" s="153" t="s">
        <v>317</v>
      </c>
      <c r="F151" s="153" t="s">
        <v>318</v>
      </c>
      <c r="G151" s="153" t="s">
        <v>436</v>
      </c>
      <c r="H151" s="153" t="s">
        <v>342</v>
      </c>
      <c r="I151" s="154">
        <v>18.850000000000001</v>
      </c>
      <c r="J151" s="153" t="s">
        <v>493</v>
      </c>
      <c r="K151" s="153" t="s">
        <v>526</v>
      </c>
      <c r="L151" s="153" t="s">
        <v>442</v>
      </c>
      <c r="M151" s="155">
        <v>45989</v>
      </c>
      <c r="N151" s="153" t="s">
        <v>338</v>
      </c>
      <c r="O151" s="156"/>
      <c r="P151" s="156"/>
      <c r="Q151" s="153" t="s">
        <v>325</v>
      </c>
      <c r="R151" s="156"/>
      <c r="S151" s="156"/>
      <c r="T151" s="153" t="s">
        <v>528</v>
      </c>
      <c r="U151" s="153" t="s">
        <v>327</v>
      </c>
      <c r="V151" s="153" t="s">
        <v>328</v>
      </c>
      <c r="W151" s="156"/>
      <c r="X151" s="153" t="s">
        <v>329</v>
      </c>
      <c r="Y151" s="156"/>
      <c r="Z151" s="156"/>
      <c r="AA151" s="156"/>
      <c r="AB151" s="156"/>
      <c r="AC151" s="153" t="s">
        <v>330</v>
      </c>
      <c r="AD151" s="153">
        <v>0</v>
      </c>
      <c r="AE151" s="156"/>
      <c r="AF151" s="156"/>
      <c r="AG151" s="156"/>
      <c r="AH151" s="156"/>
      <c r="AI151" s="149" t="s">
        <v>453</v>
      </c>
      <c r="AJ151" s="142"/>
      <c r="AK151" s="142"/>
      <c r="AL151" s="147">
        <v>45967</v>
      </c>
      <c r="AM151" s="142"/>
      <c r="AN151" s="142"/>
      <c r="AO151" s="142"/>
      <c r="AP151" t="s">
        <v>454</v>
      </c>
    </row>
    <row r="152" spans="1:42" x14ac:dyDescent="0.25">
      <c r="A152" s="153" t="s">
        <v>433</v>
      </c>
      <c r="B152" s="153" t="s">
        <v>314</v>
      </c>
      <c r="C152" s="153" t="s">
        <v>492</v>
      </c>
      <c r="D152" s="153" t="s">
        <v>435</v>
      </c>
      <c r="E152" s="153" t="s">
        <v>317</v>
      </c>
      <c r="F152" s="153" t="s">
        <v>318</v>
      </c>
      <c r="G152" s="153" t="s">
        <v>459</v>
      </c>
      <c r="H152" s="153" t="s">
        <v>334</v>
      </c>
      <c r="I152" s="154">
        <v>447.02</v>
      </c>
      <c r="J152" s="153" t="s">
        <v>493</v>
      </c>
      <c r="K152" s="153" t="s">
        <v>526</v>
      </c>
      <c r="L152" s="153" t="s">
        <v>442</v>
      </c>
      <c r="M152" s="155">
        <v>45989</v>
      </c>
      <c r="N152" s="153" t="s">
        <v>338</v>
      </c>
      <c r="O152" s="156"/>
      <c r="P152" s="156"/>
      <c r="Q152" s="153" t="s">
        <v>325</v>
      </c>
      <c r="R152" s="156"/>
      <c r="S152" s="156"/>
      <c r="T152" s="153" t="s">
        <v>529</v>
      </c>
      <c r="U152" s="153" t="s">
        <v>327</v>
      </c>
      <c r="V152" s="153" t="s">
        <v>328</v>
      </c>
      <c r="W152" s="156"/>
      <c r="X152" s="153" t="s">
        <v>329</v>
      </c>
      <c r="Y152" s="156"/>
      <c r="Z152" s="156"/>
      <c r="AA152" s="156"/>
      <c r="AB152" s="156"/>
      <c r="AC152" s="153" t="s">
        <v>330</v>
      </c>
      <c r="AD152" s="153">
        <v>0</v>
      </c>
      <c r="AE152" s="156"/>
      <c r="AF152" s="156"/>
      <c r="AG152" s="156"/>
      <c r="AH152" s="156"/>
      <c r="AI152" s="142" t="s">
        <v>518</v>
      </c>
      <c r="AJ152" s="142" t="s">
        <v>129</v>
      </c>
      <c r="AK152" s="142" t="s">
        <v>159</v>
      </c>
      <c r="AL152" s="147">
        <v>45996</v>
      </c>
      <c r="AM152" s="142"/>
      <c r="AN152" s="142"/>
      <c r="AO152" s="142" t="s">
        <v>351</v>
      </c>
      <c r="AP152" t="s">
        <v>309</v>
      </c>
    </row>
    <row r="153" spans="1:42" x14ac:dyDescent="0.25">
      <c r="A153" s="153" t="s">
        <v>433</v>
      </c>
      <c r="B153" s="153" t="s">
        <v>314</v>
      </c>
      <c r="C153" s="153" t="s">
        <v>492</v>
      </c>
      <c r="D153" s="153" t="s">
        <v>435</v>
      </c>
      <c r="E153" s="153" t="s">
        <v>317</v>
      </c>
      <c r="F153" s="153" t="s">
        <v>318</v>
      </c>
      <c r="G153" s="153" t="s">
        <v>436</v>
      </c>
      <c r="H153" s="153" t="s">
        <v>342</v>
      </c>
      <c r="I153" s="154">
        <v>18.850000000000001</v>
      </c>
      <c r="J153" s="153" t="s">
        <v>493</v>
      </c>
      <c r="K153" s="153" t="s">
        <v>526</v>
      </c>
      <c r="L153" s="153" t="s">
        <v>442</v>
      </c>
      <c r="M153" s="155">
        <v>45989</v>
      </c>
      <c r="N153" s="153" t="s">
        <v>338</v>
      </c>
      <c r="O153" s="156"/>
      <c r="P153" s="156"/>
      <c r="Q153" s="153" t="s">
        <v>325</v>
      </c>
      <c r="R153" s="156"/>
      <c r="S153" s="156"/>
      <c r="T153" s="153" t="s">
        <v>530</v>
      </c>
      <c r="U153" s="153" t="s">
        <v>327</v>
      </c>
      <c r="V153" s="153" t="s">
        <v>328</v>
      </c>
      <c r="W153" s="156"/>
      <c r="X153" s="153" t="s">
        <v>329</v>
      </c>
      <c r="Y153" s="156"/>
      <c r="Z153" s="156"/>
      <c r="AA153" s="156"/>
      <c r="AB153" s="156"/>
      <c r="AC153" s="153" t="s">
        <v>330</v>
      </c>
      <c r="AD153" s="153">
        <v>0</v>
      </c>
      <c r="AE153" s="156"/>
      <c r="AF153" s="156"/>
      <c r="AG153" s="156"/>
      <c r="AH153" s="156"/>
      <c r="AI153" s="142" t="s">
        <v>522</v>
      </c>
      <c r="AJ153" s="142" t="s">
        <v>132</v>
      </c>
      <c r="AK153" s="142" t="s">
        <v>159</v>
      </c>
      <c r="AL153" s="147">
        <v>45988</v>
      </c>
      <c r="AM153" s="142"/>
      <c r="AN153" s="142"/>
      <c r="AO153" s="142" t="s">
        <v>351</v>
      </c>
      <c r="AP153" t="s">
        <v>309</v>
      </c>
    </row>
    <row r="154" spans="1:42" x14ac:dyDescent="0.25">
      <c r="A154" s="153" t="s">
        <v>433</v>
      </c>
      <c r="B154" s="153" t="s">
        <v>314</v>
      </c>
      <c r="C154" s="153" t="s">
        <v>492</v>
      </c>
      <c r="D154" s="153" t="s">
        <v>435</v>
      </c>
      <c r="E154" s="153" t="s">
        <v>317</v>
      </c>
      <c r="F154" s="153" t="s">
        <v>318</v>
      </c>
      <c r="G154" s="153" t="s">
        <v>436</v>
      </c>
      <c r="H154" s="153" t="s">
        <v>342</v>
      </c>
      <c r="I154" s="154">
        <v>340</v>
      </c>
      <c r="J154" s="153" t="s">
        <v>531</v>
      </c>
      <c r="K154" s="153" t="s">
        <v>532</v>
      </c>
      <c r="L154" s="153" t="s">
        <v>442</v>
      </c>
      <c r="M154" s="155">
        <v>45989</v>
      </c>
      <c r="N154" s="153" t="s">
        <v>338</v>
      </c>
      <c r="O154" s="156"/>
      <c r="P154" s="156"/>
      <c r="Q154" s="153" t="s">
        <v>325</v>
      </c>
      <c r="R154" s="156"/>
      <c r="S154" s="156"/>
      <c r="T154" s="153" t="s">
        <v>533</v>
      </c>
      <c r="U154" s="153" t="s">
        <v>327</v>
      </c>
      <c r="V154" s="153" t="s">
        <v>328</v>
      </c>
      <c r="W154" s="156"/>
      <c r="X154" s="153" t="s">
        <v>329</v>
      </c>
      <c r="Y154" s="156"/>
      <c r="Z154" s="156"/>
      <c r="AA154" s="156"/>
      <c r="AB154" s="156"/>
      <c r="AC154" s="153" t="s">
        <v>330</v>
      </c>
      <c r="AD154" s="153">
        <v>0</v>
      </c>
      <c r="AE154" s="156"/>
      <c r="AF154" s="156"/>
      <c r="AG154" s="156"/>
      <c r="AH154" s="156"/>
      <c r="AI154" s="142" t="s">
        <v>362</v>
      </c>
      <c r="AJ154" s="142" t="s">
        <v>136</v>
      </c>
      <c r="AK154" s="142" t="s">
        <v>139</v>
      </c>
      <c r="AL154" s="147">
        <v>45834</v>
      </c>
      <c r="AM154" s="142"/>
      <c r="AN154" s="142"/>
      <c r="AO154" s="142" t="s">
        <v>351</v>
      </c>
      <c r="AP154" t="s">
        <v>309</v>
      </c>
    </row>
    <row r="155" spans="1:42" x14ac:dyDescent="0.25">
      <c r="A155" s="153" t="s">
        <v>433</v>
      </c>
      <c r="B155" s="153" t="s">
        <v>314</v>
      </c>
      <c r="C155" s="153" t="s">
        <v>492</v>
      </c>
      <c r="D155" s="153" t="s">
        <v>435</v>
      </c>
      <c r="E155" s="153" t="s">
        <v>317</v>
      </c>
      <c r="F155" s="153" t="s">
        <v>318</v>
      </c>
      <c r="G155" s="153" t="s">
        <v>436</v>
      </c>
      <c r="H155" s="153" t="s">
        <v>342</v>
      </c>
      <c r="I155" s="154">
        <v>0.56000000000000005</v>
      </c>
      <c r="J155" s="153" t="s">
        <v>531</v>
      </c>
      <c r="K155" s="153" t="s">
        <v>532</v>
      </c>
      <c r="L155" s="153" t="s">
        <v>442</v>
      </c>
      <c r="M155" s="155">
        <v>45989</v>
      </c>
      <c r="N155" s="153" t="s">
        <v>338</v>
      </c>
      <c r="O155" s="156"/>
      <c r="P155" s="156"/>
      <c r="Q155" s="153" t="s">
        <v>325</v>
      </c>
      <c r="R155" s="156"/>
      <c r="S155" s="156"/>
      <c r="T155" s="153" t="s">
        <v>534</v>
      </c>
      <c r="U155" s="153" t="s">
        <v>327</v>
      </c>
      <c r="V155" s="153" t="s">
        <v>328</v>
      </c>
      <c r="W155" s="156"/>
      <c r="X155" s="153" t="s">
        <v>329</v>
      </c>
      <c r="Y155" s="156"/>
      <c r="Z155" s="156"/>
      <c r="AA155" s="156"/>
      <c r="AB155" s="156"/>
      <c r="AC155" s="153" t="s">
        <v>330</v>
      </c>
      <c r="AD155" s="153">
        <v>0</v>
      </c>
      <c r="AE155" s="156"/>
      <c r="AF155" s="156"/>
      <c r="AG155" s="156"/>
      <c r="AH155" s="156"/>
      <c r="AI155" s="142" t="s">
        <v>362</v>
      </c>
      <c r="AJ155" s="142" t="s">
        <v>132</v>
      </c>
      <c r="AK155" s="142" t="s">
        <v>159</v>
      </c>
      <c r="AL155" s="147">
        <v>45834</v>
      </c>
      <c r="AM155" s="142"/>
      <c r="AN155" s="142"/>
      <c r="AO155" s="142" t="s">
        <v>351</v>
      </c>
      <c r="AP155" t="s">
        <v>309</v>
      </c>
    </row>
    <row r="156" spans="1:42" x14ac:dyDescent="0.25">
      <c r="A156" s="153" t="s">
        <v>433</v>
      </c>
      <c r="B156" s="153" t="s">
        <v>314</v>
      </c>
      <c r="C156" s="153" t="s">
        <v>492</v>
      </c>
      <c r="D156" s="153" t="s">
        <v>435</v>
      </c>
      <c r="E156" s="153" t="s">
        <v>317</v>
      </c>
      <c r="F156" s="153" t="s">
        <v>318</v>
      </c>
      <c r="G156" s="153" t="s">
        <v>436</v>
      </c>
      <c r="H156" s="153" t="s">
        <v>342</v>
      </c>
      <c r="I156" s="154">
        <v>48.7</v>
      </c>
      <c r="J156" s="153" t="s">
        <v>531</v>
      </c>
      <c r="K156" s="153" t="s">
        <v>532</v>
      </c>
      <c r="L156" s="153" t="s">
        <v>442</v>
      </c>
      <c r="M156" s="155">
        <v>45989</v>
      </c>
      <c r="N156" s="153" t="s">
        <v>338</v>
      </c>
      <c r="O156" s="156"/>
      <c r="P156" s="156"/>
      <c r="Q156" s="153" t="s">
        <v>325</v>
      </c>
      <c r="R156" s="156"/>
      <c r="S156" s="156"/>
      <c r="T156" s="153" t="s">
        <v>533</v>
      </c>
      <c r="U156" s="153" t="s">
        <v>327</v>
      </c>
      <c r="V156" s="153" t="s">
        <v>328</v>
      </c>
      <c r="W156" s="156"/>
      <c r="X156" s="153" t="s">
        <v>329</v>
      </c>
      <c r="Y156" s="156"/>
      <c r="Z156" s="156"/>
      <c r="AA156" s="156"/>
      <c r="AB156" s="156"/>
      <c r="AC156" s="153" t="s">
        <v>330</v>
      </c>
      <c r="AD156" s="153">
        <v>0</v>
      </c>
      <c r="AE156" s="156"/>
      <c r="AF156" s="156"/>
      <c r="AG156" s="156"/>
      <c r="AH156" s="156"/>
      <c r="AI156" s="142" t="s">
        <v>362</v>
      </c>
      <c r="AJ156" s="142" t="s">
        <v>131</v>
      </c>
      <c r="AK156" s="142" t="s">
        <v>139</v>
      </c>
      <c r="AL156" s="147">
        <v>45834</v>
      </c>
      <c r="AM156" s="142"/>
      <c r="AN156" s="142"/>
      <c r="AO156" s="142" t="s">
        <v>351</v>
      </c>
      <c r="AP156" t="s">
        <v>309</v>
      </c>
    </row>
    <row r="157" spans="1:42" x14ac:dyDescent="0.25">
      <c r="A157" s="153" t="s">
        <v>433</v>
      </c>
      <c r="B157" s="153" t="s">
        <v>314</v>
      </c>
      <c r="C157" s="153" t="s">
        <v>492</v>
      </c>
      <c r="D157" s="153" t="s">
        <v>435</v>
      </c>
      <c r="E157" s="153" t="s">
        <v>317</v>
      </c>
      <c r="F157" s="153" t="s">
        <v>318</v>
      </c>
      <c r="G157" s="153" t="s">
        <v>436</v>
      </c>
      <c r="H157" s="153" t="s">
        <v>342</v>
      </c>
      <c r="I157" s="154">
        <v>8.6999999999999993</v>
      </c>
      <c r="J157" s="153" t="s">
        <v>531</v>
      </c>
      <c r="K157" s="153" t="s">
        <v>532</v>
      </c>
      <c r="L157" s="153" t="s">
        <v>442</v>
      </c>
      <c r="M157" s="155">
        <v>45989</v>
      </c>
      <c r="N157" s="153" t="s">
        <v>338</v>
      </c>
      <c r="O157" s="156"/>
      <c r="P157" s="156"/>
      <c r="Q157" s="153" t="s">
        <v>325</v>
      </c>
      <c r="R157" s="156"/>
      <c r="S157" s="156"/>
      <c r="T157" s="153" t="s">
        <v>533</v>
      </c>
      <c r="U157" s="153" t="s">
        <v>327</v>
      </c>
      <c r="V157" s="153" t="s">
        <v>328</v>
      </c>
      <c r="W157" s="156"/>
      <c r="X157" s="153" t="s">
        <v>329</v>
      </c>
      <c r="Y157" s="156"/>
      <c r="Z157" s="156"/>
      <c r="AA157" s="156"/>
      <c r="AB157" s="156"/>
      <c r="AC157" s="153" t="s">
        <v>330</v>
      </c>
      <c r="AD157" s="153">
        <v>0</v>
      </c>
      <c r="AE157" s="156"/>
      <c r="AF157" s="156"/>
      <c r="AG157" s="156"/>
      <c r="AH157" s="156"/>
      <c r="AI157" s="142" t="s">
        <v>362</v>
      </c>
      <c r="AJ157" s="142" t="s">
        <v>137</v>
      </c>
      <c r="AK157" s="142" t="s">
        <v>139</v>
      </c>
      <c r="AL157" s="147">
        <v>45834</v>
      </c>
      <c r="AM157" s="142"/>
      <c r="AN157" s="142"/>
      <c r="AO157" s="142" t="s">
        <v>351</v>
      </c>
      <c r="AP157" t="s">
        <v>309</v>
      </c>
    </row>
    <row r="158" spans="1:42" x14ac:dyDescent="0.25">
      <c r="A158" s="153" t="s">
        <v>433</v>
      </c>
      <c r="B158" s="153" t="s">
        <v>314</v>
      </c>
      <c r="C158" s="153" t="s">
        <v>492</v>
      </c>
      <c r="D158" s="153" t="s">
        <v>435</v>
      </c>
      <c r="E158" s="153" t="s">
        <v>317</v>
      </c>
      <c r="F158" s="153" t="s">
        <v>318</v>
      </c>
      <c r="G158" s="153" t="s">
        <v>436</v>
      </c>
      <c r="H158" s="153" t="s">
        <v>342</v>
      </c>
      <c r="I158" s="154">
        <v>0.56000000000000005</v>
      </c>
      <c r="J158" s="153" t="s">
        <v>531</v>
      </c>
      <c r="K158" s="153" t="s">
        <v>532</v>
      </c>
      <c r="L158" s="153" t="s">
        <v>442</v>
      </c>
      <c r="M158" s="155">
        <v>45989</v>
      </c>
      <c r="N158" s="153" t="s">
        <v>338</v>
      </c>
      <c r="O158" s="156"/>
      <c r="P158" s="156"/>
      <c r="Q158" s="153" t="s">
        <v>325</v>
      </c>
      <c r="R158" s="156"/>
      <c r="S158" s="156"/>
      <c r="T158" s="153" t="s">
        <v>534</v>
      </c>
      <c r="U158" s="153" t="s">
        <v>327</v>
      </c>
      <c r="V158" s="153" t="s">
        <v>328</v>
      </c>
      <c r="W158" s="156"/>
      <c r="X158" s="153" t="s">
        <v>329</v>
      </c>
      <c r="Y158" s="156"/>
      <c r="Z158" s="156"/>
      <c r="AA158" s="156"/>
      <c r="AB158" s="156"/>
      <c r="AC158" s="153" t="s">
        <v>330</v>
      </c>
      <c r="AD158" s="153">
        <v>0</v>
      </c>
      <c r="AE158" s="156"/>
      <c r="AF158" s="156"/>
      <c r="AG158" s="156"/>
      <c r="AH158" s="156"/>
      <c r="AI158" s="142" t="s">
        <v>362</v>
      </c>
      <c r="AJ158" s="142" t="s">
        <v>132</v>
      </c>
      <c r="AK158" s="142" t="s">
        <v>159</v>
      </c>
      <c r="AL158" s="147">
        <v>45834</v>
      </c>
      <c r="AM158" s="142"/>
      <c r="AN158" s="142"/>
      <c r="AO158" s="142" t="s">
        <v>351</v>
      </c>
      <c r="AP158" t="s">
        <v>309</v>
      </c>
    </row>
    <row r="159" spans="1:42" x14ac:dyDescent="0.25">
      <c r="A159" s="153" t="s">
        <v>433</v>
      </c>
      <c r="B159" s="153" t="s">
        <v>314</v>
      </c>
      <c r="C159" s="153" t="s">
        <v>492</v>
      </c>
      <c r="D159" s="153" t="s">
        <v>435</v>
      </c>
      <c r="E159" s="153" t="s">
        <v>317</v>
      </c>
      <c r="F159" s="153" t="s">
        <v>318</v>
      </c>
      <c r="G159" s="153" t="s">
        <v>436</v>
      </c>
      <c r="H159" s="153" t="s">
        <v>342</v>
      </c>
      <c r="I159" s="154">
        <v>8.4</v>
      </c>
      <c r="J159" s="153" t="s">
        <v>531</v>
      </c>
      <c r="K159" s="153" t="s">
        <v>532</v>
      </c>
      <c r="L159" s="153" t="s">
        <v>442</v>
      </c>
      <c r="M159" s="155">
        <v>45989</v>
      </c>
      <c r="N159" s="153" t="s">
        <v>338</v>
      </c>
      <c r="O159" s="156"/>
      <c r="P159" s="156"/>
      <c r="Q159" s="153" t="s">
        <v>325</v>
      </c>
      <c r="R159" s="156"/>
      <c r="S159" s="156"/>
      <c r="T159" s="153" t="s">
        <v>534</v>
      </c>
      <c r="U159" s="153" t="s">
        <v>327</v>
      </c>
      <c r="V159" s="153" t="s">
        <v>328</v>
      </c>
      <c r="W159" s="156"/>
      <c r="X159" s="153" t="s">
        <v>329</v>
      </c>
      <c r="Y159" s="156"/>
      <c r="Z159" s="156"/>
      <c r="AA159" s="156"/>
      <c r="AB159" s="156"/>
      <c r="AC159" s="153" t="s">
        <v>330</v>
      </c>
      <c r="AD159" s="153">
        <v>0</v>
      </c>
      <c r="AE159" s="156"/>
      <c r="AF159" s="156"/>
      <c r="AG159" s="156"/>
      <c r="AH159" s="156"/>
      <c r="AI159" s="142" t="s">
        <v>362</v>
      </c>
      <c r="AJ159" s="142" t="s">
        <v>132</v>
      </c>
      <c r="AK159" s="142" t="s">
        <v>159</v>
      </c>
      <c r="AL159" s="147">
        <v>45834</v>
      </c>
      <c r="AM159" s="142"/>
      <c r="AN159" s="142"/>
      <c r="AO159" s="142" t="s">
        <v>351</v>
      </c>
      <c r="AP159" t="s">
        <v>309</v>
      </c>
    </row>
    <row r="160" spans="1:42" x14ac:dyDescent="0.25">
      <c r="A160" s="153" t="s">
        <v>433</v>
      </c>
      <c r="B160" s="153" t="s">
        <v>314</v>
      </c>
      <c r="C160" s="153" t="s">
        <v>434</v>
      </c>
      <c r="D160" s="153" t="s">
        <v>435</v>
      </c>
      <c r="E160" s="153" t="s">
        <v>317</v>
      </c>
      <c r="F160" s="153" t="s">
        <v>318</v>
      </c>
      <c r="G160" s="153" t="s">
        <v>535</v>
      </c>
      <c r="H160" s="153" t="s">
        <v>320</v>
      </c>
      <c r="I160" s="154">
        <v>900</v>
      </c>
      <c r="J160" s="153"/>
      <c r="K160" s="153" t="s">
        <v>536</v>
      </c>
      <c r="L160" s="153" t="s">
        <v>537</v>
      </c>
      <c r="M160" s="155">
        <v>45938</v>
      </c>
      <c r="N160" s="153" t="s">
        <v>365</v>
      </c>
      <c r="O160" s="153" t="s">
        <v>366</v>
      </c>
      <c r="P160" s="153" t="s">
        <v>367</v>
      </c>
      <c r="Q160" s="153"/>
      <c r="R160" s="156"/>
      <c r="S160" s="156"/>
      <c r="T160" s="153" t="s">
        <v>404</v>
      </c>
      <c r="U160" s="153" t="s">
        <v>327</v>
      </c>
      <c r="V160" s="153" t="s">
        <v>328</v>
      </c>
      <c r="W160" s="156"/>
      <c r="X160" s="153" t="s">
        <v>329</v>
      </c>
      <c r="Y160" s="156"/>
      <c r="Z160" s="153" t="s">
        <v>368</v>
      </c>
      <c r="AA160" s="156"/>
      <c r="AB160" s="156"/>
      <c r="AC160" s="153" t="s">
        <v>330</v>
      </c>
      <c r="AD160" s="153">
        <v>20</v>
      </c>
      <c r="AE160" s="153" t="s">
        <v>369</v>
      </c>
      <c r="AF160" s="156"/>
      <c r="AG160" s="156"/>
      <c r="AH160" s="156"/>
      <c r="AI160" s="120" t="s">
        <v>235</v>
      </c>
      <c r="AJ160" s="142" t="s">
        <v>236</v>
      </c>
      <c r="AK160" s="142" t="s">
        <v>159</v>
      </c>
      <c r="AL160" s="147">
        <v>45901</v>
      </c>
      <c r="AM160" s="142"/>
      <c r="AN160" s="142"/>
      <c r="AO160" s="142" t="s">
        <v>351</v>
      </c>
      <c r="AP160" t="s">
        <v>332</v>
      </c>
    </row>
    <row r="161" spans="1:42" x14ac:dyDescent="0.25">
      <c r="A161" s="153" t="s">
        <v>433</v>
      </c>
      <c r="B161" s="153" t="s">
        <v>314</v>
      </c>
      <c r="C161" s="153" t="s">
        <v>492</v>
      </c>
      <c r="D161" s="153" t="s">
        <v>435</v>
      </c>
      <c r="E161" s="153" t="s">
        <v>317</v>
      </c>
      <c r="F161" s="153" t="s">
        <v>318</v>
      </c>
      <c r="G161" s="153" t="s">
        <v>535</v>
      </c>
      <c r="H161" s="153" t="s">
        <v>320</v>
      </c>
      <c r="I161" s="154">
        <v>900</v>
      </c>
      <c r="J161" s="153"/>
      <c r="K161" s="153" t="s">
        <v>538</v>
      </c>
      <c r="L161" s="153" t="s">
        <v>537</v>
      </c>
      <c r="M161" s="155">
        <v>45966</v>
      </c>
      <c r="N161" s="153" t="s">
        <v>365</v>
      </c>
      <c r="O161" s="153" t="s">
        <v>366</v>
      </c>
      <c r="P161" s="153" t="s">
        <v>367</v>
      </c>
      <c r="Q161" s="153"/>
      <c r="R161" s="156"/>
      <c r="S161" s="156"/>
      <c r="T161" s="153" t="s">
        <v>404</v>
      </c>
      <c r="U161" s="153" t="s">
        <v>327</v>
      </c>
      <c r="V161" s="153" t="s">
        <v>328</v>
      </c>
      <c r="W161" s="156"/>
      <c r="X161" s="153" t="s">
        <v>329</v>
      </c>
      <c r="Y161" s="156"/>
      <c r="Z161" s="153" t="s">
        <v>368</v>
      </c>
      <c r="AA161" s="156"/>
      <c r="AB161" s="156"/>
      <c r="AC161" s="153" t="s">
        <v>330</v>
      </c>
      <c r="AD161" s="153">
        <v>20</v>
      </c>
      <c r="AE161" s="153" t="s">
        <v>369</v>
      </c>
      <c r="AF161" s="156"/>
      <c r="AG161" s="156"/>
      <c r="AH161" s="156"/>
      <c r="AI161" s="120" t="s">
        <v>235</v>
      </c>
      <c r="AJ161" s="142" t="s">
        <v>236</v>
      </c>
      <c r="AK161" s="142" t="s">
        <v>159</v>
      </c>
      <c r="AL161" s="147">
        <v>45870</v>
      </c>
      <c r="AM161" s="142"/>
      <c r="AN161" s="142"/>
      <c r="AO161" s="142" t="s">
        <v>351</v>
      </c>
      <c r="AP161" t="s">
        <v>332</v>
      </c>
    </row>
    <row r="162" spans="1:42" ht="25" x14ac:dyDescent="0.25">
      <c r="A162" s="153" t="s">
        <v>433</v>
      </c>
      <c r="B162" s="153" t="s">
        <v>314</v>
      </c>
      <c r="C162" s="153" t="s">
        <v>539</v>
      </c>
      <c r="D162" s="153" t="s">
        <v>435</v>
      </c>
      <c r="E162" s="153" t="s">
        <v>317</v>
      </c>
      <c r="F162" s="153" t="s">
        <v>318</v>
      </c>
      <c r="G162" s="153" t="s">
        <v>436</v>
      </c>
      <c r="H162" s="153" t="s">
        <v>342</v>
      </c>
      <c r="I162" s="154">
        <v>0.56000000000000005</v>
      </c>
      <c r="J162" s="156"/>
      <c r="K162" s="153" t="s">
        <v>540</v>
      </c>
      <c r="L162" s="153" t="s">
        <v>442</v>
      </c>
      <c r="M162" s="155">
        <v>46010</v>
      </c>
      <c r="N162" s="153" t="s">
        <v>338</v>
      </c>
      <c r="O162" s="156"/>
      <c r="P162" s="156"/>
      <c r="Q162" s="153" t="s">
        <v>325</v>
      </c>
      <c r="R162" s="156"/>
      <c r="S162" s="156"/>
      <c r="T162" s="153" t="s">
        <v>497</v>
      </c>
      <c r="U162" s="153" t="s">
        <v>327</v>
      </c>
      <c r="V162" s="153" t="s">
        <v>328</v>
      </c>
      <c r="W162" s="156"/>
      <c r="X162" s="153" t="s">
        <v>329</v>
      </c>
      <c r="Y162" s="156"/>
      <c r="Z162" s="156"/>
      <c r="AA162" s="156"/>
      <c r="AB162" s="156"/>
      <c r="AC162" s="153" t="s">
        <v>330</v>
      </c>
      <c r="AD162" s="153">
        <v>0</v>
      </c>
      <c r="AE162" s="156"/>
      <c r="AF162" s="156"/>
      <c r="AG162" s="156"/>
      <c r="AH162" s="156"/>
      <c r="AI162" s="148" t="s">
        <v>169</v>
      </c>
      <c r="AJ162" s="142" t="s">
        <v>132</v>
      </c>
      <c r="AK162" s="142" t="s">
        <v>139</v>
      </c>
      <c r="AL162" s="147">
        <v>45980</v>
      </c>
      <c r="AM162" s="142"/>
      <c r="AN162" s="142"/>
      <c r="AO162" s="142" t="s">
        <v>351</v>
      </c>
      <c r="AP162" t="s">
        <v>332</v>
      </c>
    </row>
    <row r="163" spans="1:42" x14ac:dyDescent="0.25">
      <c r="A163" s="153" t="s">
        <v>433</v>
      </c>
      <c r="B163" s="153" t="s">
        <v>314</v>
      </c>
      <c r="C163" s="153" t="s">
        <v>539</v>
      </c>
      <c r="D163" s="153" t="s">
        <v>435</v>
      </c>
      <c r="E163" s="153" t="s">
        <v>317</v>
      </c>
      <c r="F163" s="153" t="s">
        <v>318</v>
      </c>
      <c r="G163" s="153" t="s">
        <v>436</v>
      </c>
      <c r="H163" s="153" t="s">
        <v>342</v>
      </c>
      <c r="I163" s="154">
        <v>0.56000000000000005</v>
      </c>
      <c r="J163" s="156"/>
      <c r="K163" s="153" t="s">
        <v>540</v>
      </c>
      <c r="L163" s="153" t="s">
        <v>442</v>
      </c>
      <c r="M163" s="155">
        <v>46010</v>
      </c>
      <c r="N163" s="153" t="s">
        <v>338</v>
      </c>
      <c r="O163" s="156"/>
      <c r="P163" s="156"/>
      <c r="Q163" s="153" t="s">
        <v>325</v>
      </c>
      <c r="R163" s="156"/>
      <c r="S163" s="156"/>
      <c r="T163" s="153" t="s">
        <v>541</v>
      </c>
      <c r="U163" s="153" t="s">
        <v>327</v>
      </c>
      <c r="V163" s="153" t="s">
        <v>328</v>
      </c>
      <c r="W163" s="156"/>
      <c r="X163" s="153" t="s">
        <v>329</v>
      </c>
      <c r="Y163" s="156"/>
      <c r="Z163" s="156"/>
      <c r="AA163" s="156"/>
      <c r="AB163" s="156"/>
      <c r="AC163" s="153" t="s">
        <v>330</v>
      </c>
      <c r="AD163" s="153">
        <v>0</v>
      </c>
      <c r="AE163" s="156"/>
      <c r="AF163" s="156"/>
      <c r="AG163" s="156"/>
      <c r="AH163" s="156"/>
      <c r="AI163" s="142" t="s">
        <v>164</v>
      </c>
      <c r="AJ163" s="142" t="s">
        <v>132</v>
      </c>
      <c r="AK163" t="s">
        <v>165</v>
      </c>
      <c r="AL163" s="147">
        <v>45973</v>
      </c>
      <c r="AM163" s="142"/>
      <c r="AN163" s="142"/>
      <c r="AO163" s="142" t="s">
        <v>351</v>
      </c>
      <c r="AP163" t="s">
        <v>332</v>
      </c>
    </row>
    <row r="164" spans="1:42" x14ac:dyDescent="0.25">
      <c r="A164" s="153" t="s">
        <v>433</v>
      </c>
      <c r="B164" s="153" t="s">
        <v>314</v>
      </c>
      <c r="C164" s="153" t="s">
        <v>539</v>
      </c>
      <c r="D164" s="153" t="s">
        <v>435</v>
      </c>
      <c r="E164" s="153" t="s">
        <v>317</v>
      </c>
      <c r="F164" s="153" t="s">
        <v>318</v>
      </c>
      <c r="G164" s="153" t="s">
        <v>459</v>
      </c>
      <c r="H164" s="153" t="s">
        <v>334</v>
      </c>
      <c r="I164" s="154">
        <v>420.87</v>
      </c>
      <c r="J164" s="156"/>
      <c r="K164" s="153" t="s">
        <v>540</v>
      </c>
      <c r="L164" s="153" t="s">
        <v>442</v>
      </c>
      <c r="M164" s="155">
        <v>46010</v>
      </c>
      <c r="N164" s="153" t="s">
        <v>338</v>
      </c>
      <c r="O164" s="156"/>
      <c r="P164" s="156"/>
      <c r="Q164" s="153" t="s">
        <v>325</v>
      </c>
      <c r="R164" s="156"/>
      <c r="S164" s="156"/>
      <c r="T164" s="153" t="s">
        <v>542</v>
      </c>
      <c r="U164" s="153" t="s">
        <v>327</v>
      </c>
      <c r="V164" s="153" t="s">
        <v>328</v>
      </c>
      <c r="W164" s="156"/>
      <c r="X164" s="153" t="s">
        <v>329</v>
      </c>
      <c r="Y164" s="156"/>
      <c r="Z164" s="156"/>
      <c r="AA164" s="156"/>
      <c r="AB164" s="156"/>
      <c r="AC164" s="153" t="s">
        <v>330</v>
      </c>
      <c r="AD164" s="153">
        <v>0</v>
      </c>
      <c r="AE164" s="156"/>
      <c r="AF164" s="156"/>
      <c r="AG164" s="156"/>
      <c r="AH164" s="156"/>
      <c r="AI164" s="142" t="s">
        <v>191</v>
      </c>
      <c r="AJ164" s="142" t="s">
        <v>129</v>
      </c>
      <c r="AK164" s="142" t="s">
        <v>192</v>
      </c>
      <c r="AL164" s="147">
        <v>46147</v>
      </c>
      <c r="AM164" s="142"/>
      <c r="AN164" s="142"/>
      <c r="AO164" s="142" t="s">
        <v>351</v>
      </c>
      <c r="AP164" t="s">
        <v>332</v>
      </c>
    </row>
    <row r="165" spans="1:42" x14ac:dyDescent="0.25">
      <c r="A165" s="153" t="s">
        <v>433</v>
      </c>
      <c r="B165" s="153" t="s">
        <v>314</v>
      </c>
      <c r="C165" s="153" t="s">
        <v>539</v>
      </c>
      <c r="D165" s="153" t="s">
        <v>435</v>
      </c>
      <c r="E165" s="153" t="s">
        <v>317</v>
      </c>
      <c r="F165" s="153" t="s">
        <v>318</v>
      </c>
      <c r="G165" s="153" t="s">
        <v>459</v>
      </c>
      <c r="H165" s="153" t="s">
        <v>334</v>
      </c>
      <c r="I165" s="154">
        <v>-781.89</v>
      </c>
      <c r="J165" s="156"/>
      <c r="K165" s="153" t="s">
        <v>540</v>
      </c>
      <c r="L165" s="153" t="s">
        <v>442</v>
      </c>
      <c r="M165" s="155">
        <v>46010</v>
      </c>
      <c r="N165" s="153" t="s">
        <v>324</v>
      </c>
      <c r="O165" s="156"/>
      <c r="P165" s="156"/>
      <c r="Q165" s="153" t="s">
        <v>325</v>
      </c>
      <c r="R165" s="156"/>
      <c r="S165" s="156"/>
      <c r="T165" s="153" t="s">
        <v>543</v>
      </c>
      <c r="U165" s="153" t="s">
        <v>327</v>
      </c>
      <c r="V165" s="153" t="s">
        <v>328</v>
      </c>
      <c r="W165" s="156"/>
      <c r="X165" s="153" t="s">
        <v>329</v>
      </c>
      <c r="Y165" s="156"/>
      <c r="Z165" s="156"/>
      <c r="AA165" s="156"/>
      <c r="AB165" s="156"/>
      <c r="AC165" s="153" t="s">
        <v>330</v>
      </c>
      <c r="AD165" s="153">
        <v>0</v>
      </c>
      <c r="AE165" s="156"/>
      <c r="AF165" s="156"/>
      <c r="AG165" s="156"/>
      <c r="AH165" s="156"/>
      <c r="AI165" s="149" t="s">
        <v>453</v>
      </c>
      <c r="AJ165" s="142" t="s">
        <v>129</v>
      </c>
      <c r="AK165" s="142"/>
      <c r="AL165" s="147">
        <v>45975</v>
      </c>
      <c r="AM165" s="142"/>
      <c r="AN165" s="142"/>
      <c r="AO165" s="142"/>
      <c r="AP165" t="s">
        <v>454</v>
      </c>
    </row>
    <row r="166" spans="1:42" x14ac:dyDescent="0.25">
      <c r="A166" s="153" t="s">
        <v>433</v>
      </c>
      <c r="B166" s="153" t="s">
        <v>314</v>
      </c>
      <c r="C166" s="153" t="s">
        <v>539</v>
      </c>
      <c r="D166" s="153" t="s">
        <v>435</v>
      </c>
      <c r="E166" s="153" t="s">
        <v>317</v>
      </c>
      <c r="F166" s="153" t="s">
        <v>318</v>
      </c>
      <c r="G166" s="153" t="s">
        <v>459</v>
      </c>
      <c r="H166" s="153" t="s">
        <v>334</v>
      </c>
      <c r="I166" s="154">
        <v>-1178.47</v>
      </c>
      <c r="J166" s="156"/>
      <c r="K166" s="153" t="s">
        <v>540</v>
      </c>
      <c r="L166" s="153" t="s">
        <v>442</v>
      </c>
      <c r="M166" s="155">
        <v>46010</v>
      </c>
      <c r="N166" s="153" t="s">
        <v>324</v>
      </c>
      <c r="O166" s="156"/>
      <c r="P166" s="156"/>
      <c r="Q166" s="153" t="s">
        <v>325</v>
      </c>
      <c r="R166" s="156"/>
      <c r="S166" s="156"/>
      <c r="T166" s="153" t="s">
        <v>544</v>
      </c>
      <c r="U166" s="153" t="s">
        <v>327</v>
      </c>
      <c r="V166" s="153" t="s">
        <v>328</v>
      </c>
      <c r="W166" s="156"/>
      <c r="X166" s="153" t="s">
        <v>329</v>
      </c>
      <c r="Y166" s="156"/>
      <c r="Z166" s="156"/>
      <c r="AA166" s="156"/>
      <c r="AB166" s="156"/>
      <c r="AC166" s="153" t="s">
        <v>330</v>
      </c>
      <c r="AD166" s="153">
        <v>0</v>
      </c>
      <c r="AE166" s="156"/>
      <c r="AF166" s="156"/>
      <c r="AG166" s="156"/>
      <c r="AH166" s="156"/>
      <c r="AI166" s="149" t="s">
        <v>453</v>
      </c>
      <c r="AJ166" s="142" t="s">
        <v>129</v>
      </c>
      <c r="AK166" s="142"/>
      <c r="AL166" s="147">
        <v>45951</v>
      </c>
      <c r="AM166" s="142"/>
      <c r="AN166" s="142"/>
      <c r="AO166" s="142"/>
      <c r="AP166" t="s">
        <v>454</v>
      </c>
    </row>
    <row r="167" spans="1:42" ht="25" x14ac:dyDescent="0.25">
      <c r="A167" s="153" t="s">
        <v>433</v>
      </c>
      <c r="B167" s="153" t="s">
        <v>314</v>
      </c>
      <c r="C167" s="153" t="s">
        <v>539</v>
      </c>
      <c r="D167" s="153" t="s">
        <v>435</v>
      </c>
      <c r="E167" s="153" t="s">
        <v>317</v>
      </c>
      <c r="F167" s="153" t="s">
        <v>318</v>
      </c>
      <c r="G167" s="153" t="s">
        <v>436</v>
      </c>
      <c r="H167" s="153" t="s">
        <v>342</v>
      </c>
      <c r="I167" s="154">
        <v>44.91</v>
      </c>
      <c r="J167" s="156"/>
      <c r="K167" s="153" t="s">
        <v>540</v>
      </c>
      <c r="L167" s="153" t="s">
        <v>442</v>
      </c>
      <c r="M167" s="155">
        <v>46010</v>
      </c>
      <c r="N167" s="153" t="s">
        <v>338</v>
      </c>
      <c r="O167" s="156"/>
      <c r="P167" s="156"/>
      <c r="Q167" s="153" t="s">
        <v>325</v>
      </c>
      <c r="R167" s="156"/>
      <c r="S167" s="156"/>
      <c r="T167" s="153" t="s">
        <v>545</v>
      </c>
      <c r="U167" s="153" t="s">
        <v>327</v>
      </c>
      <c r="V167" s="153" t="s">
        <v>328</v>
      </c>
      <c r="W167" s="156"/>
      <c r="X167" s="153" t="s">
        <v>329</v>
      </c>
      <c r="Y167" s="156"/>
      <c r="Z167" s="156"/>
      <c r="AA167" s="156"/>
      <c r="AB167" s="156"/>
      <c r="AC167" s="153" t="s">
        <v>330</v>
      </c>
      <c r="AD167" s="153">
        <v>0</v>
      </c>
      <c r="AE167" s="156"/>
      <c r="AF167" s="156"/>
      <c r="AG167" s="156"/>
      <c r="AH167" s="156"/>
      <c r="AI167" s="148" t="s">
        <v>169</v>
      </c>
      <c r="AJ167" s="142" t="s">
        <v>147</v>
      </c>
      <c r="AK167" s="142" t="s">
        <v>139</v>
      </c>
      <c r="AL167" s="147">
        <v>45980</v>
      </c>
      <c r="AM167" s="142"/>
      <c r="AN167" s="142"/>
      <c r="AO167" s="142" t="s">
        <v>351</v>
      </c>
      <c r="AP167" t="s">
        <v>332</v>
      </c>
    </row>
    <row r="168" spans="1:42" ht="25" x14ac:dyDescent="0.25">
      <c r="A168" s="153" t="s">
        <v>433</v>
      </c>
      <c r="B168" s="153" t="s">
        <v>314</v>
      </c>
      <c r="C168" s="153" t="s">
        <v>539</v>
      </c>
      <c r="D168" s="153" t="s">
        <v>435</v>
      </c>
      <c r="E168" s="153" t="s">
        <v>317</v>
      </c>
      <c r="F168" s="153" t="s">
        <v>318</v>
      </c>
      <c r="G168" s="153" t="s">
        <v>436</v>
      </c>
      <c r="H168" s="153" t="s">
        <v>342</v>
      </c>
      <c r="I168" s="154">
        <v>0.56000000000000005</v>
      </c>
      <c r="J168" s="156"/>
      <c r="K168" s="153" t="s">
        <v>540</v>
      </c>
      <c r="L168" s="153" t="s">
        <v>442</v>
      </c>
      <c r="M168" s="155">
        <v>46010</v>
      </c>
      <c r="N168" s="153" t="s">
        <v>338</v>
      </c>
      <c r="O168" s="156"/>
      <c r="P168" s="156"/>
      <c r="Q168" s="153" t="s">
        <v>325</v>
      </c>
      <c r="R168" s="156"/>
      <c r="S168" s="156"/>
      <c r="T168" s="153" t="s">
        <v>497</v>
      </c>
      <c r="U168" s="153" t="s">
        <v>327</v>
      </c>
      <c r="V168" s="153" t="s">
        <v>328</v>
      </c>
      <c r="W168" s="156"/>
      <c r="X168" s="153" t="s">
        <v>329</v>
      </c>
      <c r="Y168" s="156"/>
      <c r="Z168" s="156"/>
      <c r="AA168" s="156"/>
      <c r="AB168" s="156"/>
      <c r="AC168" s="153" t="s">
        <v>330</v>
      </c>
      <c r="AD168" s="153">
        <v>0</v>
      </c>
      <c r="AE168" s="156"/>
      <c r="AF168" s="156"/>
      <c r="AG168" s="156"/>
      <c r="AH168" s="156"/>
      <c r="AI168" s="148" t="s">
        <v>169</v>
      </c>
      <c r="AJ168" s="142" t="s">
        <v>132</v>
      </c>
      <c r="AK168" s="142" t="s">
        <v>139</v>
      </c>
      <c r="AL168" s="147">
        <v>45980</v>
      </c>
      <c r="AM168" s="142"/>
      <c r="AN168" s="142"/>
      <c r="AO168" s="142" t="s">
        <v>351</v>
      </c>
      <c r="AP168" t="s">
        <v>332</v>
      </c>
    </row>
    <row r="169" spans="1:42" ht="25" x14ac:dyDescent="0.25">
      <c r="A169" s="153" t="s">
        <v>433</v>
      </c>
      <c r="B169" s="153" t="s">
        <v>314</v>
      </c>
      <c r="C169" s="153" t="s">
        <v>539</v>
      </c>
      <c r="D169" s="153" t="s">
        <v>435</v>
      </c>
      <c r="E169" s="153" t="s">
        <v>317</v>
      </c>
      <c r="F169" s="153" t="s">
        <v>318</v>
      </c>
      <c r="G169" s="153" t="s">
        <v>436</v>
      </c>
      <c r="H169" s="153" t="s">
        <v>342</v>
      </c>
      <c r="I169" s="154">
        <v>8.4</v>
      </c>
      <c r="J169" s="156"/>
      <c r="K169" s="153" t="s">
        <v>540</v>
      </c>
      <c r="L169" s="153" t="s">
        <v>442</v>
      </c>
      <c r="M169" s="155">
        <v>46010</v>
      </c>
      <c r="N169" s="153" t="s">
        <v>338</v>
      </c>
      <c r="O169" s="156"/>
      <c r="P169" s="156"/>
      <c r="Q169" s="153" t="s">
        <v>325</v>
      </c>
      <c r="R169" s="156"/>
      <c r="S169" s="156"/>
      <c r="T169" s="153" t="s">
        <v>497</v>
      </c>
      <c r="U169" s="153" t="s">
        <v>327</v>
      </c>
      <c r="V169" s="153" t="s">
        <v>328</v>
      </c>
      <c r="W169" s="156"/>
      <c r="X169" s="153" t="s">
        <v>329</v>
      </c>
      <c r="Y169" s="156"/>
      <c r="Z169" s="156"/>
      <c r="AA169" s="156"/>
      <c r="AB169" s="156"/>
      <c r="AC169" s="153" t="s">
        <v>330</v>
      </c>
      <c r="AD169" s="153">
        <v>0</v>
      </c>
      <c r="AE169" s="156"/>
      <c r="AF169" s="156"/>
      <c r="AG169" s="156"/>
      <c r="AH169" s="156"/>
      <c r="AI169" s="148" t="s">
        <v>169</v>
      </c>
      <c r="AJ169" s="142" t="s">
        <v>132</v>
      </c>
      <c r="AK169" s="142" t="s">
        <v>139</v>
      </c>
      <c r="AL169" s="147">
        <v>45980</v>
      </c>
      <c r="AM169" s="142"/>
      <c r="AN169" s="142"/>
      <c r="AO169" s="142" t="s">
        <v>351</v>
      </c>
      <c r="AP169" t="s">
        <v>332</v>
      </c>
    </row>
    <row r="170" spans="1:42" x14ac:dyDescent="0.25">
      <c r="A170" s="153" t="s">
        <v>433</v>
      </c>
      <c r="B170" s="153" t="s">
        <v>314</v>
      </c>
      <c r="C170" s="153" t="s">
        <v>539</v>
      </c>
      <c r="D170" s="153" t="s">
        <v>435</v>
      </c>
      <c r="E170" s="153" t="s">
        <v>317</v>
      </c>
      <c r="F170" s="153" t="s">
        <v>318</v>
      </c>
      <c r="G170" s="153" t="s">
        <v>436</v>
      </c>
      <c r="H170" s="153" t="s">
        <v>342</v>
      </c>
      <c r="I170" s="154">
        <v>0.78</v>
      </c>
      <c r="J170" s="156"/>
      <c r="K170" s="153" t="s">
        <v>540</v>
      </c>
      <c r="L170" s="153" t="s">
        <v>442</v>
      </c>
      <c r="M170" s="155">
        <v>46010</v>
      </c>
      <c r="N170" s="153" t="s">
        <v>338</v>
      </c>
      <c r="O170" s="156"/>
      <c r="P170" s="156"/>
      <c r="Q170" s="153" t="s">
        <v>325</v>
      </c>
      <c r="R170" s="156"/>
      <c r="S170" s="156"/>
      <c r="T170" s="153" t="s">
        <v>546</v>
      </c>
      <c r="U170" s="153" t="s">
        <v>327</v>
      </c>
      <c r="V170" s="153" t="s">
        <v>328</v>
      </c>
      <c r="W170" s="156"/>
      <c r="X170" s="153" t="s">
        <v>329</v>
      </c>
      <c r="Y170" s="156"/>
      <c r="Z170" s="156"/>
      <c r="AA170" s="156"/>
      <c r="AB170" s="156"/>
      <c r="AC170" s="153" t="s">
        <v>330</v>
      </c>
      <c r="AD170" s="153">
        <v>0</v>
      </c>
      <c r="AE170" s="156"/>
      <c r="AF170" s="156"/>
      <c r="AG170" s="156"/>
      <c r="AH170" s="156"/>
      <c r="AI170" s="142" t="s">
        <v>168</v>
      </c>
      <c r="AJ170" s="142" t="s">
        <v>147</v>
      </c>
      <c r="AK170" s="142" t="s">
        <v>146</v>
      </c>
      <c r="AL170" s="147">
        <v>45977</v>
      </c>
      <c r="AM170" s="142"/>
      <c r="AN170" s="142"/>
      <c r="AO170" s="142" t="s">
        <v>351</v>
      </c>
      <c r="AP170" t="s">
        <v>332</v>
      </c>
    </row>
    <row r="171" spans="1:42" ht="25" x14ac:dyDescent="0.25">
      <c r="A171" s="153" t="s">
        <v>433</v>
      </c>
      <c r="B171" s="153" t="s">
        <v>314</v>
      </c>
      <c r="C171" s="153" t="s">
        <v>539</v>
      </c>
      <c r="D171" s="153" t="s">
        <v>435</v>
      </c>
      <c r="E171" s="153" t="s">
        <v>317</v>
      </c>
      <c r="F171" s="153" t="s">
        <v>318</v>
      </c>
      <c r="G171" s="153" t="s">
        <v>436</v>
      </c>
      <c r="H171" s="153" t="s">
        <v>342</v>
      </c>
      <c r="I171" s="154">
        <v>0.56000000000000005</v>
      </c>
      <c r="J171" s="156"/>
      <c r="K171" s="153" t="s">
        <v>547</v>
      </c>
      <c r="L171" s="153" t="s">
        <v>442</v>
      </c>
      <c r="M171" s="155">
        <v>46010</v>
      </c>
      <c r="N171" s="153" t="s">
        <v>338</v>
      </c>
      <c r="O171" s="156"/>
      <c r="P171" s="156"/>
      <c r="Q171" s="153" t="s">
        <v>325</v>
      </c>
      <c r="R171" s="156"/>
      <c r="S171" s="156"/>
      <c r="T171" s="153" t="s">
        <v>548</v>
      </c>
      <c r="U171" s="153" t="s">
        <v>327</v>
      </c>
      <c r="V171" s="153" t="s">
        <v>328</v>
      </c>
      <c r="W171" s="156"/>
      <c r="X171" s="153" t="s">
        <v>329</v>
      </c>
      <c r="Y171" s="156"/>
      <c r="Z171" s="156"/>
      <c r="AA171" s="156"/>
      <c r="AB171" s="156"/>
      <c r="AC171" s="153" t="s">
        <v>330</v>
      </c>
      <c r="AD171" s="153">
        <v>0</v>
      </c>
      <c r="AE171" s="156"/>
      <c r="AF171" s="156"/>
      <c r="AG171" s="156"/>
      <c r="AH171" s="156"/>
      <c r="AI171" s="148" t="s">
        <v>169</v>
      </c>
      <c r="AJ171" s="142" t="s">
        <v>132</v>
      </c>
      <c r="AK171" s="142" t="s">
        <v>139</v>
      </c>
      <c r="AL171" s="147">
        <v>45980</v>
      </c>
      <c r="AM171" s="142"/>
      <c r="AN171" s="142"/>
      <c r="AO171" s="142" t="s">
        <v>351</v>
      </c>
      <c r="AP171" t="s">
        <v>332</v>
      </c>
    </row>
    <row r="172" spans="1:42" x14ac:dyDescent="0.25">
      <c r="A172" s="153" t="s">
        <v>433</v>
      </c>
      <c r="B172" s="153" t="s">
        <v>314</v>
      </c>
      <c r="C172" s="153" t="s">
        <v>539</v>
      </c>
      <c r="D172" s="153" t="s">
        <v>435</v>
      </c>
      <c r="E172" s="153" t="s">
        <v>317</v>
      </c>
      <c r="F172" s="153" t="s">
        <v>318</v>
      </c>
      <c r="G172" s="153" t="s">
        <v>436</v>
      </c>
      <c r="H172" s="153" t="s">
        <v>342</v>
      </c>
      <c r="I172" s="154">
        <v>11.2</v>
      </c>
      <c r="J172" s="156"/>
      <c r="K172" s="153" t="s">
        <v>547</v>
      </c>
      <c r="L172" s="153" t="s">
        <v>442</v>
      </c>
      <c r="M172" s="155">
        <v>46010</v>
      </c>
      <c r="N172" s="153" t="s">
        <v>338</v>
      </c>
      <c r="O172" s="156"/>
      <c r="P172" s="156"/>
      <c r="Q172" s="153" t="s">
        <v>325</v>
      </c>
      <c r="R172" s="156"/>
      <c r="S172" s="156"/>
      <c r="T172" s="153" t="s">
        <v>549</v>
      </c>
      <c r="U172" s="153" t="s">
        <v>327</v>
      </c>
      <c r="V172" s="153" t="s">
        <v>328</v>
      </c>
      <c r="W172" s="156"/>
      <c r="X172" s="153" t="s">
        <v>329</v>
      </c>
      <c r="Y172" s="156"/>
      <c r="Z172" s="156"/>
      <c r="AA172" s="156"/>
      <c r="AB172" s="156"/>
      <c r="AC172" s="153" t="s">
        <v>330</v>
      </c>
      <c r="AD172" s="153">
        <v>0</v>
      </c>
      <c r="AE172" s="156"/>
      <c r="AF172" s="156"/>
      <c r="AG172" s="156"/>
      <c r="AH172" s="156"/>
      <c r="AI172" s="142" t="s">
        <v>175</v>
      </c>
      <c r="AJ172" s="142" t="s">
        <v>132</v>
      </c>
      <c r="AK172" s="142" t="s">
        <v>171</v>
      </c>
      <c r="AL172" s="147">
        <v>46064</v>
      </c>
      <c r="AM172" s="142"/>
      <c r="AN172" s="142"/>
      <c r="AO172" s="142" t="s">
        <v>351</v>
      </c>
      <c r="AP172" t="s">
        <v>332</v>
      </c>
    </row>
    <row r="173" spans="1:42" x14ac:dyDescent="0.25">
      <c r="A173" s="153" t="s">
        <v>433</v>
      </c>
      <c r="B173" s="153" t="s">
        <v>314</v>
      </c>
      <c r="C173" s="153" t="s">
        <v>539</v>
      </c>
      <c r="D173" s="153" t="s">
        <v>435</v>
      </c>
      <c r="E173" s="153" t="s">
        <v>317</v>
      </c>
      <c r="F173" s="153" t="s">
        <v>318</v>
      </c>
      <c r="G173" s="153" t="s">
        <v>436</v>
      </c>
      <c r="H173" s="153" t="s">
        <v>342</v>
      </c>
      <c r="I173" s="154">
        <v>137.38999999999999</v>
      </c>
      <c r="J173" s="156"/>
      <c r="K173" s="153" t="s">
        <v>547</v>
      </c>
      <c r="L173" s="153" t="s">
        <v>442</v>
      </c>
      <c r="M173" s="155">
        <v>46010</v>
      </c>
      <c r="N173" s="153" t="s">
        <v>338</v>
      </c>
      <c r="O173" s="156"/>
      <c r="P173" s="156"/>
      <c r="Q173" s="153" t="s">
        <v>325</v>
      </c>
      <c r="R173" s="156"/>
      <c r="S173" s="156"/>
      <c r="T173" s="153" t="s">
        <v>550</v>
      </c>
      <c r="U173" s="153" t="s">
        <v>327</v>
      </c>
      <c r="V173" s="153" t="s">
        <v>328</v>
      </c>
      <c r="W173" s="156"/>
      <c r="X173" s="153" t="s">
        <v>329</v>
      </c>
      <c r="Y173" s="156"/>
      <c r="Z173" s="156"/>
      <c r="AA173" s="156"/>
      <c r="AB173" s="156"/>
      <c r="AC173" s="153" t="s">
        <v>330</v>
      </c>
      <c r="AD173" s="153">
        <v>0</v>
      </c>
      <c r="AE173" s="156"/>
      <c r="AF173" s="156"/>
      <c r="AG173" s="156"/>
      <c r="AH173" s="156"/>
      <c r="AI173" s="142" t="s">
        <v>164</v>
      </c>
      <c r="AJ173" s="142" t="s">
        <v>136</v>
      </c>
      <c r="AK173" t="s">
        <v>165</v>
      </c>
      <c r="AL173" s="147">
        <v>45973</v>
      </c>
      <c r="AM173" s="142"/>
      <c r="AN173" s="142"/>
      <c r="AO173" s="142" t="s">
        <v>351</v>
      </c>
      <c r="AP173" t="s">
        <v>332</v>
      </c>
    </row>
    <row r="174" spans="1:42" x14ac:dyDescent="0.25">
      <c r="A174" s="153" t="s">
        <v>433</v>
      </c>
      <c r="B174" s="153" t="s">
        <v>314</v>
      </c>
      <c r="C174" s="153" t="s">
        <v>539</v>
      </c>
      <c r="D174" s="153" t="s">
        <v>435</v>
      </c>
      <c r="E174" s="153" t="s">
        <v>317</v>
      </c>
      <c r="F174" s="153" t="s">
        <v>318</v>
      </c>
      <c r="G174" s="153" t="s">
        <v>459</v>
      </c>
      <c r="H174" s="153" t="s">
        <v>334</v>
      </c>
      <c r="I174" s="154">
        <v>84.06</v>
      </c>
      <c r="J174" s="156"/>
      <c r="K174" s="153" t="s">
        <v>547</v>
      </c>
      <c r="L174" s="153" t="s">
        <v>442</v>
      </c>
      <c r="M174" s="155">
        <v>46010</v>
      </c>
      <c r="N174" s="153" t="s">
        <v>338</v>
      </c>
      <c r="O174" s="156"/>
      <c r="P174" s="156"/>
      <c r="Q174" s="153" t="s">
        <v>325</v>
      </c>
      <c r="R174" s="156"/>
      <c r="S174" s="156"/>
      <c r="T174" s="153" t="s">
        <v>551</v>
      </c>
      <c r="U174" s="153" t="s">
        <v>327</v>
      </c>
      <c r="V174" s="153" t="s">
        <v>328</v>
      </c>
      <c r="W174" s="156"/>
      <c r="X174" s="153" t="s">
        <v>329</v>
      </c>
      <c r="Y174" s="156"/>
      <c r="Z174" s="156"/>
      <c r="AA174" s="156"/>
      <c r="AB174" s="156"/>
      <c r="AC174" s="153" t="s">
        <v>330</v>
      </c>
      <c r="AD174" s="153">
        <v>0</v>
      </c>
      <c r="AE174" s="156"/>
      <c r="AF174" s="156"/>
      <c r="AG174" s="156"/>
      <c r="AH174" s="156"/>
      <c r="AI174" s="142" t="s">
        <v>175</v>
      </c>
      <c r="AJ174" s="142" t="s">
        <v>129</v>
      </c>
      <c r="AK174" s="142" t="s">
        <v>171</v>
      </c>
      <c r="AL174" s="147">
        <v>46064</v>
      </c>
      <c r="AM174" s="142"/>
      <c r="AN174" s="142"/>
      <c r="AO174" s="142" t="s">
        <v>351</v>
      </c>
      <c r="AP174" t="s">
        <v>332</v>
      </c>
    </row>
    <row r="175" spans="1:42" ht="13" x14ac:dyDescent="0.3">
      <c r="A175" s="153" t="s">
        <v>433</v>
      </c>
      <c r="B175" s="153" t="s">
        <v>314</v>
      </c>
      <c r="C175" s="153" t="s">
        <v>539</v>
      </c>
      <c r="D175" s="153" t="s">
        <v>435</v>
      </c>
      <c r="E175" s="153" t="s">
        <v>317</v>
      </c>
      <c r="F175" s="153" t="s">
        <v>318</v>
      </c>
      <c r="G175" s="153" t="s">
        <v>459</v>
      </c>
      <c r="H175" s="153" t="s">
        <v>334</v>
      </c>
      <c r="I175" s="154">
        <v>-689.52</v>
      </c>
      <c r="J175" s="156"/>
      <c r="K175" s="153" t="s">
        <v>547</v>
      </c>
      <c r="L175" s="153" t="s">
        <v>442</v>
      </c>
      <c r="M175" s="155">
        <v>46010</v>
      </c>
      <c r="N175" s="153" t="s">
        <v>324</v>
      </c>
      <c r="O175" s="156"/>
      <c r="P175" s="156"/>
      <c r="Q175" s="153" t="s">
        <v>325</v>
      </c>
      <c r="R175" s="156"/>
      <c r="S175" s="156"/>
      <c r="T175" s="153" t="s">
        <v>521</v>
      </c>
      <c r="U175" s="153" t="s">
        <v>327</v>
      </c>
      <c r="V175" s="153" t="s">
        <v>328</v>
      </c>
      <c r="W175" s="156"/>
      <c r="X175" s="153" t="s">
        <v>329</v>
      </c>
      <c r="Y175" s="156"/>
      <c r="Z175" s="156"/>
      <c r="AA175" s="156"/>
      <c r="AB175" s="156"/>
      <c r="AC175" s="153" t="s">
        <v>330</v>
      </c>
      <c r="AD175" s="153">
        <v>0</v>
      </c>
      <c r="AE175" s="156"/>
      <c r="AF175" s="156"/>
      <c r="AG175" s="156"/>
      <c r="AH175" s="156"/>
      <c r="AI175" s="142" t="s">
        <v>522</v>
      </c>
      <c r="AJ175" s="142" t="s">
        <v>129</v>
      </c>
      <c r="AK175" s="142" t="s">
        <v>159</v>
      </c>
      <c r="AL175" s="147">
        <v>45988</v>
      </c>
      <c r="AM175" s="142"/>
      <c r="AN175" s="152" t="s">
        <v>309</v>
      </c>
      <c r="AO175" s="142" t="s">
        <v>351</v>
      </c>
      <c r="AP175" t="s">
        <v>309</v>
      </c>
    </row>
    <row r="176" spans="1:42" x14ac:dyDescent="0.25">
      <c r="A176" s="153" t="s">
        <v>433</v>
      </c>
      <c r="B176" s="153" t="s">
        <v>314</v>
      </c>
      <c r="C176" s="153" t="s">
        <v>539</v>
      </c>
      <c r="D176" s="153" t="s">
        <v>435</v>
      </c>
      <c r="E176" s="153" t="s">
        <v>317</v>
      </c>
      <c r="F176" s="153" t="s">
        <v>318</v>
      </c>
      <c r="G176" s="153" t="s">
        <v>436</v>
      </c>
      <c r="H176" s="153" t="s">
        <v>342</v>
      </c>
      <c r="I176" s="154">
        <v>0.56000000000000005</v>
      </c>
      <c r="J176" s="156"/>
      <c r="K176" s="153" t="s">
        <v>547</v>
      </c>
      <c r="L176" s="153" t="s">
        <v>442</v>
      </c>
      <c r="M176" s="155">
        <v>46010</v>
      </c>
      <c r="N176" s="153" t="s">
        <v>338</v>
      </c>
      <c r="O176" s="156"/>
      <c r="P176" s="156"/>
      <c r="Q176" s="153" t="s">
        <v>325</v>
      </c>
      <c r="R176" s="156"/>
      <c r="S176" s="156"/>
      <c r="T176" s="153" t="s">
        <v>504</v>
      </c>
      <c r="U176" s="153" t="s">
        <v>327</v>
      </c>
      <c r="V176" s="153" t="s">
        <v>328</v>
      </c>
      <c r="W176" s="156"/>
      <c r="X176" s="153" t="s">
        <v>329</v>
      </c>
      <c r="Y176" s="156"/>
      <c r="Z176" s="156"/>
      <c r="AA176" s="156"/>
      <c r="AB176" s="156"/>
      <c r="AC176" s="153" t="s">
        <v>330</v>
      </c>
      <c r="AD176" s="153">
        <v>0</v>
      </c>
      <c r="AE176" s="156"/>
      <c r="AF176" s="156"/>
      <c r="AG176" s="156"/>
      <c r="AH176" s="156"/>
      <c r="AI176" s="142" t="s">
        <v>168</v>
      </c>
      <c r="AJ176" s="142" t="s">
        <v>132</v>
      </c>
      <c r="AK176" s="142" t="s">
        <v>146</v>
      </c>
      <c r="AL176" s="147">
        <v>45977</v>
      </c>
      <c r="AM176" s="142"/>
      <c r="AN176" s="142"/>
      <c r="AO176" s="142" t="s">
        <v>351</v>
      </c>
      <c r="AP176" t="s">
        <v>332</v>
      </c>
    </row>
    <row r="177" spans="1:42" x14ac:dyDescent="0.25">
      <c r="A177" s="153" t="s">
        <v>433</v>
      </c>
      <c r="B177" s="153" t="s">
        <v>314</v>
      </c>
      <c r="C177" s="153" t="s">
        <v>539</v>
      </c>
      <c r="D177" s="153" t="s">
        <v>435</v>
      </c>
      <c r="E177" s="153" t="s">
        <v>317</v>
      </c>
      <c r="F177" s="153" t="s">
        <v>318</v>
      </c>
      <c r="G177" s="153" t="s">
        <v>436</v>
      </c>
      <c r="H177" s="153" t="s">
        <v>342</v>
      </c>
      <c r="I177" s="154">
        <v>0.56000000000000005</v>
      </c>
      <c r="J177" s="156"/>
      <c r="K177" s="153" t="s">
        <v>547</v>
      </c>
      <c r="L177" s="153" t="s">
        <v>442</v>
      </c>
      <c r="M177" s="155">
        <v>46010</v>
      </c>
      <c r="N177" s="153" t="s">
        <v>338</v>
      </c>
      <c r="O177" s="156"/>
      <c r="P177" s="156"/>
      <c r="Q177" s="153" t="s">
        <v>325</v>
      </c>
      <c r="R177" s="156"/>
      <c r="S177" s="156"/>
      <c r="T177" s="153" t="s">
        <v>504</v>
      </c>
      <c r="U177" s="153" t="s">
        <v>327</v>
      </c>
      <c r="V177" s="153" t="s">
        <v>328</v>
      </c>
      <c r="W177" s="156"/>
      <c r="X177" s="153" t="s">
        <v>329</v>
      </c>
      <c r="Y177" s="156"/>
      <c r="Z177" s="156"/>
      <c r="AA177" s="156"/>
      <c r="AB177" s="156"/>
      <c r="AC177" s="153" t="s">
        <v>330</v>
      </c>
      <c r="AD177" s="153">
        <v>0</v>
      </c>
      <c r="AE177" s="156"/>
      <c r="AF177" s="156"/>
      <c r="AG177" s="156"/>
      <c r="AH177" s="156"/>
      <c r="AI177" s="142" t="s">
        <v>168</v>
      </c>
      <c r="AJ177" s="142" t="s">
        <v>132</v>
      </c>
      <c r="AK177" s="142" t="s">
        <v>146</v>
      </c>
      <c r="AL177" s="147">
        <v>45977</v>
      </c>
      <c r="AM177" s="142"/>
      <c r="AN177" s="142"/>
      <c r="AO177" s="142" t="s">
        <v>351</v>
      </c>
      <c r="AP177" t="s">
        <v>332</v>
      </c>
    </row>
    <row r="178" spans="1:42" x14ac:dyDescent="0.25">
      <c r="A178" s="153" t="s">
        <v>433</v>
      </c>
      <c r="B178" s="153" t="s">
        <v>314</v>
      </c>
      <c r="C178" s="153" t="s">
        <v>539</v>
      </c>
      <c r="D178" s="153" t="s">
        <v>435</v>
      </c>
      <c r="E178" s="153" t="s">
        <v>317</v>
      </c>
      <c r="F178" s="153" t="s">
        <v>318</v>
      </c>
      <c r="G178" s="153" t="s">
        <v>459</v>
      </c>
      <c r="H178" s="153" t="s">
        <v>334</v>
      </c>
      <c r="I178" s="154">
        <v>632.58000000000004</v>
      </c>
      <c r="J178" s="156"/>
      <c r="K178" s="153" t="s">
        <v>547</v>
      </c>
      <c r="L178" s="153" t="s">
        <v>442</v>
      </c>
      <c r="M178" s="155">
        <v>46010</v>
      </c>
      <c r="N178" s="153" t="s">
        <v>338</v>
      </c>
      <c r="O178" s="156"/>
      <c r="P178" s="156"/>
      <c r="Q178" s="153" t="s">
        <v>325</v>
      </c>
      <c r="R178" s="156"/>
      <c r="S178" s="156"/>
      <c r="T178" s="153" t="s">
        <v>552</v>
      </c>
      <c r="U178" s="153" t="s">
        <v>327</v>
      </c>
      <c r="V178" s="153" t="s">
        <v>328</v>
      </c>
      <c r="W178" s="156"/>
      <c r="X178" s="153" t="s">
        <v>329</v>
      </c>
      <c r="Y178" s="156"/>
      <c r="Z178" s="156"/>
      <c r="AA178" s="156"/>
      <c r="AB178" s="156"/>
      <c r="AC178" s="153" t="s">
        <v>330</v>
      </c>
      <c r="AD178" s="153">
        <v>0</v>
      </c>
      <c r="AE178" s="156"/>
      <c r="AF178" s="156"/>
      <c r="AG178" s="156"/>
      <c r="AH178" s="156"/>
      <c r="AI178" s="142" t="s">
        <v>553</v>
      </c>
      <c r="AJ178" s="142" t="s">
        <v>129</v>
      </c>
      <c r="AK178" s="142" t="s">
        <v>130</v>
      </c>
      <c r="AL178" s="147">
        <v>46107</v>
      </c>
      <c r="AM178" s="142"/>
      <c r="AN178" s="142"/>
      <c r="AO178" s="142" t="s">
        <v>351</v>
      </c>
      <c r="AP178" t="s">
        <v>309</v>
      </c>
    </row>
    <row r="179" spans="1:42" x14ac:dyDescent="0.25">
      <c r="A179" s="153" t="s">
        <v>433</v>
      </c>
      <c r="B179" s="153" t="s">
        <v>314</v>
      </c>
      <c r="C179" s="153" t="s">
        <v>539</v>
      </c>
      <c r="D179" s="153" t="s">
        <v>435</v>
      </c>
      <c r="E179" s="153" t="s">
        <v>317</v>
      </c>
      <c r="F179" s="153" t="s">
        <v>318</v>
      </c>
      <c r="G179" s="153" t="s">
        <v>459</v>
      </c>
      <c r="H179" s="153" t="s">
        <v>334</v>
      </c>
      <c r="I179" s="154">
        <v>223.51</v>
      </c>
      <c r="J179" s="156"/>
      <c r="K179" s="153" t="s">
        <v>547</v>
      </c>
      <c r="L179" s="153" t="s">
        <v>442</v>
      </c>
      <c r="M179" s="155">
        <v>46010</v>
      </c>
      <c r="N179" s="153" t="s">
        <v>338</v>
      </c>
      <c r="O179" s="156"/>
      <c r="P179" s="156"/>
      <c r="Q179" s="153" t="s">
        <v>325</v>
      </c>
      <c r="R179" s="156"/>
      <c r="S179" s="156"/>
      <c r="T179" s="153" t="s">
        <v>554</v>
      </c>
      <c r="U179" s="153" t="s">
        <v>327</v>
      </c>
      <c r="V179" s="153" t="s">
        <v>328</v>
      </c>
      <c r="W179" s="156"/>
      <c r="X179" s="153" t="s">
        <v>329</v>
      </c>
      <c r="Y179" s="156"/>
      <c r="Z179" s="156"/>
      <c r="AA179" s="156"/>
      <c r="AB179" s="156"/>
      <c r="AC179" s="153" t="s">
        <v>330</v>
      </c>
      <c r="AD179" s="153">
        <v>0</v>
      </c>
      <c r="AE179" s="156"/>
      <c r="AF179" s="156"/>
      <c r="AG179" s="156"/>
      <c r="AH179" s="156"/>
      <c r="AI179" s="142" t="s">
        <v>179</v>
      </c>
      <c r="AJ179" s="142" t="s">
        <v>129</v>
      </c>
      <c r="AK179" s="142" t="s">
        <v>135</v>
      </c>
      <c r="AL179" s="147">
        <v>46086</v>
      </c>
      <c r="AM179" s="142"/>
      <c r="AN179" s="142"/>
      <c r="AO179" s="142" t="s">
        <v>351</v>
      </c>
      <c r="AP179" t="s">
        <v>332</v>
      </c>
    </row>
    <row r="180" spans="1:42" x14ac:dyDescent="0.25">
      <c r="A180" s="153" t="s">
        <v>433</v>
      </c>
      <c r="B180" s="153" t="s">
        <v>314</v>
      </c>
      <c r="C180" s="153" t="s">
        <v>539</v>
      </c>
      <c r="D180" s="153" t="s">
        <v>435</v>
      </c>
      <c r="E180" s="153" t="s">
        <v>317</v>
      </c>
      <c r="F180" s="153" t="s">
        <v>318</v>
      </c>
      <c r="G180" s="153" t="s">
        <v>436</v>
      </c>
      <c r="H180" s="153" t="s">
        <v>342</v>
      </c>
      <c r="I180" s="154">
        <v>8.4</v>
      </c>
      <c r="J180" s="156"/>
      <c r="K180" s="153" t="s">
        <v>555</v>
      </c>
      <c r="L180" s="153" t="s">
        <v>442</v>
      </c>
      <c r="M180" s="155">
        <v>46010</v>
      </c>
      <c r="N180" s="153" t="s">
        <v>338</v>
      </c>
      <c r="O180" s="156"/>
      <c r="P180" s="156"/>
      <c r="Q180" s="153" t="s">
        <v>325</v>
      </c>
      <c r="R180" s="156"/>
      <c r="S180" s="156"/>
      <c r="T180" s="153" t="s">
        <v>541</v>
      </c>
      <c r="U180" s="153" t="s">
        <v>327</v>
      </c>
      <c r="V180" s="153" t="s">
        <v>328</v>
      </c>
      <c r="W180" s="156"/>
      <c r="X180" s="153" t="s">
        <v>329</v>
      </c>
      <c r="Y180" s="156"/>
      <c r="Z180" s="156"/>
      <c r="AA180" s="156"/>
      <c r="AB180" s="156"/>
      <c r="AC180" s="153" t="s">
        <v>330</v>
      </c>
      <c r="AD180" s="153">
        <v>0</v>
      </c>
      <c r="AE180" s="156"/>
      <c r="AF180" s="156"/>
      <c r="AG180" s="156"/>
      <c r="AH180" s="156"/>
      <c r="AI180" s="142" t="s">
        <v>164</v>
      </c>
      <c r="AJ180" s="142" t="s">
        <v>132</v>
      </c>
      <c r="AK180" t="s">
        <v>165</v>
      </c>
      <c r="AL180" s="147">
        <v>45973</v>
      </c>
      <c r="AM180" s="142"/>
      <c r="AN180" s="142"/>
      <c r="AO180" s="142" t="s">
        <v>351</v>
      </c>
      <c r="AP180" t="s">
        <v>332</v>
      </c>
    </row>
    <row r="181" spans="1:42" x14ac:dyDescent="0.25">
      <c r="A181" s="153" t="s">
        <v>433</v>
      </c>
      <c r="B181" s="153" t="s">
        <v>314</v>
      </c>
      <c r="C181" s="153" t="s">
        <v>539</v>
      </c>
      <c r="D181" s="153" t="s">
        <v>435</v>
      </c>
      <c r="E181" s="153" t="s">
        <v>317</v>
      </c>
      <c r="F181" s="153" t="s">
        <v>318</v>
      </c>
      <c r="G181" s="153" t="s">
        <v>436</v>
      </c>
      <c r="H181" s="153" t="s">
        <v>342</v>
      </c>
      <c r="I181" s="154">
        <v>11.2</v>
      </c>
      <c r="J181" s="156"/>
      <c r="K181" s="153" t="s">
        <v>555</v>
      </c>
      <c r="L181" s="153" t="s">
        <v>442</v>
      </c>
      <c r="M181" s="155">
        <v>46010</v>
      </c>
      <c r="N181" s="153" t="s">
        <v>338</v>
      </c>
      <c r="O181" s="156"/>
      <c r="P181" s="156"/>
      <c r="Q181" s="153" t="s">
        <v>325</v>
      </c>
      <c r="R181" s="156"/>
      <c r="S181" s="156"/>
      <c r="T181" s="153" t="s">
        <v>556</v>
      </c>
      <c r="U181" s="153" t="s">
        <v>327</v>
      </c>
      <c r="V181" s="153" t="s">
        <v>328</v>
      </c>
      <c r="W181" s="156"/>
      <c r="X181" s="153" t="s">
        <v>329</v>
      </c>
      <c r="Y181" s="156"/>
      <c r="Z181" s="156"/>
      <c r="AA181" s="156"/>
      <c r="AB181" s="156"/>
      <c r="AC181" s="153" t="s">
        <v>330</v>
      </c>
      <c r="AD181" s="153">
        <v>0</v>
      </c>
      <c r="AE181" s="156"/>
      <c r="AF181" s="156"/>
      <c r="AG181" s="156"/>
      <c r="AH181" s="156"/>
      <c r="AI181" s="142" t="s">
        <v>522</v>
      </c>
      <c r="AJ181" s="142" t="s">
        <v>132</v>
      </c>
      <c r="AK181" s="142" t="s">
        <v>159</v>
      </c>
      <c r="AL181" s="147">
        <v>45988</v>
      </c>
      <c r="AM181" s="142"/>
      <c r="AN181" s="142"/>
      <c r="AO181" s="142" t="s">
        <v>351</v>
      </c>
      <c r="AP181" t="s">
        <v>309</v>
      </c>
    </row>
    <row r="182" spans="1:42" x14ac:dyDescent="0.25">
      <c r="A182" s="153" t="s">
        <v>433</v>
      </c>
      <c r="B182" s="153" t="s">
        <v>314</v>
      </c>
      <c r="C182" s="153" t="s">
        <v>539</v>
      </c>
      <c r="D182" s="153" t="s">
        <v>435</v>
      </c>
      <c r="E182" s="153" t="s">
        <v>317</v>
      </c>
      <c r="F182" s="153" t="s">
        <v>318</v>
      </c>
      <c r="G182" s="153" t="s">
        <v>436</v>
      </c>
      <c r="H182" s="153" t="s">
        <v>342</v>
      </c>
      <c r="I182" s="154">
        <v>11.2</v>
      </c>
      <c r="J182" s="156"/>
      <c r="K182" s="153" t="s">
        <v>555</v>
      </c>
      <c r="L182" s="153" t="s">
        <v>442</v>
      </c>
      <c r="M182" s="155">
        <v>46010</v>
      </c>
      <c r="N182" s="153" t="s">
        <v>338</v>
      </c>
      <c r="O182" s="156"/>
      <c r="P182" s="156"/>
      <c r="Q182" s="153" t="s">
        <v>325</v>
      </c>
      <c r="R182" s="156"/>
      <c r="S182" s="156"/>
      <c r="T182" s="153" t="s">
        <v>557</v>
      </c>
      <c r="U182" s="153" t="s">
        <v>327</v>
      </c>
      <c r="V182" s="153" t="s">
        <v>328</v>
      </c>
      <c r="W182" s="156"/>
      <c r="X182" s="153" t="s">
        <v>329</v>
      </c>
      <c r="Y182" s="156"/>
      <c r="Z182" s="156"/>
      <c r="AA182" s="156"/>
      <c r="AB182" s="156"/>
      <c r="AC182" s="153" t="s">
        <v>330</v>
      </c>
      <c r="AD182" s="153">
        <v>0</v>
      </c>
      <c r="AE182" s="156"/>
      <c r="AF182" s="156"/>
      <c r="AG182" s="156"/>
      <c r="AH182" s="156"/>
      <c r="AI182" s="142" t="s">
        <v>164</v>
      </c>
      <c r="AJ182" s="142" t="s">
        <v>132</v>
      </c>
      <c r="AK182" t="s">
        <v>165</v>
      </c>
      <c r="AL182" s="147">
        <v>45973</v>
      </c>
      <c r="AM182" s="142"/>
      <c r="AN182" s="142"/>
      <c r="AO182" s="142" t="s">
        <v>351</v>
      </c>
      <c r="AP182" t="s">
        <v>332</v>
      </c>
    </row>
    <row r="183" spans="1:42" x14ac:dyDescent="0.25">
      <c r="A183" s="153" t="s">
        <v>433</v>
      </c>
      <c r="B183" s="153" t="s">
        <v>314</v>
      </c>
      <c r="C183" s="153" t="s">
        <v>539</v>
      </c>
      <c r="D183" s="153" t="s">
        <v>435</v>
      </c>
      <c r="E183" s="153" t="s">
        <v>317</v>
      </c>
      <c r="F183" s="153" t="s">
        <v>318</v>
      </c>
      <c r="G183" s="153" t="s">
        <v>436</v>
      </c>
      <c r="H183" s="153" t="s">
        <v>342</v>
      </c>
      <c r="I183" s="154">
        <v>6.55</v>
      </c>
      <c r="J183" s="156"/>
      <c r="K183" s="153" t="s">
        <v>555</v>
      </c>
      <c r="L183" s="153" t="s">
        <v>442</v>
      </c>
      <c r="M183" s="155">
        <v>46010</v>
      </c>
      <c r="N183" s="153" t="s">
        <v>338</v>
      </c>
      <c r="O183" s="156"/>
      <c r="P183" s="156"/>
      <c r="Q183" s="153" t="s">
        <v>325</v>
      </c>
      <c r="R183" s="156"/>
      <c r="S183" s="156"/>
      <c r="T183" s="153" t="s">
        <v>558</v>
      </c>
      <c r="U183" s="153" t="s">
        <v>327</v>
      </c>
      <c r="V183" s="153" t="s">
        <v>328</v>
      </c>
      <c r="W183" s="156"/>
      <c r="X183" s="153" t="s">
        <v>329</v>
      </c>
      <c r="Y183" s="156"/>
      <c r="Z183" s="156"/>
      <c r="AA183" s="156"/>
      <c r="AB183" s="156"/>
      <c r="AC183" s="153" t="s">
        <v>330</v>
      </c>
      <c r="AD183" s="153">
        <v>0</v>
      </c>
      <c r="AE183" s="156"/>
      <c r="AF183" s="156"/>
      <c r="AG183" s="156"/>
      <c r="AH183" s="156"/>
      <c r="AI183" s="142" t="s">
        <v>190</v>
      </c>
      <c r="AJ183" s="142" t="s">
        <v>132</v>
      </c>
      <c r="AK183" s="142" t="s">
        <v>139</v>
      </c>
      <c r="AL183" s="147">
        <v>46141</v>
      </c>
      <c r="AM183" s="142"/>
      <c r="AN183" s="142"/>
      <c r="AO183" s="142" t="s">
        <v>351</v>
      </c>
      <c r="AP183" t="s">
        <v>332</v>
      </c>
    </row>
    <row r="184" spans="1:42" x14ac:dyDescent="0.25">
      <c r="A184" s="153" t="s">
        <v>433</v>
      </c>
      <c r="B184" s="153" t="s">
        <v>314</v>
      </c>
      <c r="C184" s="153" t="s">
        <v>539</v>
      </c>
      <c r="D184" s="153" t="s">
        <v>435</v>
      </c>
      <c r="E184" s="153" t="s">
        <v>317</v>
      </c>
      <c r="F184" s="153" t="s">
        <v>318</v>
      </c>
      <c r="G184" s="153" t="s">
        <v>436</v>
      </c>
      <c r="H184" s="153" t="s">
        <v>342</v>
      </c>
      <c r="I184" s="154">
        <v>6.55</v>
      </c>
      <c r="J184" s="156"/>
      <c r="K184" s="153" t="s">
        <v>555</v>
      </c>
      <c r="L184" s="153" t="s">
        <v>442</v>
      </c>
      <c r="M184" s="155">
        <v>46010</v>
      </c>
      <c r="N184" s="153" t="s">
        <v>338</v>
      </c>
      <c r="O184" s="156"/>
      <c r="P184" s="156"/>
      <c r="Q184" s="153" t="s">
        <v>325</v>
      </c>
      <c r="R184" s="156"/>
      <c r="S184" s="156"/>
      <c r="T184" s="153" t="s">
        <v>559</v>
      </c>
      <c r="U184" s="153" t="s">
        <v>327</v>
      </c>
      <c r="V184" s="153" t="s">
        <v>328</v>
      </c>
      <c r="W184" s="156"/>
      <c r="X184" s="153" t="s">
        <v>329</v>
      </c>
      <c r="Y184" s="156"/>
      <c r="Z184" s="156"/>
      <c r="AA184" s="156"/>
      <c r="AB184" s="156"/>
      <c r="AC184" s="153" t="s">
        <v>330</v>
      </c>
      <c r="AD184" s="153">
        <v>0</v>
      </c>
      <c r="AE184" s="156"/>
      <c r="AF184" s="156"/>
      <c r="AG184" s="156"/>
      <c r="AH184" s="156"/>
      <c r="AI184" s="142" t="s">
        <v>193</v>
      </c>
      <c r="AJ184" s="142" t="s">
        <v>132</v>
      </c>
      <c r="AK184" s="142" t="s">
        <v>194</v>
      </c>
      <c r="AL184" s="147">
        <v>46155</v>
      </c>
      <c r="AM184" s="142"/>
      <c r="AN184" s="142"/>
      <c r="AO184" s="142" t="s">
        <v>351</v>
      </c>
      <c r="AP184" t="s">
        <v>332</v>
      </c>
    </row>
    <row r="185" spans="1:42" x14ac:dyDescent="0.25">
      <c r="A185" s="153" t="s">
        <v>433</v>
      </c>
      <c r="B185" s="153" t="s">
        <v>314</v>
      </c>
      <c r="C185" s="153" t="s">
        <v>539</v>
      </c>
      <c r="D185" s="153" t="s">
        <v>435</v>
      </c>
      <c r="E185" s="153" t="s">
        <v>317</v>
      </c>
      <c r="F185" s="153" t="s">
        <v>318</v>
      </c>
      <c r="G185" s="153" t="s">
        <v>436</v>
      </c>
      <c r="H185" s="153" t="s">
        <v>342</v>
      </c>
      <c r="I185" s="154">
        <v>81.66</v>
      </c>
      <c r="J185" s="156"/>
      <c r="K185" s="153" t="s">
        <v>555</v>
      </c>
      <c r="L185" s="153" t="s">
        <v>442</v>
      </c>
      <c r="M185" s="155">
        <v>46010</v>
      </c>
      <c r="N185" s="153" t="s">
        <v>338</v>
      </c>
      <c r="O185" s="156"/>
      <c r="P185" s="156"/>
      <c r="Q185" s="153" t="s">
        <v>325</v>
      </c>
      <c r="R185" s="156"/>
      <c r="S185" s="156"/>
      <c r="T185" s="153" t="s">
        <v>546</v>
      </c>
      <c r="U185" s="153" t="s">
        <v>327</v>
      </c>
      <c r="V185" s="153" t="s">
        <v>328</v>
      </c>
      <c r="W185" s="156"/>
      <c r="X185" s="153" t="s">
        <v>329</v>
      </c>
      <c r="Y185" s="156"/>
      <c r="Z185" s="156"/>
      <c r="AA185" s="156"/>
      <c r="AB185" s="156"/>
      <c r="AC185" s="153" t="s">
        <v>330</v>
      </c>
      <c r="AD185" s="153">
        <v>0</v>
      </c>
      <c r="AE185" s="156"/>
      <c r="AF185" s="156"/>
      <c r="AG185" s="156"/>
      <c r="AH185" s="156"/>
      <c r="AI185" s="142" t="s">
        <v>168</v>
      </c>
      <c r="AJ185" s="142" t="s">
        <v>147</v>
      </c>
      <c r="AK185" s="142" t="s">
        <v>146</v>
      </c>
      <c r="AL185" s="147">
        <v>45977</v>
      </c>
      <c r="AM185" s="142"/>
      <c r="AN185" s="142"/>
      <c r="AO185" s="142" t="s">
        <v>351</v>
      </c>
      <c r="AP185" t="s">
        <v>332</v>
      </c>
    </row>
    <row r="186" spans="1:42" x14ac:dyDescent="0.25">
      <c r="A186" s="153" t="s">
        <v>433</v>
      </c>
      <c r="B186" s="153" t="s">
        <v>314</v>
      </c>
      <c r="C186" s="153" t="s">
        <v>539</v>
      </c>
      <c r="D186" s="153" t="s">
        <v>435</v>
      </c>
      <c r="E186" s="153" t="s">
        <v>317</v>
      </c>
      <c r="F186" s="153" t="s">
        <v>318</v>
      </c>
      <c r="G186" s="153" t="s">
        <v>436</v>
      </c>
      <c r="H186" s="153" t="s">
        <v>342</v>
      </c>
      <c r="I186" s="154">
        <v>8.4</v>
      </c>
      <c r="J186" s="156"/>
      <c r="K186" s="153" t="s">
        <v>555</v>
      </c>
      <c r="L186" s="153" t="s">
        <v>442</v>
      </c>
      <c r="M186" s="155">
        <v>46010</v>
      </c>
      <c r="N186" s="153" t="s">
        <v>338</v>
      </c>
      <c r="O186" s="156"/>
      <c r="P186" s="156"/>
      <c r="Q186" s="153" t="s">
        <v>325</v>
      </c>
      <c r="R186" s="156"/>
      <c r="S186" s="156"/>
      <c r="T186" s="153" t="s">
        <v>504</v>
      </c>
      <c r="U186" s="153" t="s">
        <v>327</v>
      </c>
      <c r="V186" s="153" t="s">
        <v>328</v>
      </c>
      <c r="W186" s="156"/>
      <c r="X186" s="153" t="s">
        <v>329</v>
      </c>
      <c r="Y186" s="156"/>
      <c r="Z186" s="156"/>
      <c r="AA186" s="156"/>
      <c r="AB186" s="156"/>
      <c r="AC186" s="153" t="s">
        <v>330</v>
      </c>
      <c r="AD186" s="153">
        <v>0</v>
      </c>
      <c r="AE186" s="156"/>
      <c r="AF186" s="156"/>
      <c r="AG186" s="156"/>
      <c r="AH186" s="156"/>
      <c r="AI186" s="142" t="s">
        <v>168</v>
      </c>
      <c r="AJ186" s="142" t="s">
        <v>132</v>
      </c>
      <c r="AK186" s="142" t="s">
        <v>146</v>
      </c>
      <c r="AL186" s="147">
        <v>45977</v>
      </c>
      <c r="AM186" s="142"/>
      <c r="AN186" s="142"/>
      <c r="AO186" s="142" t="s">
        <v>351</v>
      </c>
      <c r="AP186" t="s">
        <v>332</v>
      </c>
    </row>
    <row r="187" spans="1:42" x14ac:dyDescent="0.25">
      <c r="A187" s="153" t="s">
        <v>433</v>
      </c>
      <c r="B187" s="153" t="s">
        <v>314</v>
      </c>
      <c r="C187" s="153" t="s">
        <v>539</v>
      </c>
      <c r="D187" s="153" t="s">
        <v>435</v>
      </c>
      <c r="E187" s="153" t="s">
        <v>317</v>
      </c>
      <c r="F187" s="153" t="s">
        <v>318</v>
      </c>
      <c r="G187" s="153" t="s">
        <v>436</v>
      </c>
      <c r="H187" s="153" t="s">
        <v>342</v>
      </c>
      <c r="I187" s="154">
        <v>6.55</v>
      </c>
      <c r="J187" s="156"/>
      <c r="K187" s="153" t="s">
        <v>555</v>
      </c>
      <c r="L187" s="153" t="s">
        <v>442</v>
      </c>
      <c r="M187" s="155">
        <v>46010</v>
      </c>
      <c r="N187" s="153" t="s">
        <v>338</v>
      </c>
      <c r="O187" s="156"/>
      <c r="P187" s="156"/>
      <c r="Q187" s="153" t="s">
        <v>325</v>
      </c>
      <c r="R187" s="156"/>
      <c r="S187" s="156"/>
      <c r="T187" s="153" t="s">
        <v>560</v>
      </c>
      <c r="U187" s="153" t="s">
        <v>327</v>
      </c>
      <c r="V187" s="153" t="s">
        <v>328</v>
      </c>
      <c r="W187" s="156"/>
      <c r="X187" s="153" t="s">
        <v>329</v>
      </c>
      <c r="Y187" s="156"/>
      <c r="Z187" s="156"/>
      <c r="AA187" s="156"/>
      <c r="AB187" s="156"/>
      <c r="AC187" s="153" t="s">
        <v>330</v>
      </c>
      <c r="AD187" s="153">
        <v>0</v>
      </c>
      <c r="AE187" s="156"/>
      <c r="AF187" s="156"/>
      <c r="AG187" s="156"/>
      <c r="AH187" s="156"/>
      <c r="AI187" s="142" t="s">
        <v>553</v>
      </c>
      <c r="AJ187" s="142" t="s">
        <v>132</v>
      </c>
      <c r="AK187" s="142" t="s">
        <v>130</v>
      </c>
      <c r="AL187" s="147">
        <v>46107</v>
      </c>
      <c r="AM187" s="142"/>
      <c r="AN187" s="142"/>
      <c r="AO187" s="142" t="s">
        <v>351</v>
      </c>
      <c r="AP187" t="s">
        <v>309</v>
      </c>
    </row>
    <row r="188" spans="1:42" x14ac:dyDescent="0.25">
      <c r="A188" s="153" t="s">
        <v>433</v>
      </c>
      <c r="B188" s="153" t="s">
        <v>314</v>
      </c>
      <c r="C188" s="153" t="s">
        <v>539</v>
      </c>
      <c r="D188" s="153" t="s">
        <v>435</v>
      </c>
      <c r="E188" s="153" t="s">
        <v>317</v>
      </c>
      <c r="F188" s="153" t="s">
        <v>318</v>
      </c>
      <c r="G188" s="153" t="s">
        <v>459</v>
      </c>
      <c r="H188" s="153" t="s">
        <v>334</v>
      </c>
      <c r="I188" s="154">
        <v>286.06</v>
      </c>
      <c r="J188" s="156"/>
      <c r="K188" s="153" t="s">
        <v>555</v>
      </c>
      <c r="L188" s="153" t="s">
        <v>442</v>
      </c>
      <c r="M188" s="155">
        <v>46010</v>
      </c>
      <c r="N188" s="153" t="s">
        <v>338</v>
      </c>
      <c r="O188" s="156"/>
      <c r="P188" s="156"/>
      <c r="Q188" s="153" t="s">
        <v>325</v>
      </c>
      <c r="R188" s="156"/>
      <c r="S188" s="156"/>
      <c r="T188" s="153" t="s">
        <v>561</v>
      </c>
      <c r="U188" s="153" t="s">
        <v>327</v>
      </c>
      <c r="V188" s="153" t="s">
        <v>328</v>
      </c>
      <c r="W188" s="156"/>
      <c r="X188" s="153" t="s">
        <v>329</v>
      </c>
      <c r="Y188" s="156"/>
      <c r="Z188" s="156"/>
      <c r="AA188" s="156"/>
      <c r="AB188" s="156"/>
      <c r="AC188" s="153" t="s">
        <v>330</v>
      </c>
      <c r="AD188" s="153">
        <v>0</v>
      </c>
      <c r="AE188" s="156"/>
      <c r="AF188" s="156"/>
      <c r="AG188" s="156"/>
      <c r="AH188" s="156"/>
      <c r="AI188" s="142" t="s">
        <v>190</v>
      </c>
      <c r="AJ188" s="142" t="s">
        <v>129</v>
      </c>
      <c r="AK188" s="142" t="s">
        <v>139</v>
      </c>
      <c r="AL188" s="147">
        <v>46141</v>
      </c>
      <c r="AM188" s="142"/>
      <c r="AN188" s="142"/>
      <c r="AO188" s="142" t="s">
        <v>351</v>
      </c>
      <c r="AP188" t="s">
        <v>332</v>
      </c>
    </row>
    <row r="189" spans="1:42" x14ac:dyDescent="0.25">
      <c r="A189" s="153" t="s">
        <v>433</v>
      </c>
      <c r="B189" s="153" t="s">
        <v>314</v>
      </c>
      <c r="C189" s="153" t="s">
        <v>539</v>
      </c>
      <c r="D189" s="153" t="s">
        <v>435</v>
      </c>
      <c r="E189" s="153" t="s">
        <v>317</v>
      </c>
      <c r="F189" s="153" t="s">
        <v>318</v>
      </c>
      <c r="G189" s="153" t="s">
        <v>459</v>
      </c>
      <c r="H189" s="153" t="s">
        <v>334</v>
      </c>
      <c r="I189" s="154">
        <v>256.39999999999998</v>
      </c>
      <c r="J189" s="156"/>
      <c r="K189" s="153" t="s">
        <v>555</v>
      </c>
      <c r="L189" s="153" t="s">
        <v>442</v>
      </c>
      <c r="M189" s="155">
        <v>46010</v>
      </c>
      <c r="N189" s="153" t="s">
        <v>338</v>
      </c>
      <c r="O189" s="156"/>
      <c r="P189" s="156"/>
      <c r="Q189" s="153" t="s">
        <v>325</v>
      </c>
      <c r="R189" s="156"/>
      <c r="S189" s="156"/>
      <c r="T189" s="153" t="s">
        <v>562</v>
      </c>
      <c r="U189" s="153" t="s">
        <v>327</v>
      </c>
      <c r="V189" s="153" t="s">
        <v>328</v>
      </c>
      <c r="W189" s="156"/>
      <c r="X189" s="153" t="s">
        <v>329</v>
      </c>
      <c r="Y189" s="156"/>
      <c r="Z189" s="156"/>
      <c r="AA189" s="156"/>
      <c r="AB189" s="156"/>
      <c r="AC189" s="153" t="s">
        <v>330</v>
      </c>
      <c r="AD189" s="153">
        <v>0</v>
      </c>
      <c r="AE189" s="156"/>
      <c r="AF189" s="156"/>
      <c r="AG189" s="156"/>
      <c r="AH189" s="156"/>
      <c r="AI189" s="142" t="s">
        <v>179</v>
      </c>
      <c r="AJ189" s="142" t="s">
        <v>129</v>
      </c>
      <c r="AK189" s="142" t="s">
        <v>135</v>
      </c>
      <c r="AL189" s="147">
        <v>46086</v>
      </c>
      <c r="AM189" s="142"/>
      <c r="AN189" s="142"/>
      <c r="AO189" s="142" t="s">
        <v>351</v>
      </c>
      <c r="AP189" t="s">
        <v>332</v>
      </c>
    </row>
    <row r="190" spans="1:42" x14ac:dyDescent="0.25">
      <c r="A190" s="153" t="s">
        <v>433</v>
      </c>
      <c r="B190" s="153" t="s">
        <v>314</v>
      </c>
      <c r="C190" s="153" t="s">
        <v>539</v>
      </c>
      <c r="D190" s="153" t="s">
        <v>435</v>
      </c>
      <c r="E190" s="153" t="s">
        <v>317</v>
      </c>
      <c r="F190" s="153" t="s">
        <v>318</v>
      </c>
      <c r="G190" s="153" t="s">
        <v>436</v>
      </c>
      <c r="H190" s="153" t="s">
        <v>342</v>
      </c>
      <c r="I190" s="154">
        <v>6.55</v>
      </c>
      <c r="J190" s="156"/>
      <c r="K190" s="153" t="s">
        <v>563</v>
      </c>
      <c r="L190" s="153" t="s">
        <v>442</v>
      </c>
      <c r="M190" s="155">
        <v>46010</v>
      </c>
      <c r="N190" s="153" t="s">
        <v>338</v>
      </c>
      <c r="O190" s="156"/>
      <c r="P190" s="156"/>
      <c r="Q190" s="153" t="s">
        <v>325</v>
      </c>
      <c r="R190" s="156"/>
      <c r="S190" s="156"/>
      <c r="T190" s="153" t="s">
        <v>564</v>
      </c>
      <c r="U190" s="153" t="s">
        <v>327</v>
      </c>
      <c r="V190" s="153" t="s">
        <v>328</v>
      </c>
      <c r="W190" s="156"/>
      <c r="X190" s="153" t="s">
        <v>329</v>
      </c>
      <c r="Y190" s="156"/>
      <c r="Z190" s="156"/>
      <c r="AA190" s="156"/>
      <c r="AB190" s="156"/>
      <c r="AC190" s="153" t="s">
        <v>330</v>
      </c>
      <c r="AD190" s="153">
        <v>0</v>
      </c>
      <c r="AE190" s="156"/>
      <c r="AF190" s="156"/>
      <c r="AG190" s="156"/>
      <c r="AH190" s="156"/>
      <c r="AI190" s="142" t="s">
        <v>191</v>
      </c>
      <c r="AJ190" s="142" t="s">
        <v>132</v>
      </c>
      <c r="AK190" s="142" t="s">
        <v>192</v>
      </c>
      <c r="AL190" s="147">
        <v>46147</v>
      </c>
      <c r="AM190" s="142"/>
      <c r="AN190" s="142"/>
      <c r="AO190" s="142" t="s">
        <v>351</v>
      </c>
      <c r="AP190" t="s">
        <v>332</v>
      </c>
    </row>
    <row r="191" spans="1:42" x14ac:dyDescent="0.25">
      <c r="A191" s="153" t="s">
        <v>433</v>
      </c>
      <c r="B191" s="153" t="s">
        <v>314</v>
      </c>
      <c r="C191" s="153" t="s">
        <v>539</v>
      </c>
      <c r="D191" s="153" t="s">
        <v>435</v>
      </c>
      <c r="E191" s="153" t="s">
        <v>317</v>
      </c>
      <c r="F191" s="153" t="s">
        <v>318</v>
      </c>
      <c r="G191" s="153" t="s">
        <v>459</v>
      </c>
      <c r="H191" s="153" t="s">
        <v>334</v>
      </c>
      <c r="I191" s="154">
        <v>504.38</v>
      </c>
      <c r="J191" s="156"/>
      <c r="K191" s="153" t="s">
        <v>563</v>
      </c>
      <c r="L191" s="153" t="s">
        <v>442</v>
      </c>
      <c r="M191" s="155">
        <v>46010</v>
      </c>
      <c r="N191" s="153" t="s">
        <v>338</v>
      </c>
      <c r="O191" s="156"/>
      <c r="P191" s="156"/>
      <c r="Q191" s="153" t="s">
        <v>325</v>
      </c>
      <c r="R191" s="156"/>
      <c r="S191" s="156"/>
      <c r="T191" s="153" t="s">
        <v>565</v>
      </c>
      <c r="U191" s="153" t="s">
        <v>327</v>
      </c>
      <c r="V191" s="153" t="s">
        <v>328</v>
      </c>
      <c r="W191" s="156"/>
      <c r="X191" s="153" t="s">
        <v>329</v>
      </c>
      <c r="Y191" s="156"/>
      <c r="Z191" s="156"/>
      <c r="AA191" s="156"/>
      <c r="AB191" s="156"/>
      <c r="AC191" s="153" t="s">
        <v>330</v>
      </c>
      <c r="AD191" s="153">
        <v>0</v>
      </c>
      <c r="AE191" s="156"/>
      <c r="AF191" s="156"/>
      <c r="AG191" s="156"/>
      <c r="AH191" s="156"/>
      <c r="AI191" s="142" t="s">
        <v>193</v>
      </c>
      <c r="AJ191" s="142" t="s">
        <v>129</v>
      </c>
      <c r="AK191" s="142" t="s">
        <v>194</v>
      </c>
      <c r="AL191" s="147">
        <v>46155</v>
      </c>
      <c r="AM191" s="142"/>
      <c r="AN191" s="142"/>
      <c r="AO191" s="142" t="s">
        <v>351</v>
      </c>
      <c r="AP191" t="s">
        <v>332</v>
      </c>
    </row>
    <row r="192" spans="1:42" x14ac:dyDescent="0.25">
      <c r="A192" s="153" t="s">
        <v>433</v>
      </c>
      <c r="B192" s="153" t="s">
        <v>314</v>
      </c>
      <c r="C192" s="153" t="s">
        <v>539</v>
      </c>
      <c r="D192" s="153" t="s">
        <v>435</v>
      </c>
      <c r="E192" s="153" t="s">
        <v>317</v>
      </c>
      <c r="F192" s="153" t="s">
        <v>318</v>
      </c>
      <c r="G192" s="153" t="s">
        <v>436</v>
      </c>
      <c r="H192" s="153" t="s">
        <v>342</v>
      </c>
      <c r="I192" s="154">
        <v>11.2</v>
      </c>
      <c r="J192" s="156"/>
      <c r="K192" s="153" t="s">
        <v>563</v>
      </c>
      <c r="L192" s="153" t="s">
        <v>442</v>
      </c>
      <c r="M192" s="155">
        <v>46010</v>
      </c>
      <c r="N192" s="153" t="s">
        <v>338</v>
      </c>
      <c r="O192" s="156"/>
      <c r="P192" s="156"/>
      <c r="Q192" s="153" t="s">
        <v>325</v>
      </c>
      <c r="R192" s="156"/>
      <c r="S192" s="156"/>
      <c r="T192" s="153" t="s">
        <v>566</v>
      </c>
      <c r="U192" s="153" t="s">
        <v>327</v>
      </c>
      <c r="V192" s="153" t="s">
        <v>328</v>
      </c>
      <c r="W192" s="156"/>
      <c r="X192" s="153" t="s">
        <v>329</v>
      </c>
      <c r="Y192" s="156"/>
      <c r="Z192" s="156"/>
      <c r="AA192" s="156"/>
      <c r="AB192" s="156"/>
      <c r="AC192" s="153" t="s">
        <v>330</v>
      </c>
      <c r="AD192" s="153">
        <v>0</v>
      </c>
      <c r="AE192" s="156"/>
      <c r="AF192" s="156"/>
      <c r="AG192" s="156"/>
      <c r="AH192" s="156"/>
      <c r="AI192" s="142" t="s">
        <v>518</v>
      </c>
      <c r="AJ192" s="142" t="s">
        <v>132</v>
      </c>
      <c r="AK192" s="142" t="s">
        <v>159</v>
      </c>
      <c r="AL192" s="147">
        <v>45996</v>
      </c>
      <c r="AM192" s="142"/>
      <c r="AN192" s="142"/>
      <c r="AO192" s="142" t="s">
        <v>351</v>
      </c>
      <c r="AP192" t="s">
        <v>309</v>
      </c>
    </row>
    <row r="193" spans="1:42" x14ac:dyDescent="0.25">
      <c r="A193" s="153" t="s">
        <v>433</v>
      </c>
      <c r="B193" s="153" t="s">
        <v>314</v>
      </c>
      <c r="C193" s="153" t="s">
        <v>539</v>
      </c>
      <c r="D193" s="153" t="s">
        <v>435</v>
      </c>
      <c r="E193" s="153" t="s">
        <v>317</v>
      </c>
      <c r="F193" s="153" t="s">
        <v>318</v>
      </c>
      <c r="G193" s="153" t="s">
        <v>436</v>
      </c>
      <c r="H193" s="153" t="s">
        <v>342</v>
      </c>
      <c r="I193" s="154">
        <v>6.55</v>
      </c>
      <c r="J193" s="156"/>
      <c r="K193" s="153" t="s">
        <v>563</v>
      </c>
      <c r="L193" s="153" t="s">
        <v>442</v>
      </c>
      <c r="M193" s="155">
        <v>46010</v>
      </c>
      <c r="N193" s="153" t="s">
        <v>338</v>
      </c>
      <c r="O193" s="156"/>
      <c r="P193" s="156"/>
      <c r="Q193" s="153" t="s">
        <v>325</v>
      </c>
      <c r="R193" s="156"/>
      <c r="S193" s="156"/>
      <c r="T193" s="153" t="s">
        <v>567</v>
      </c>
      <c r="U193" s="153" t="s">
        <v>327</v>
      </c>
      <c r="V193" s="153" t="s">
        <v>328</v>
      </c>
      <c r="W193" s="156"/>
      <c r="X193" s="153" t="s">
        <v>329</v>
      </c>
      <c r="Y193" s="156"/>
      <c r="Z193" s="156"/>
      <c r="AA193" s="156"/>
      <c r="AB193" s="156"/>
      <c r="AC193" s="153" t="s">
        <v>330</v>
      </c>
      <c r="AD193" s="153">
        <v>0</v>
      </c>
      <c r="AE193" s="156"/>
      <c r="AF193" s="156"/>
      <c r="AG193" s="156"/>
      <c r="AH193" s="156"/>
      <c r="AI193" s="142" t="s">
        <v>175</v>
      </c>
      <c r="AJ193" s="142" t="s">
        <v>132</v>
      </c>
      <c r="AK193" s="142" t="s">
        <v>171</v>
      </c>
      <c r="AL193" s="147">
        <v>46064</v>
      </c>
      <c r="AM193" s="142"/>
      <c r="AN193" s="142"/>
      <c r="AO193" s="142" t="s">
        <v>351</v>
      </c>
      <c r="AP193" t="s">
        <v>332</v>
      </c>
    </row>
    <row r="194" spans="1:42" x14ac:dyDescent="0.25">
      <c r="A194" s="153" t="s">
        <v>433</v>
      </c>
      <c r="B194" s="153" t="s">
        <v>314</v>
      </c>
      <c r="C194" s="153" t="s">
        <v>539</v>
      </c>
      <c r="D194" s="153" t="s">
        <v>435</v>
      </c>
      <c r="E194" s="153" t="s">
        <v>317</v>
      </c>
      <c r="F194" s="153" t="s">
        <v>318</v>
      </c>
      <c r="G194" s="153" t="s">
        <v>459</v>
      </c>
      <c r="H194" s="153" t="s">
        <v>334</v>
      </c>
      <c r="I194" s="154">
        <v>416.65</v>
      </c>
      <c r="J194" s="156"/>
      <c r="K194" s="153" t="s">
        <v>563</v>
      </c>
      <c r="L194" s="153" t="s">
        <v>442</v>
      </c>
      <c r="M194" s="155">
        <v>46010</v>
      </c>
      <c r="N194" s="153" t="s">
        <v>338</v>
      </c>
      <c r="O194" s="156"/>
      <c r="P194" s="156"/>
      <c r="Q194" s="153" t="s">
        <v>325</v>
      </c>
      <c r="R194" s="156"/>
      <c r="S194" s="156"/>
      <c r="T194" s="153" t="s">
        <v>568</v>
      </c>
      <c r="U194" s="153" t="s">
        <v>327</v>
      </c>
      <c r="V194" s="153" t="s">
        <v>328</v>
      </c>
      <c r="W194" s="156"/>
      <c r="X194" s="153" t="s">
        <v>329</v>
      </c>
      <c r="Y194" s="156"/>
      <c r="Z194" s="156"/>
      <c r="AA194" s="156"/>
      <c r="AB194" s="156"/>
      <c r="AC194" s="153" t="s">
        <v>330</v>
      </c>
      <c r="AD194" s="153">
        <v>0</v>
      </c>
      <c r="AE194" s="156"/>
      <c r="AF194" s="156"/>
      <c r="AG194" s="156"/>
      <c r="AH194" s="156"/>
      <c r="AI194" s="142" t="s">
        <v>175</v>
      </c>
      <c r="AJ194" s="142" t="s">
        <v>129</v>
      </c>
      <c r="AK194" s="142" t="s">
        <v>171</v>
      </c>
      <c r="AL194" s="147">
        <v>46064</v>
      </c>
      <c r="AM194" s="142"/>
      <c r="AN194" s="142"/>
      <c r="AO194" s="142" t="s">
        <v>351</v>
      </c>
      <c r="AP194" t="s">
        <v>332</v>
      </c>
    </row>
    <row r="195" spans="1:42" x14ac:dyDescent="0.25">
      <c r="A195" s="153" t="s">
        <v>433</v>
      </c>
      <c r="B195" s="153" t="s">
        <v>314</v>
      </c>
      <c r="C195" s="153" t="s">
        <v>539</v>
      </c>
      <c r="D195" s="153" t="s">
        <v>435</v>
      </c>
      <c r="E195" s="153" t="s">
        <v>317</v>
      </c>
      <c r="F195" s="153" t="s">
        <v>318</v>
      </c>
      <c r="G195" s="153" t="s">
        <v>459</v>
      </c>
      <c r="H195" s="153" t="s">
        <v>334</v>
      </c>
      <c r="I195" s="154">
        <v>-1178.47</v>
      </c>
      <c r="J195" s="156"/>
      <c r="K195" s="153" t="s">
        <v>563</v>
      </c>
      <c r="L195" s="153" t="s">
        <v>442</v>
      </c>
      <c r="M195" s="155">
        <v>46010</v>
      </c>
      <c r="N195" s="153" t="s">
        <v>324</v>
      </c>
      <c r="O195" s="156"/>
      <c r="P195" s="156"/>
      <c r="Q195" s="153" t="s">
        <v>325</v>
      </c>
      <c r="R195" s="156"/>
      <c r="S195" s="156"/>
      <c r="T195" s="153" t="s">
        <v>463</v>
      </c>
      <c r="U195" s="153" t="s">
        <v>327</v>
      </c>
      <c r="V195" s="153" t="s">
        <v>328</v>
      </c>
      <c r="W195" s="156"/>
      <c r="X195" s="153" t="s">
        <v>329</v>
      </c>
      <c r="Y195" s="156"/>
      <c r="Z195" s="156"/>
      <c r="AA195" s="156"/>
      <c r="AB195" s="156"/>
      <c r="AC195" s="153" t="s">
        <v>330</v>
      </c>
      <c r="AD195" s="153">
        <v>0</v>
      </c>
      <c r="AE195" s="156"/>
      <c r="AF195" s="156"/>
      <c r="AG195" s="156"/>
      <c r="AH195" s="156"/>
      <c r="AI195" s="142" t="s">
        <v>152</v>
      </c>
      <c r="AJ195" s="142" t="s">
        <v>129</v>
      </c>
      <c r="AK195" s="142" t="s">
        <v>153</v>
      </c>
      <c r="AL195" s="147">
        <v>45951</v>
      </c>
      <c r="AM195" s="142"/>
      <c r="AN195" s="142" t="s">
        <v>309</v>
      </c>
      <c r="AO195" s="142" t="s">
        <v>351</v>
      </c>
      <c r="AP195" t="s">
        <v>332</v>
      </c>
    </row>
    <row r="196" spans="1:42" x14ac:dyDescent="0.25">
      <c r="A196" s="153" t="s">
        <v>433</v>
      </c>
      <c r="B196" s="153" t="s">
        <v>314</v>
      </c>
      <c r="C196" s="153" t="s">
        <v>539</v>
      </c>
      <c r="D196" s="153" t="s">
        <v>435</v>
      </c>
      <c r="E196" s="153" t="s">
        <v>317</v>
      </c>
      <c r="F196" s="153" t="s">
        <v>318</v>
      </c>
      <c r="G196" s="153" t="s">
        <v>436</v>
      </c>
      <c r="H196" s="153" t="s">
        <v>342</v>
      </c>
      <c r="I196" s="154">
        <v>51.85</v>
      </c>
      <c r="J196" s="156"/>
      <c r="K196" s="153" t="s">
        <v>563</v>
      </c>
      <c r="L196" s="153" t="s">
        <v>442</v>
      </c>
      <c r="M196" s="155">
        <v>46010</v>
      </c>
      <c r="N196" s="153" t="s">
        <v>338</v>
      </c>
      <c r="O196" s="156"/>
      <c r="P196" s="156"/>
      <c r="Q196" s="153" t="s">
        <v>325</v>
      </c>
      <c r="R196" s="156"/>
      <c r="S196" s="156"/>
      <c r="T196" s="153" t="s">
        <v>546</v>
      </c>
      <c r="U196" s="153" t="s">
        <v>327</v>
      </c>
      <c r="V196" s="153" t="s">
        <v>328</v>
      </c>
      <c r="W196" s="156"/>
      <c r="X196" s="153" t="s">
        <v>329</v>
      </c>
      <c r="Y196" s="156"/>
      <c r="Z196" s="156"/>
      <c r="AA196" s="156"/>
      <c r="AB196" s="156"/>
      <c r="AC196" s="153" t="s">
        <v>330</v>
      </c>
      <c r="AD196" s="153">
        <v>0</v>
      </c>
      <c r="AE196" s="156"/>
      <c r="AF196" s="156"/>
      <c r="AG196" s="156"/>
      <c r="AH196" s="156"/>
      <c r="AI196" s="142" t="s">
        <v>168</v>
      </c>
      <c r="AJ196" s="142" t="s">
        <v>147</v>
      </c>
      <c r="AK196" s="142" t="s">
        <v>146</v>
      </c>
      <c r="AL196" s="147">
        <v>45977</v>
      </c>
      <c r="AM196" s="142"/>
      <c r="AN196" s="142"/>
      <c r="AO196" s="142" t="s">
        <v>351</v>
      </c>
      <c r="AP196" t="s">
        <v>332</v>
      </c>
    </row>
    <row r="197" spans="1:42" x14ac:dyDescent="0.25">
      <c r="A197" s="153" t="s">
        <v>433</v>
      </c>
      <c r="B197" s="153" t="s">
        <v>314</v>
      </c>
      <c r="C197" s="153" t="s">
        <v>539</v>
      </c>
      <c r="D197" s="153" t="s">
        <v>435</v>
      </c>
      <c r="E197" s="153" t="s">
        <v>317</v>
      </c>
      <c r="F197" s="153" t="s">
        <v>318</v>
      </c>
      <c r="G197" s="153" t="s">
        <v>436</v>
      </c>
      <c r="H197" s="153" t="s">
        <v>342</v>
      </c>
      <c r="I197" s="154">
        <v>0.56000000000000005</v>
      </c>
      <c r="J197" s="156"/>
      <c r="K197" s="153" t="s">
        <v>563</v>
      </c>
      <c r="L197" s="153" t="s">
        <v>442</v>
      </c>
      <c r="M197" s="155">
        <v>46010</v>
      </c>
      <c r="N197" s="153" t="s">
        <v>338</v>
      </c>
      <c r="O197" s="156"/>
      <c r="P197" s="156"/>
      <c r="Q197" s="153" t="s">
        <v>325</v>
      </c>
      <c r="R197" s="156"/>
      <c r="S197" s="156"/>
      <c r="T197" s="153" t="s">
        <v>504</v>
      </c>
      <c r="U197" s="153" t="s">
        <v>327</v>
      </c>
      <c r="V197" s="153" t="s">
        <v>328</v>
      </c>
      <c r="W197" s="156"/>
      <c r="X197" s="153" t="s">
        <v>329</v>
      </c>
      <c r="Y197" s="156"/>
      <c r="Z197" s="156"/>
      <c r="AA197" s="156"/>
      <c r="AB197" s="156"/>
      <c r="AC197" s="153" t="s">
        <v>330</v>
      </c>
      <c r="AD197" s="153">
        <v>0</v>
      </c>
      <c r="AE197" s="156"/>
      <c r="AF197" s="156"/>
      <c r="AG197" s="156"/>
      <c r="AH197" s="156"/>
      <c r="AI197" s="142" t="s">
        <v>168</v>
      </c>
      <c r="AJ197" s="142" t="s">
        <v>132</v>
      </c>
      <c r="AK197" s="142" t="s">
        <v>146</v>
      </c>
      <c r="AL197" s="147">
        <v>45977</v>
      </c>
      <c r="AM197" s="142"/>
      <c r="AN197" s="142"/>
      <c r="AO197" s="142" t="s">
        <v>351</v>
      </c>
      <c r="AP197" t="s">
        <v>332</v>
      </c>
    </row>
    <row r="198" spans="1:42" ht="25" x14ac:dyDescent="0.25">
      <c r="A198" s="153" t="s">
        <v>433</v>
      </c>
      <c r="B198" s="153" t="s">
        <v>314</v>
      </c>
      <c r="C198" s="153" t="s">
        <v>539</v>
      </c>
      <c r="D198" s="153" t="s">
        <v>435</v>
      </c>
      <c r="E198" s="153" t="s">
        <v>317</v>
      </c>
      <c r="F198" s="153" t="s">
        <v>318</v>
      </c>
      <c r="G198" s="153" t="s">
        <v>436</v>
      </c>
      <c r="H198" s="153" t="s">
        <v>342</v>
      </c>
      <c r="I198" s="154">
        <v>173.04</v>
      </c>
      <c r="J198" s="156"/>
      <c r="K198" s="153" t="s">
        <v>563</v>
      </c>
      <c r="L198" s="153" t="s">
        <v>442</v>
      </c>
      <c r="M198" s="155">
        <v>46010</v>
      </c>
      <c r="N198" s="153" t="s">
        <v>338</v>
      </c>
      <c r="O198" s="156"/>
      <c r="P198" s="156"/>
      <c r="Q198" s="153" t="s">
        <v>325</v>
      </c>
      <c r="R198" s="156"/>
      <c r="S198" s="156"/>
      <c r="T198" s="153" t="s">
        <v>569</v>
      </c>
      <c r="U198" s="153" t="s">
        <v>327</v>
      </c>
      <c r="V198" s="153" t="s">
        <v>328</v>
      </c>
      <c r="W198" s="156"/>
      <c r="X198" s="153" t="s">
        <v>329</v>
      </c>
      <c r="Y198" s="156"/>
      <c r="Z198" s="156"/>
      <c r="AA198" s="156"/>
      <c r="AB198" s="156"/>
      <c r="AC198" s="153" t="s">
        <v>330</v>
      </c>
      <c r="AD198" s="153">
        <v>0</v>
      </c>
      <c r="AE198" s="156"/>
      <c r="AF198" s="156"/>
      <c r="AG198" s="156"/>
      <c r="AH198" s="156"/>
      <c r="AI198" s="148" t="s">
        <v>169</v>
      </c>
      <c r="AJ198" s="142" t="s">
        <v>136</v>
      </c>
      <c r="AK198" s="142" t="s">
        <v>139</v>
      </c>
      <c r="AL198" s="147">
        <v>45980</v>
      </c>
      <c r="AM198" s="142"/>
      <c r="AN198" s="142"/>
      <c r="AO198" s="142" t="s">
        <v>351</v>
      </c>
      <c r="AP198" t="s">
        <v>332</v>
      </c>
    </row>
    <row r="199" spans="1:42" ht="25" x14ac:dyDescent="0.25">
      <c r="A199" s="153" t="s">
        <v>433</v>
      </c>
      <c r="B199" s="153" t="s">
        <v>314</v>
      </c>
      <c r="C199" s="153" t="s">
        <v>539</v>
      </c>
      <c r="D199" s="153" t="s">
        <v>435</v>
      </c>
      <c r="E199" s="153" t="s">
        <v>317</v>
      </c>
      <c r="F199" s="153" t="s">
        <v>318</v>
      </c>
      <c r="G199" s="153" t="s">
        <v>436</v>
      </c>
      <c r="H199" s="153" t="s">
        <v>342</v>
      </c>
      <c r="I199" s="154">
        <v>8.4</v>
      </c>
      <c r="J199" s="156"/>
      <c r="K199" s="153" t="s">
        <v>563</v>
      </c>
      <c r="L199" s="153" t="s">
        <v>442</v>
      </c>
      <c r="M199" s="155">
        <v>46010</v>
      </c>
      <c r="N199" s="153" t="s">
        <v>338</v>
      </c>
      <c r="O199" s="156"/>
      <c r="P199" s="156"/>
      <c r="Q199" s="153" t="s">
        <v>325</v>
      </c>
      <c r="R199" s="156"/>
      <c r="S199" s="156"/>
      <c r="T199" s="153" t="s">
        <v>548</v>
      </c>
      <c r="U199" s="153" t="s">
        <v>327</v>
      </c>
      <c r="V199" s="153" t="s">
        <v>328</v>
      </c>
      <c r="W199" s="156"/>
      <c r="X199" s="153" t="s">
        <v>329</v>
      </c>
      <c r="Y199" s="156"/>
      <c r="Z199" s="156"/>
      <c r="AA199" s="156"/>
      <c r="AB199" s="156"/>
      <c r="AC199" s="153" t="s">
        <v>330</v>
      </c>
      <c r="AD199" s="153">
        <v>0</v>
      </c>
      <c r="AE199" s="156"/>
      <c r="AF199" s="156"/>
      <c r="AG199" s="156"/>
      <c r="AH199" s="156"/>
      <c r="AI199" s="148" t="s">
        <v>169</v>
      </c>
      <c r="AJ199" s="142" t="s">
        <v>137</v>
      </c>
      <c r="AK199" s="142" t="s">
        <v>139</v>
      </c>
      <c r="AL199" s="147">
        <v>45980</v>
      </c>
      <c r="AM199" s="142"/>
      <c r="AN199" s="142"/>
      <c r="AO199" s="142" t="s">
        <v>351</v>
      </c>
      <c r="AP199" t="s">
        <v>332</v>
      </c>
    </row>
    <row r="200" spans="1:42" x14ac:dyDescent="0.25">
      <c r="A200" s="153" t="s">
        <v>433</v>
      </c>
      <c r="B200" s="153" t="s">
        <v>314</v>
      </c>
      <c r="C200" s="153" t="s">
        <v>539</v>
      </c>
      <c r="D200" s="153" t="s">
        <v>435</v>
      </c>
      <c r="E200" s="153" t="s">
        <v>317</v>
      </c>
      <c r="F200" s="153" t="s">
        <v>318</v>
      </c>
      <c r="G200" s="153" t="s">
        <v>436</v>
      </c>
      <c r="H200" s="153" t="s">
        <v>342</v>
      </c>
      <c r="I200" s="154">
        <v>6.55</v>
      </c>
      <c r="J200" s="156"/>
      <c r="K200" s="153" t="s">
        <v>563</v>
      </c>
      <c r="L200" s="153" t="s">
        <v>442</v>
      </c>
      <c r="M200" s="155">
        <v>46010</v>
      </c>
      <c r="N200" s="153" t="s">
        <v>338</v>
      </c>
      <c r="O200" s="156"/>
      <c r="P200" s="156"/>
      <c r="Q200" s="153" t="s">
        <v>325</v>
      </c>
      <c r="R200" s="156"/>
      <c r="S200" s="156"/>
      <c r="T200" s="153" t="s">
        <v>570</v>
      </c>
      <c r="U200" s="153" t="s">
        <v>327</v>
      </c>
      <c r="V200" s="153" t="s">
        <v>328</v>
      </c>
      <c r="W200" s="156"/>
      <c r="X200" s="153" t="s">
        <v>329</v>
      </c>
      <c r="Y200" s="156"/>
      <c r="Z200" s="156"/>
      <c r="AA200" s="156"/>
      <c r="AB200" s="156"/>
      <c r="AC200" s="153" t="s">
        <v>330</v>
      </c>
      <c r="AD200" s="153">
        <v>0</v>
      </c>
      <c r="AE200" s="156"/>
      <c r="AF200" s="156"/>
      <c r="AG200" s="156"/>
      <c r="AH200" s="156"/>
      <c r="AI200" s="142" t="s">
        <v>571</v>
      </c>
      <c r="AJ200" s="142" t="s">
        <v>132</v>
      </c>
      <c r="AK200" s="142" t="s">
        <v>141</v>
      </c>
      <c r="AL200" s="147">
        <v>46093</v>
      </c>
      <c r="AM200" s="142"/>
      <c r="AN200" s="142"/>
      <c r="AO200" s="142" t="s">
        <v>351</v>
      </c>
      <c r="AP200" t="s">
        <v>309</v>
      </c>
    </row>
    <row r="201" spans="1:42" x14ac:dyDescent="0.25">
      <c r="A201" s="153" t="s">
        <v>433</v>
      </c>
      <c r="B201" s="153" t="s">
        <v>314</v>
      </c>
      <c r="C201" s="153" t="s">
        <v>539</v>
      </c>
      <c r="D201" s="153" t="s">
        <v>435</v>
      </c>
      <c r="E201" s="153" t="s">
        <v>317</v>
      </c>
      <c r="F201" s="153" t="s">
        <v>318</v>
      </c>
      <c r="G201" s="153" t="s">
        <v>436</v>
      </c>
      <c r="H201" s="153" t="s">
        <v>342</v>
      </c>
      <c r="I201" s="154">
        <v>6.55</v>
      </c>
      <c r="J201" s="156"/>
      <c r="K201" s="153" t="s">
        <v>563</v>
      </c>
      <c r="L201" s="153" t="s">
        <v>442</v>
      </c>
      <c r="M201" s="155">
        <v>46010</v>
      </c>
      <c r="N201" s="153" t="s">
        <v>338</v>
      </c>
      <c r="O201" s="156"/>
      <c r="P201" s="156"/>
      <c r="Q201" s="153" t="s">
        <v>325</v>
      </c>
      <c r="R201" s="156"/>
      <c r="S201" s="156"/>
      <c r="T201" s="153" t="s">
        <v>572</v>
      </c>
      <c r="U201" s="153" t="s">
        <v>327</v>
      </c>
      <c r="V201" s="153" t="s">
        <v>328</v>
      </c>
      <c r="W201" s="156"/>
      <c r="X201" s="153" t="s">
        <v>329</v>
      </c>
      <c r="Y201" s="156"/>
      <c r="Z201" s="156"/>
      <c r="AA201" s="156"/>
      <c r="AB201" s="156"/>
      <c r="AC201" s="153" t="s">
        <v>330</v>
      </c>
      <c r="AD201" s="153">
        <v>0</v>
      </c>
      <c r="AE201" s="156"/>
      <c r="AF201" s="156"/>
      <c r="AG201" s="156"/>
      <c r="AH201" s="156"/>
      <c r="AI201" s="142" t="s">
        <v>179</v>
      </c>
      <c r="AJ201" s="142" t="s">
        <v>132</v>
      </c>
      <c r="AK201" s="142" t="s">
        <v>135</v>
      </c>
      <c r="AL201" s="147">
        <v>46086</v>
      </c>
      <c r="AM201" s="142"/>
      <c r="AN201" s="142"/>
      <c r="AO201" s="142" t="s">
        <v>351</v>
      </c>
      <c r="AP201" t="s">
        <v>332</v>
      </c>
    </row>
    <row r="202" spans="1:42" ht="25" x14ac:dyDescent="0.25">
      <c r="A202" s="153" t="s">
        <v>433</v>
      </c>
      <c r="B202" s="153" t="s">
        <v>314</v>
      </c>
      <c r="C202" s="153" t="s">
        <v>539</v>
      </c>
      <c r="D202" s="153" t="s">
        <v>435</v>
      </c>
      <c r="E202" s="153" t="s">
        <v>317</v>
      </c>
      <c r="F202" s="153" t="s">
        <v>318</v>
      </c>
      <c r="G202" s="153" t="s">
        <v>436</v>
      </c>
      <c r="H202" s="153" t="s">
        <v>342</v>
      </c>
      <c r="I202" s="154">
        <v>30.43</v>
      </c>
      <c r="J202" s="156"/>
      <c r="K202" s="153" t="s">
        <v>563</v>
      </c>
      <c r="L202" s="153" t="s">
        <v>442</v>
      </c>
      <c r="M202" s="155">
        <v>46010</v>
      </c>
      <c r="N202" s="153" t="s">
        <v>338</v>
      </c>
      <c r="O202" s="156"/>
      <c r="P202" s="156"/>
      <c r="Q202" s="153" t="s">
        <v>325</v>
      </c>
      <c r="R202" s="156"/>
      <c r="S202" s="156"/>
      <c r="T202" s="153" t="s">
        <v>573</v>
      </c>
      <c r="U202" s="153" t="s">
        <v>327</v>
      </c>
      <c r="V202" s="153" t="s">
        <v>328</v>
      </c>
      <c r="W202" s="156"/>
      <c r="X202" s="153" t="s">
        <v>329</v>
      </c>
      <c r="Y202" s="156"/>
      <c r="Z202" s="156"/>
      <c r="AA202" s="156"/>
      <c r="AB202" s="156"/>
      <c r="AC202" s="153" t="s">
        <v>330</v>
      </c>
      <c r="AD202" s="153">
        <v>0</v>
      </c>
      <c r="AE202" s="156"/>
      <c r="AF202" s="156"/>
      <c r="AG202" s="156"/>
      <c r="AH202" s="156"/>
      <c r="AI202" s="148" t="s">
        <v>169</v>
      </c>
      <c r="AJ202" s="142" t="s">
        <v>133</v>
      </c>
      <c r="AK202" s="142" t="s">
        <v>139</v>
      </c>
      <c r="AL202" s="147">
        <v>45980</v>
      </c>
      <c r="AM202" s="142"/>
      <c r="AN202" s="142"/>
      <c r="AO202" s="142" t="s">
        <v>351</v>
      </c>
      <c r="AP202" t="s">
        <v>332</v>
      </c>
    </row>
    <row r="203" spans="1:42" ht="25" x14ac:dyDescent="0.25">
      <c r="A203" s="153" t="s">
        <v>433</v>
      </c>
      <c r="B203" s="153" t="s">
        <v>314</v>
      </c>
      <c r="C203" s="153" t="s">
        <v>539</v>
      </c>
      <c r="D203" s="153" t="s">
        <v>435</v>
      </c>
      <c r="E203" s="153" t="s">
        <v>317</v>
      </c>
      <c r="F203" s="153" t="s">
        <v>318</v>
      </c>
      <c r="G203" s="153" t="s">
        <v>436</v>
      </c>
      <c r="H203" s="153" t="s">
        <v>342</v>
      </c>
      <c r="I203" s="154">
        <v>0.56000000000000005</v>
      </c>
      <c r="J203" s="156"/>
      <c r="K203" s="153" t="s">
        <v>574</v>
      </c>
      <c r="L203" s="153" t="s">
        <v>442</v>
      </c>
      <c r="M203" s="155">
        <v>46010</v>
      </c>
      <c r="N203" s="153" t="s">
        <v>338</v>
      </c>
      <c r="O203" s="156"/>
      <c r="P203" s="156"/>
      <c r="Q203" s="153" t="s">
        <v>325</v>
      </c>
      <c r="R203" s="156"/>
      <c r="S203" s="156"/>
      <c r="T203" s="153" t="s">
        <v>548</v>
      </c>
      <c r="U203" s="153" t="s">
        <v>327</v>
      </c>
      <c r="V203" s="153" t="s">
        <v>328</v>
      </c>
      <c r="W203" s="156"/>
      <c r="X203" s="153" t="s">
        <v>329</v>
      </c>
      <c r="Y203" s="156"/>
      <c r="Z203" s="156"/>
      <c r="AA203" s="156"/>
      <c r="AB203" s="156"/>
      <c r="AC203" s="153" t="s">
        <v>330</v>
      </c>
      <c r="AD203" s="153">
        <v>0</v>
      </c>
      <c r="AE203" s="156"/>
      <c r="AF203" s="156"/>
      <c r="AG203" s="156"/>
      <c r="AH203" s="156"/>
      <c r="AI203" s="148" t="s">
        <v>169</v>
      </c>
      <c r="AJ203" s="142" t="s">
        <v>132</v>
      </c>
      <c r="AK203" s="142" t="s">
        <v>139</v>
      </c>
      <c r="AL203" s="147">
        <v>45980</v>
      </c>
      <c r="AM203" s="142"/>
      <c r="AN203" s="142"/>
      <c r="AO203" s="142" t="s">
        <v>351</v>
      </c>
      <c r="AP203" t="s">
        <v>332</v>
      </c>
    </row>
    <row r="204" spans="1:42" x14ac:dyDescent="0.25">
      <c r="A204" s="153" t="s">
        <v>433</v>
      </c>
      <c r="B204" s="153" t="s">
        <v>314</v>
      </c>
      <c r="C204" s="153" t="s">
        <v>539</v>
      </c>
      <c r="D204" s="153" t="s">
        <v>435</v>
      </c>
      <c r="E204" s="153" t="s">
        <v>317</v>
      </c>
      <c r="F204" s="153" t="s">
        <v>318</v>
      </c>
      <c r="G204" s="153" t="s">
        <v>459</v>
      </c>
      <c r="H204" s="153" t="s">
        <v>334</v>
      </c>
      <c r="I204" s="154">
        <v>394.72</v>
      </c>
      <c r="J204" s="156"/>
      <c r="K204" s="153" t="s">
        <v>574</v>
      </c>
      <c r="L204" s="153" t="s">
        <v>442</v>
      </c>
      <c r="M204" s="155">
        <v>46010</v>
      </c>
      <c r="N204" s="153" t="s">
        <v>338</v>
      </c>
      <c r="O204" s="156"/>
      <c r="P204" s="156"/>
      <c r="Q204" s="153" t="s">
        <v>325</v>
      </c>
      <c r="R204" s="156"/>
      <c r="S204" s="156"/>
      <c r="T204" s="153" t="s">
        <v>575</v>
      </c>
      <c r="U204" s="153" t="s">
        <v>327</v>
      </c>
      <c r="V204" s="153" t="s">
        <v>328</v>
      </c>
      <c r="W204" s="156"/>
      <c r="X204" s="153" t="s">
        <v>329</v>
      </c>
      <c r="Y204" s="156"/>
      <c r="Z204" s="156"/>
      <c r="AA204" s="156"/>
      <c r="AB204" s="156"/>
      <c r="AC204" s="153" t="s">
        <v>330</v>
      </c>
      <c r="AD204" s="153">
        <v>0</v>
      </c>
      <c r="AE204" s="156"/>
      <c r="AF204" s="156"/>
      <c r="AG204" s="156"/>
      <c r="AH204" s="156"/>
      <c r="AI204" s="142" t="s">
        <v>571</v>
      </c>
      <c r="AJ204" s="142" t="s">
        <v>129</v>
      </c>
      <c r="AK204" s="142" t="s">
        <v>141</v>
      </c>
      <c r="AL204" s="147">
        <v>46093</v>
      </c>
      <c r="AM204" s="142"/>
      <c r="AN204" s="142"/>
      <c r="AO204" s="142" t="s">
        <v>351</v>
      </c>
      <c r="AP204" t="s">
        <v>309</v>
      </c>
    </row>
    <row r="205" spans="1:42" ht="25" x14ac:dyDescent="0.25">
      <c r="A205" s="153" t="s">
        <v>433</v>
      </c>
      <c r="B205" s="153" t="s">
        <v>314</v>
      </c>
      <c r="C205" s="153" t="s">
        <v>539</v>
      </c>
      <c r="D205" s="153" t="s">
        <v>435</v>
      </c>
      <c r="E205" s="153" t="s">
        <v>317</v>
      </c>
      <c r="F205" s="153" t="s">
        <v>318</v>
      </c>
      <c r="G205" s="153" t="s">
        <v>436</v>
      </c>
      <c r="H205" s="153" t="s">
        <v>342</v>
      </c>
      <c r="I205" s="154">
        <v>8.4</v>
      </c>
      <c r="J205" s="156"/>
      <c r="K205" s="153" t="s">
        <v>574</v>
      </c>
      <c r="L205" s="153" t="s">
        <v>442</v>
      </c>
      <c r="M205" s="155">
        <v>46010</v>
      </c>
      <c r="N205" s="153" t="s">
        <v>338</v>
      </c>
      <c r="O205" s="156"/>
      <c r="P205" s="156"/>
      <c r="Q205" s="153" t="s">
        <v>325</v>
      </c>
      <c r="R205" s="156"/>
      <c r="S205" s="156"/>
      <c r="T205" s="153" t="s">
        <v>497</v>
      </c>
      <c r="U205" s="153" t="s">
        <v>327</v>
      </c>
      <c r="V205" s="153" t="s">
        <v>328</v>
      </c>
      <c r="W205" s="156"/>
      <c r="X205" s="153" t="s">
        <v>329</v>
      </c>
      <c r="Y205" s="156"/>
      <c r="Z205" s="156"/>
      <c r="AA205" s="156"/>
      <c r="AB205" s="156"/>
      <c r="AC205" s="153" t="s">
        <v>330</v>
      </c>
      <c r="AD205" s="153">
        <v>0</v>
      </c>
      <c r="AE205" s="156"/>
      <c r="AF205" s="156"/>
      <c r="AG205" s="156"/>
      <c r="AH205" s="156"/>
      <c r="AI205" s="148" t="s">
        <v>169</v>
      </c>
      <c r="AJ205" s="142" t="s">
        <v>132</v>
      </c>
      <c r="AK205" s="142" t="s">
        <v>139</v>
      </c>
      <c r="AL205" s="147">
        <v>45980</v>
      </c>
      <c r="AM205" s="142"/>
      <c r="AN205" s="142"/>
      <c r="AO205" s="142" t="s">
        <v>351</v>
      </c>
      <c r="AP205" t="s">
        <v>332</v>
      </c>
    </row>
    <row r="206" spans="1:42" ht="25" x14ac:dyDescent="0.25">
      <c r="A206" s="153" t="s">
        <v>433</v>
      </c>
      <c r="B206" s="153" t="s">
        <v>314</v>
      </c>
      <c r="C206" s="153" t="s">
        <v>539</v>
      </c>
      <c r="D206" s="153" t="s">
        <v>435</v>
      </c>
      <c r="E206" s="153" t="s">
        <v>317</v>
      </c>
      <c r="F206" s="153" t="s">
        <v>318</v>
      </c>
      <c r="G206" s="153" t="s">
        <v>436</v>
      </c>
      <c r="H206" s="153" t="s">
        <v>342</v>
      </c>
      <c r="I206" s="154">
        <v>204.35</v>
      </c>
      <c r="J206" s="156"/>
      <c r="K206" s="153" t="s">
        <v>574</v>
      </c>
      <c r="L206" s="153" t="s">
        <v>442</v>
      </c>
      <c r="M206" s="155">
        <v>46010</v>
      </c>
      <c r="N206" s="153" t="s">
        <v>338</v>
      </c>
      <c r="O206" s="156"/>
      <c r="P206" s="156"/>
      <c r="Q206" s="153" t="s">
        <v>325</v>
      </c>
      <c r="R206" s="156"/>
      <c r="S206" s="156"/>
      <c r="T206" s="153" t="s">
        <v>573</v>
      </c>
      <c r="U206" s="153" t="s">
        <v>327</v>
      </c>
      <c r="V206" s="153" t="s">
        <v>328</v>
      </c>
      <c r="W206" s="156"/>
      <c r="X206" s="153" t="s">
        <v>329</v>
      </c>
      <c r="Y206" s="156"/>
      <c r="Z206" s="156"/>
      <c r="AA206" s="156"/>
      <c r="AB206" s="156"/>
      <c r="AC206" s="153" t="s">
        <v>330</v>
      </c>
      <c r="AD206" s="153">
        <v>0</v>
      </c>
      <c r="AE206" s="156"/>
      <c r="AF206" s="156"/>
      <c r="AG206" s="156"/>
      <c r="AH206" s="156"/>
      <c r="AI206" s="148" t="s">
        <v>169</v>
      </c>
      <c r="AJ206" s="142" t="s">
        <v>136</v>
      </c>
      <c r="AK206" s="142" t="s">
        <v>139</v>
      </c>
      <c r="AL206" s="147">
        <v>45980</v>
      </c>
      <c r="AM206" s="142"/>
      <c r="AN206" s="142"/>
      <c r="AO206" s="142" t="s">
        <v>351</v>
      </c>
      <c r="AP206" t="s">
        <v>332</v>
      </c>
    </row>
    <row r="207" spans="1:42" x14ac:dyDescent="0.25">
      <c r="A207" s="153" t="s">
        <v>433</v>
      </c>
      <c r="B207" s="153" t="s">
        <v>314</v>
      </c>
      <c r="C207" s="153" t="s">
        <v>539</v>
      </c>
      <c r="D207" s="153" t="s">
        <v>435</v>
      </c>
      <c r="E207" s="153" t="s">
        <v>317</v>
      </c>
      <c r="F207" s="153" t="s">
        <v>318</v>
      </c>
      <c r="G207" s="153" t="s">
        <v>436</v>
      </c>
      <c r="H207" s="153" t="s">
        <v>342</v>
      </c>
      <c r="I207" s="154">
        <v>193.34</v>
      </c>
      <c r="J207" s="153" t="s">
        <v>53</v>
      </c>
      <c r="K207" s="153" t="s">
        <v>576</v>
      </c>
      <c r="L207" s="153" t="s">
        <v>438</v>
      </c>
      <c r="M207" s="155">
        <v>46022</v>
      </c>
      <c r="N207" s="153" t="s">
        <v>338</v>
      </c>
      <c r="O207" s="156"/>
      <c r="P207" s="156"/>
      <c r="Q207" s="153" t="s">
        <v>325</v>
      </c>
      <c r="R207" s="156"/>
      <c r="S207" s="156"/>
      <c r="T207" s="153" t="s">
        <v>577</v>
      </c>
      <c r="U207" s="153" t="s">
        <v>327</v>
      </c>
      <c r="V207" s="153" t="s">
        <v>328</v>
      </c>
      <c r="W207" s="156"/>
      <c r="X207" s="153" t="s">
        <v>329</v>
      </c>
      <c r="Y207" s="156"/>
      <c r="Z207" s="156"/>
      <c r="AA207" s="156"/>
      <c r="AB207" s="156"/>
      <c r="AC207" s="153" t="s">
        <v>330</v>
      </c>
      <c r="AD207" s="153">
        <v>0</v>
      </c>
      <c r="AE207" s="156"/>
      <c r="AF207" s="156"/>
      <c r="AG207" s="156"/>
      <c r="AH207" s="156"/>
      <c r="AI207" s="142" t="s">
        <v>164</v>
      </c>
      <c r="AJ207" s="142" t="s">
        <v>136</v>
      </c>
      <c r="AK207" t="s">
        <v>165</v>
      </c>
      <c r="AL207" s="147">
        <v>45973</v>
      </c>
      <c r="AM207" s="142"/>
      <c r="AN207" s="142"/>
      <c r="AO207" s="142" t="s">
        <v>351</v>
      </c>
      <c r="AP207" t="s">
        <v>332</v>
      </c>
    </row>
    <row r="208" spans="1:42" ht="25" x14ac:dyDescent="0.25">
      <c r="A208" s="153" t="s">
        <v>433</v>
      </c>
      <c r="B208" s="153" t="s">
        <v>314</v>
      </c>
      <c r="C208" s="153" t="s">
        <v>539</v>
      </c>
      <c r="D208" s="153" t="s">
        <v>435</v>
      </c>
      <c r="E208" s="153" t="s">
        <v>317</v>
      </c>
      <c r="F208" s="153" t="s">
        <v>318</v>
      </c>
      <c r="G208" s="153" t="s">
        <v>436</v>
      </c>
      <c r="H208" s="153" t="s">
        <v>342</v>
      </c>
      <c r="I208" s="154">
        <v>8.9600000000000009</v>
      </c>
      <c r="J208" s="153" t="s">
        <v>53</v>
      </c>
      <c r="K208" s="153" t="s">
        <v>576</v>
      </c>
      <c r="L208" s="153" t="s">
        <v>438</v>
      </c>
      <c r="M208" s="155">
        <v>46022</v>
      </c>
      <c r="N208" s="153" t="s">
        <v>338</v>
      </c>
      <c r="O208" s="156"/>
      <c r="P208" s="156"/>
      <c r="Q208" s="153" t="s">
        <v>325</v>
      </c>
      <c r="R208" s="156"/>
      <c r="S208" s="156"/>
      <c r="T208" s="153" t="s">
        <v>578</v>
      </c>
      <c r="U208" s="153" t="s">
        <v>327</v>
      </c>
      <c r="V208" s="153" t="s">
        <v>328</v>
      </c>
      <c r="W208" s="156"/>
      <c r="X208" s="153" t="s">
        <v>329</v>
      </c>
      <c r="Y208" s="156"/>
      <c r="Z208" s="156"/>
      <c r="AA208" s="156"/>
      <c r="AB208" s="156"/>
      <c r="AC208" s="153" t="s">
        <v>330</v>
      </c>
      <c r="AD208" s="153">
        <v>0</v>
      </c>
      <c r="AE208" s="156"/>
      <c r="AF208" s="156"/>
      <c r="AG208" s="156"/>
      <c r="AH208" s="156"/>
      <c r="AI208" s="148" t="s">
        <v>169</v>
      </c>
      <c r="AJ208" s="142" t="s">
        <v>132</v>
      </c>
      <c r="AK208" s="142" t="s">
        <v>139</v>
      </c>
      <c r="AL208" s="147">
        <v>45980</v>
      </c>
      <c r="AM208" s="142"/>
      <c r="AN208" s="142"/>
      <c r="AO208" s="142" t="s">
        <v>351</v>
      </c>
      <c r="AP208" t="s">
        <v>332</v>
      </c>
    </row>
    <row r="209" spans="1:42" x14ac:dyDescent="0.25">
      <c r="A209" s="153" t="s">
        <v>433</v>
      </c>
      <c r="B209" s="153" t="s">
        <v>314</v>
      </c>
      <c r="C209" s="153" t="s">
        <v>539</v>
      </c>
      <c r="D209" s="153" t="s">
        <v>435</v>
      </c>
      <c r="E209" s="153" t="s">
        <v>317</v>
      </c>
      <c r="F209" s="153" t="s">
        <v>318</v>
      </c>
      <c r="G209" s="153" t="s">
        <v>474</v>
      </c>
      <c r="H209" s="153" t="s">
        <v>354</v>
      </c>
      <c r="I209" s="154">
        <v>94.09</v>
      </c>
      <c r="J209" s="153" t="s">
        <v>53</v>
      </c>
      <c r="K209" s="153" t="s">
        <v>576</v>
      </c>
      <c r="L209" s="153" t="s">
        <v>438</v>
      </c>
      <c r="M209" s="155">
        <v>46022</v>
      </c>
      <c r="N209" s="153" t="s">
        <v>338</v>
      </c>
      <c r="O209" s="156"/>
      <c r="P209" s="156"/>
      <c r="Q209" s="153" t="s">
        <v>325</v>
      </c>
      <c r="R209" s="156"/>
      <c r="S209" s="156"/>
      <c r="T209" s="153" t="s">
        <v>579</v>
      </c>
      <c r="U209" s="153" t="s">
        <v>327</v>
      </c>
      <c r="V209" s="153" t="s">
        <v>328</v>
      </c>
      <c r="W209" s="156"/>
      <c r="X209" s="153" t="s">
        <v>329</v>
      </c>
      <c r="Y209" s="156"/>
      <c r="Z209" s="156"/>
      <c r="AA209" s="156"/>
      <c r="AB209" s="156"/>
      <c r="AC209" s="153" t="s">
        <v>330</v>
      </c>
      <c r="AD209" s="153">
        <v>0</v>
      </c>
      <c r="AE209" s="156"/>
      <c r="AF209" s="156"/>
      <c r="AG209" s="156"/>
      <c r="AH209" s="156"/>
      <c r="AI209" s="142" t="s">
        <v>175</v>
      </c>
      <c r="AJ209" s="142" t="s">
        <v>131</v>
      </c>
      <c r="AK209" s="142" t="s">
        <v>171</v>
      </c>
      <c r="AL209" s="147">
        <v>46064</v>
      </c>
      <c r="AM209" s="142"/>
      <c r="AN209" s="142"/>
      <c r="AO209" s="142" t="s">
        <v>351</v>
      </c>
      <c r="AP209" t="s">
        <v>332</v>
      </c>
    </row>
    <row r="210" spans="1:42" x14ac:dyDescent="0.25">
      <c r="A210" s="153" t="s">
        <v>433</v>
      </c>
      <c r="B210" s="153" t="s">
        <v>314</v>
      </c>
      <c r="C210" s="153" t="s">
        <v>539</v>
      </c>
      <c r="D210" s="153" t="s">
        <v>435</v>
      </c>
      <c r="E210" s="153" t="s">
        <v>317</v>
      </c>
      <c r="F210" s="153" t="s">
        <v>318</v>
      </c>
      <c r="G210" s="153" t="s">
        <v>535</v>
      </c>
      <c r="H210" s="153" t="s">
        <v>320</v>
      </c>
      <c r="I210" s="154">
        <v>9426.09</v>
      </c>
      <c r="J210" s="153" t="s">
        <v>580</v>
      </c>
      <c r="K210" s="153" t="s">
        <v>581</v>
      </c>
      <c r="L210" s="153" t="s">
        <v>442</v>
      </c>
      <c r="M210" s="155">
        <v>46022</v>
      </c>
      <c r="N210" s="153" t="s">
        <v>338</v>
      </c>
      <c r="O210" s="156"/>
      <c r="P210" s="156"/>
      <c r="Q210" s="153" t="s">
        <v>325</v>
      </c>
      <c r="R210" s="156"/>
      <c r="S210" s="156"/>
      <c r="T210" s="153" t="s">
        <v>237</v>
      </c>
      <c r="U210" s="153" t="s">
        <v>327</v>
      </c>
      <c r="V210" s="153" t="s">
        <v>328</v>
      </c>
      <c r="W210" s="156"/>
      <c r="X210" s="153" t="s">
        <v>329</v>
      </c>
      <c r="Y210" s="156"/>
      <c r="Z210" s="156"/>
      <c r="AA210" s="156"/>
      <c r="AB210" s="156"/>
      <c r="AC210" s="153" t="s">
        <v>330</v>
      </c>
      <c r="AD210" s="153">
        <v>0</v>
      </c>
      <c r="AE210" s="156"/>
      <c r="AF210" s="156"/>
      <c r="AG210" s="156"/>
      <c r="AH210" s="156"/>
      <c r="AI210" s="120" t="s">
        <v>237</v>
      </c>
      <c r="AJ210" s="142" t="s">
        <v>236</v>
      </c>
      <c r="AK210" s="142" t="s">
        <v>159</v>
      </c>
      <c r="AL210" s="147">
        <v>45760</v>
      </c>
      <c r="AM210" s="142"/>
      <c r="AN210" s="142"/>
      <c r="AO210" s="142" t="s">
        <v>351</v>
      </c>
      <c r="AP210" t="s">
        <v>332</v>
      </c>
    </row>
    <row r="211" spans="1:42" x14ac:dyDescent="0.25">
      <c r="A211" s="153" t="s">
        <v>433</v>
      </c>
      <c r="B211" s="153" t="s">
        <v>314</v>
      </c>
      <c r="C211" s="153" t="s">
        <v>539</v>
      </c>
      <c r="D211" s="153" t="s">
        <v>435</v>
      </c>
      <c r="E211" s="153" t="s">
        <v>317</v>
      </c>
      <c r="F211" s="153" t="s">
        <v>318</v>
      </c>
      <c r="G211" s="153" t="s">
        <v>535</v>
      </c>
      <c r="H211" s="153" t="s">
        <v>320</v>
      </c>
      <c r="I211" s="154">
        <v>900</v>
      </c>
      <c r="J211" s="153"/>
      <c r="K211" s="153" t="s">
        <v>582</v>
      </c>
      <c r="L211" s="153" t="s">
        <v>537</v>
      </c>
      <c r="M211" s="155">
        <v>45995</v>
      </c>
      <c r="N211" s="153" t="s">
        <v>365</v>
      </c>
      <c r="O211" s="153" t="s">
        <v>366</v>
      </c>
      <c r="P211" s="153" t="s">
        <v>367</v>
      </c>
      <c r="Q211" s="153"/>
      <c r="R211" s="156"/>
      <c r="S211" s="156"/>
      <c r="T211" s="153" t="s">
        <v>404</v>
      </c>
      <c r="U211" s="153" t="s">
        <v>327</v>
      </c>
      <c r="V211" s="153" t="s">
        <v>328</v>
      </c>
      <c r="W211" s="156"/>
      <c r="X211" s="153" t="s">
        <v>329</v>
      </c>
      <c r="Y211" s="156"/>
      <c r="Z211" s="153" t="s">
        <v>368</v>
      </c>
      <c r="AA211" s="156"/>
      <c r="AB211" s="156"/>
      <c r="AC211" s="153" t="s">
        <v>330</v>
      </c>
      <c r="AD211" s="153">
        <v>20</v>
      </c>
      <c r="AE211" s="153" t="s">
        <v>369</v>
      </c>
      <c r="AF211" s="156"/>
      <c r="AG211" s="156"/>
      <c r="AH211" s="156"/>
      <c r="AI211" s="120" t="s">
        <v>235</v>
      </c>
      <c r="AJ211" s="142" t="s">
        <v>236</v>
      </c>
      <c r="AK211" s="142" t="s">
        <v>159</v>
      </c>
      <c r="AL211" s="147">
        <v>45901</v>
      </c>
      <c r="AM211" s="142"/>
      <c r="AN211" s="142"/>
      <c r="AO211" s="142" t="s">
        <v>351</v>
      </c>
      <c r="AP211" t="s">
        <v>332</v>
      </c>
    </row>
    <row r="212" spans="1:42" x14ac:dyDescent="0.25">
      <c r="A212" s="153" t="s">
        <v>433</v>
      </c>
      <c r="B212" s="153" t="s">
        <v>314</v>
      </c>
      <c r="C212" s="153" t="s">
        <v>583</v>
      </c>
      <c r="D212" s="153" t="s">
        <v>435</v>
      </c>
      <c r="E212" s="153" t="s">
        <v>317</v>
      </c>
      <c r="F212" s="153" t="s">
        <v>318</v>
      </c>
      <c r="G212" s="153" t="s">
        <v>459</v>
      </c>
      <c r="H212" s="153" t="s">
        <v>334</v>
      </c>
      <c r="I212" s="154">
        <v>617.39</v>
      </c>
      <c r="J212" s="156"/>
      <c r="K212" s="153" t="s">
        <v>584</v>
      </c>
      <c r="L212" s="153" t="s">
        <v>442</v>
      </c>
      <c r="M212" s="155">
        <v>46050</v>
      </c>
      <c r="N212" s="153" t="s">
        <v>338</v>
      </c>
      <c r="O212" s="156"/>
      <c r="P212" s="156"/>
      <c r="Q212" s="153" t="s">
        <v>325</v>
      </c>
      <c r="R212" s="156"/>
      <c r="S212" s="156"/>
      <c r="T212" s="153" t="s">
        <v>585</v>
      </c>
      <c r="U212" s="153" t="s">
        <v>327</v>
      </c>
      <c r="V212" s="153" t="s">
        <v>328</v>
      </c>
      <c r="W212" s="156"/>
      <c r="X212" s="153" t="s">
        <v>329</v>
      </c>
      <c r="Y212" s="156"/>
      <c r="Z212" s="156"/>
      <c r="AA212" s="156"/>
      <c r="AB212" s="156"/>
      <c r="AC212" s="153" t="s">
        <v>330</v>
      </c>
      <c r="AD212" s="153">
        <v>0</v>
      </c>
      <c r="AE212" s="156"/>
      <c r="AF212" s="156"/>
      <c r="AG212" s="156"/>
      <c r="AH212" s="156"/>
      <c r="AI212" s="142" t="s">
        <v>176</v>
      </c>
      <c r="AJ212" s="142" t="s">
        <v>129</v>
      </c>
      <c r="AK212" s="142" t="s">
        <v>177</v>
      </c>
      <c r="AL212" s="147">
        <v>46071</v>
      </c>
      <c r="AM212" s="142"/>
      <c r="AN212" s="142"/>
      <c r="AP212" t="s">
        <v>332</v>
      </c>
    </row>
    <row r="213" spans="1:42" ht="25" x14ac:dyDescent="0.25">
      <c r="A213" s="153" t="s">
        <v>433</v>
      </c>
      <c r="B213" s="153" t="s">
        <v>314</v>
      </c>
      <c r="C213" s="153" t="s">
        <v>583</v>
      </c>
      <c r="D213" s="153" t="s">
        <v>435</v>
      </c>
      <c r="E213" s="153" t="s">
        <v>317</v>
      </c>
      <c r="F213" s="153" t="s">
        <v>318</v>
      </c>
      <c r="G213" s="153" t="s">
        <v>459</v>
      </c>
      <c r="H213" s="153" t="s">
        <v>334</v>
      </c>
      <c r="I213" s="154">
        <v>690.58</v>
      </c>
      <c r="J213" s="156"/>
      <c r="K213" s="153" t="s">
        <v>584</v>
      </c>
      <c r="L213" s="153" t="s">
        <v>442</v>
      </c>
      <c r="M213" s="155">
        <v>46050</v>
      </c>
      <c r="N213" s="153" t="s">
        <v>338</v>
      </c>
      <c r="O213" s="156"/>
      <c r="P213" s="156"/>
      <c r="Q213" s="153" t="s">
        <v>325</v>
      </c>
      <c r="R213" s="156"/>
      <c r="S213" s="156"/>
      <c r="T213" s="153" t="s">
        <v>586</v>
      </c>
      <c r="U213" s="153" t="s">
        <v>327</v>
      </c>
      <c r="V213" s="153" t="s">
        <v>328</v>
      </c>
      <c r="W213" s="156"/>
      <c r="X213" s="153" t="s">
        <v>329</v>
      </c>
      <c r="Y213" s="156"/>
      <c r="Z213" s="156"/>
      <c r="AA213" s="156"/>
      <c r="AB213" s="156"/>
      <c r="AC213" s="153" t="s">
        <v>330</v>
      </c>
      <c r="AD213" s="153">
        <v>0</v>
      </c>
      <c r="AE213" s="156"/>
      <c r="AF213" s="156"/>
      <c r="AG213" s="156"/>
      <c r="AH213" s="156"/>
      <c r="AI213" s="148" t="s">
        <v>172</v>
      </c>
      <c r="AJ213" s="142" t="s">
        <v>129</v>
      </c>
      <c r="AK213" s="142" t="s">
        <v>173</v>
      </c>
      <c r="AL213" s="147">
        <v>46033</v>
      </c>
      <c r="AM213" s="142"/>
      <c r="AN213" s="142"/>
      <c r="AO213" s="142" t="s">
        <v>351</v>
      </c>
      <c r="AP213" t="s">
        <v>332</v>
      </c>
    </row>
    <row r="214" spans="1:42" ht="25" x14ac:dyDescent="0.25">
      <c r="A214" s="153" t="s">
        <v>433</v>
      </c>
      <c r="B214" s="153" t="s">
        <v>314</v>
      </c>
      <c r="C214" s="153" t="s">
        <v>583</v>
      </c>
      <c r="D214" s="153" t="s">
        <v>435</v>
      </c>
      <c r="E214" s="153" t="s">
        <v>317</v>
      </c>
      <c r="F214" s="153" t="s">
        <v>318</v>
      </c>
      <c r="G214" s="153" t="s">
        <v>436</v>
      </c>
      <c r="H214" s="153" t="s">
        <v>342</v>
      </c>
      <c r="I214" s="154">
        <v>18.850000000000001</v>
      </c>
      <c r="J214" s="156"/>
      <c r="K214" s="153" t="s">
        <v>584</v>
      </c>
      <c r="L214" s="153" t="s">
        <v>442</v>
      </c>
      <c r="M214" s="155">
        <v>46050</v>
      </c>
      <c r="N214" s="153" t="s">
        <v>338</v>
      </c>
      <c r="O214" s="156"/>
      <c r="P214" s="156"/>
      <c r="Q214" s="153" t="s">
        <v>325</v>
      </c>
      <c r="R214" s="156"/>
      <c r="S214" s="156"/>
      <c r="T214" s="153" t="s">
        <v>587</v>
      </c>
      <c r="U214" s="153" t="s">
        <v>327</v>
      </c>
      <c r="V214" s="153" t="s">
        <v>328</v>
      </c>
      <c r="W214" s="156"/>
      <c r="X214" s="153" t="s">
        <v>329</v>
      </c>
      <c r="Y214" s="156"/>
      <c r="Z214" s="156"/>
      <c r="AA214" s="156"/>
      <c r="AB214" s="156"/>
      <c r="AC214" s="153" t="s">
        <v>330</v>
      </c>
      <c r="AD214" s="153">
        <v>0</v>
      </c>
      <c r="AE214" s="156"/>
      <c r="AF214" s="156"/>
      <c r="AG214" s="156"/>
      <c r="AH214" s="156"/>
      <c r="AI214" s="148" t="s">
        <v>172</v>
      </c>
      <c r="AJ214" s="142" t="s">
        <v>132</v>
      </c>
      <c r="AK214" s="142" t="s">
        <v>173</v>
      </c>
      <c r="AL214" s="147">
        <v>46033</v>
      </c>
      <c r="AM214" s="142"/>
      <c r="AN214" s="142"/>
      <c r="AO214" s="142" t="s">
        <v>351</v>
      </c>
      <c r="AP214" t="s">
        <v>332</v>
      </c>
    </row>
    <row r="215" spans="1:42" x14ac:dyDescent="0.25">
      <c r="A215" s="153" t="s">
        <v>433</v>
      </c>
      <c r="B215" s="153" t="s">
        <v>314</v>
      </c>
      <c r="C215" s="153" t="s">
        <v>583</v>
      </c>
      <c r="D215" s="153" t="s">
        <v>435</v>
      </c>
      <c r="E215" s="153" t="s">
        <v>317</v>
      </c>
      <c r="F215" s="153" t="s">
        <v>318</v>
      </c>
      <c r="G215" s="153" t="s">
        <v>436</v>
      </c>
      <c r="H215" s="153" t="s">
        <v>342</v>
      </c>
      <c r="I215" s="154">
        <v>6.55</v>
      </c>
      <c r="J215" s="156"/>
      <c r="K215" s="153" t="s">
        <v>584</v>
      </c>
      <c r="L215" s="153" t="s">
        <v>442</v>
      </c>
      <c r="M215" s="155">
        <v>46050</v>
      </c>
      <c r="N215" s="153" t="s">
        <v>338</v>
      </c>
      <c r="O215" s="156"/>
      <c r="P215" s="156"/>
      <c r="Q215" s="153" t="s">
        <v>325</v>
      </c>
      <c r="R215" s="156"/>
      <c r="S215" s="156"/>
      <c r="T215" s="153" t="s">
        <v>588</v>
      </c>
      <c r="U215" s="153" t="s">
        <v>327</v>
      </c>
      <c r="V215" s="153" t="s">
        <v>328</v>
      </c>
      <c r="W215" s="156"/>
      <c r="X215" s="153" t="s">
        <v>329</v>
      </c>
      <c r="Y215" s="156"/>
      <c r="Z215" s="156"/>
      <c r="AA215" s="156"/>
      <c r="AB215" s="156"/>
      <c r="AC215" s="153" t="s">
        <v>330</v>
      </c>
      <c r="AD215" s="153">
        <v>0</v>
      </c>
      <c r="AE215" s="156"/>
      <c r="AF215" s="156"/>
      <c r="AG215" s="156"/>
      <c r="AH215" s="156"/>
      <c r="AI215" s="142" t="s">
        <v>176</v>
      </c>
      <c r="AJ215" s="142" t="s">
        <v>132</v>
      </c>
      <c r="AK215" s="142" t="s">
        <v>177</v>
      </c>
      <c r="AL215" s="147">
        <v>46071</v>
      </c>
      <c r="AM215" s="142"/>
      <c r="AN215" s="142"/>
      <c r="AO215" s="142" t="s">
        <v>351</v>
      </c>
      <c r="AP215" t="s">
        <v>332</v>
      </c>
    </row>
    <row r="216" spans="1:42" x14ac:dyDescent="0.25">
      <c r="A216" s="153" t="s">
        <v>433</v>
      </c>
      <c r="B216" s="153" t="s">
        <v>314</v>
      </c>
      <c r="C216" s="153" t="s">
        <v>583</v>
      </c>
      <c r="D216" s="153" t="s">
        <v>435</v>
      </c>
      <c r="E216" s="153" t="s">
        <v>317</v>
      </c>
      <c r="F216" s="153" t="s">
        <v>318</v>
      </c>
      <c r="G216" s="153" t="s">
        <v>459</v>
      </c>
      <c r="H216" s="153" t="s">
        <v>334</v>
      </c>
      <c r="I216" s="154">
        <v>302.8</v>
      </c>
      <c r="J216" s="156"/>
      <c r="K216" s="153" t="s">
        <v>589</v>
      </c>
      <c r="L216" s="153" t="s">
        <v>442</v>
      </c>
      <c r="M216" s="155">
        <v>46052</v>
      </c>
      <c r="N216" s="153" t="s">
        <v>338</v>
      </c>
      <c r="O216" s="156"/>
      <c r="P216" s="156"/>
      <c r="Q216" s="153" t="s">
        <v>325</v>
      </c>
      <c r="R216" s="156"/>
      <c r="S216" s="156"/>
      <c r="T216" s="153" t="s">
        <v>590</v>
      </c>
      <c r="U216" s="153" t="s">
        <v>327</v>
      </c>
      <c r="V216" s="153" t="s">
        <v>328</v>
      </c>
      <c r="W216" s="156"/>
      <c r="X216" s="153" t="s">
        <v>329</v>
      </c>
      <c r="Y216" s="156"/>
      <c r="Z216" s="156"/>
      <c r="AA216" s="156"/>
      <c r="AB216" s="156"/>
      <c r="AC216" s="153" t="s">
        <v>330</v>
      </c>
      <c r="AD216" s="153">
        <v>0</v>
      </c>
      <c r="AE216" s="156"/>
      <c r="AF216" s="156"/>
      <c r="AG216" s="156"/>
      <c r="AH216" s="156"/>
      <c r="AI216" s="142" t="s">
        <v>591</v>
      </c>
      <c r="AJ216" s="142" t="s">
        <v>129</v>
      </c>
      <c r="AK216" s="142" t="s">
        <v>159</v>
      </c>
      <c r="AL216" s="147">
        <v>46100</v>
      </c>
      <c r="AM216" s="142"/>
      <c r="AN216" s="142"/>
      <c r="AO216" s="142" t="s">
        <v>351</v>
      </c>
      <c r="AP216" t="s">
        <v>309</v>
      </c>
    </row>
    <row r="217" spans="1:42" x14ac:dyDescent="0.25">
      <c r="A217" s="153" t="s">
        <v>433</v>
      </c>
      <c r="B217" s="153" t="s">
        <v>314</v>
      </c>
      <c r="C217" s="153" t="s">
        <v>583</v>
      </c>
      <c r="D217" s="153" t="s">
        <v>435</v>
      </c>
      <c r="E217" s="153" t="s">
        <v>317</v>
      </c>
      <c r="F217" s="153" t="s">
        <v>318</v>
      </c>
      <c r="G217" s="153" t="s">
        <v>436</v>
      </c>
      <c r="H217" s="153" t="s">
        <v>342</v>
      </c>
      <c r="I217" s="154">
        <v>6.55</v>
      </c>
      <c r="J217" s="156"/>
      <c r="K217" s="153" t="s">
        <v>589</v>
      </c>
      <c r="L217" s="153" t="s">
        <v>442</v>
      </c>
      <c r="M217" s="155">
        <v>46052</v>
      </c>
      <c r="N217" s="153" t="s">
        <v>338</v>
      </c>
      <c r="O217" s="156"/>
      <c r="P217" s="156"/>
      <c r="Q217" s="153" t="s">
        <v>325</v>
      </c>
      <c r="R217" s="156"/>
      <c r="S217" s="156"/>
      <c r="T217" s="153" t="s">
        <v>592</v>
      </c>
      <c r="U217" s="153" t="s">
        <v>327</v>
      </c>
      <c r="V217" s="153" t="s">
        <v>328</v>
      </c>
      <c r="W217" s="156"/>
      <c r="X217" s="153" t="s">
        <v>329</v>
      </c>
      <c r="Y217" s="156"/>
      <c r="Z217" s="156"/>
      <c r="AA217" s="156"/>
      <c r="AB217" s="156"/>
      <c r="AC217" s="153" t="s">
        <v>330</v>
      </c>
      <c r="AD217" s="153">
        <v>0</v>
      </c>
      <c r="AE217" s="156"/>
      <c r="AF217" s="156"/>
      <c r="AG217" s="156"/>
      <c r="AH217" s="156"/>
      <c r="AI217" s="142" t="s">
        <v>591</v>
      </c>
      <c r="AJ217" s="142" t="s">
        <v>132</v>
      </c>
      <c r="AK217" s="142" t="s">
        <v>159</v>
      </c>
      <c r="AL217" s="147">
        <v>46100</v>
      </c>
      <c r="AM217" s="142"/>
      <c r="AN217" s="142"/>
      <c r="AO217" s="142" t="s">
        <v>351</v>
      </c>
      <c r="AP217" t="s">
        <v>309</v>
      </c>
    </row>
    <row r="218" spans="1:42" ht="25" x14ac:dyDescent="0.25">
      <c r="A218" s="153" t="s">
        <v>433</v>
      </c>
      <c r="B218" s="153" t="s">
        <v>314</v>
      </c>
      <c r="C218" s="153" t="s">
        <v>583</v>
      </c>
      <c r="D218" s="153" t="s">
        <v>435</v>
      </c>
      <c r="E218" s="153" t="s">
        <v>317</v>
      </c>
      <c r="F218" s="153" t="s">
        <v>318</v>
      </c>
      <c r="G218" s="153" t="s">
        <v>436</v>
      </c>
      <c r="H218" s="153" t="s">
        <v>342</v>
      </c>
      <c r="I218" s="154">
        <v>0.56000000000000005</v>
      </c>
      <c r="J218" s="156"/>
      <c r="K218" s="153" t="s">
        <v>589</v>
      </c>
      <c r="L218" s="153" t="s">
        <v>442</v>
      </c>
      <c r="M218" s="155">
        <v>46052</v>
      </c>
      <c r="N218" s="153" t="s">
        <v>338</v>
      </c>
      <c r="O218" s="156"/>
      <c r="P218" s="156"/>
      <c r="Q218" s="153" t="s">
        <v>325</v>
      </c>
      <c r="R218" s="156"/>
      <c r="S218" s="156"/>
      <c r="T218" s="153" t="s">
        <v>593</v>
      </c>
      <c r="U218" s="153" t="s">
        <v>327</v>
      </c>
      <c r="V218" s="153" t="s">
        <v>328</v>
      </c>
      <c r="W218" s="156"/>
      <c r="X218" s="153" t="s">
        <v>329</v>
      </c>
      <c r="Y218" s="156"/>
      <c r="Z218" s="156"/>
      <c r="AA218" s="156"/>
      <c r="AB218" s="156"/>
      <c r="AC218" s="153" t="s">
        <v>330</v>
      </c>
      <c r="AD218" s="153">
        <v>0</v>
      </c>
      <c r="AE218" s="156"/>
      <c r="AF218" s="156"/>
      <c r="AG218" s="156"/>
      <c r="AH218" s="156"/>
      <c r="AI218" s="148" t="s">
        <v>172</v>
      </c>
      <c r="AJ218" s="142" t="s">
        <v>132</v>
      </c>
      <c r="AK218" s="142" t="s">
        <v>173</v>
      </c>
      <c r="AL218" s="147">
        <v>46033</v>
      </c>
      <c r="AM218" s="142"/>
      <c r="AN218" s="142"/>
      <c r="AO218" s="142" t="s">
        <v>351</v>
      </c>
      <c r="AP218" t="s">
        <v>332</v>
      </c>
    </row>
    <row r="219" spans="1:42" ht="25" x14ac:dyDescent="0.25">
      <c r="A219" s="153" t="s">
        <v>433</v>
      </c>
      <c r="B219" s="153" t="s">
        <v>314</v>
      </c>
      <c r="C219" s="153" t="s">
        <v>583</v>
      </c>
      <c r="D219" s="153" t="s">
        <v>435</v>
      </c>
      <c r="E219" s="153" t="s">
        <v>317</v>
      </c>
      <c r="F219" s="153" t="s">
        <v>318</v>
      </c>
      <c r="G219" s="153" t="s">
        <v>436</v>
      </c>
      <c r="H219" s="153" t="s">
        <v>342</v>
      </c>
      <c r="I219" s="154">
        <v>20</v>
      </c>
      <c r="J219" s="156"/>
      <c r="K219" s="153" t="s">
        <v>589</v>
      </c>
      <c r="L219" s="153" t="s">
        <v>442</v>
      </c>
      <c r="M219" s="155">
        <v>46052</v>
      </c>
      <c r="N219" s="153" t="s">
        <v>338</v>
      </c>
      <c r="O219" s="156"/>
      <c r="P219" s="156"/>
      <c r="Q219" s="153" t="s">
        <v>325</v>
      </c>
      <c r="R219" s="156"/>
      <c r="S219" s="156"/>
      <c r="T219" s="153" t="s">
        <v>594</v>
      </c>
      <c r="U219" s="153" t="s">
        <v>327</v>
      </c>
      <c r="V219" s="153" t="s">
        <v>328</v>
      </c>
      <c r="W219" s="156"/>
      <c r="X219" s="153" t="s">
        <v>329</v>
      </c>
      <c r="Y219" s="156"/>
      <c r="Z219" s="156"/>
      <c r="AA219" s="156"/>
      <c r="AB219" s="156"/>
      <c r="AC219" s="153" t="s">
        <v>330</v>
      </c>
      <c r="AD219" s="153">
        <v>0</v>
      </c>
      <c r="AE219" s="156"/>
      <c r="AF219" s="156"/>
      <c r="AG219" s="156"/>
      <c r="AH219" s="156"/>
      <c r="AI219" s="148" t="s">
        <v>172</v>
      </c>
      <c r="AJ219" s="142" t="s">
        <v>133</v>
      </c>
      <c r="AK219" s="142" t="s">
        <v>173</v>
      </c>
      <c r="AL219" s="147">
        <v>46033</v>
      </c>
      <c r="AM219" s="142"/>
      <c r="AN219" s="142"/>
      <c r="AO219" s="142" t="s">
        <v>351</v>
      </c>
      <c r="AP219" t="s">
        <v>332</v>
      </c>
    </row>
    <row r="220" spans="1:42" ht="25" x14ac:dyDescent="0.25">
      <c r="A220" s="153" t="s">
        <v>433</v>
      </c>
      <c r="B220" s="153" t="s">
        <v>314</v>
      </c>
      <c r="C220" s="153" t="s">
        <v>583</v>
      </c>
      <c r="D220" s="153" t="s">
        <v>435</v>
      </c>
      <c r="E220" s="153" t="s">
        <v>317</v>
      </c>
      <c r="F220" s="153" t="s">
        <v>318</v>
      </c>
      <c r="G220" s="153" t="s">
        <v>436</v>
      </c>
      <c r="H220" s="153" t="s">
        <v>342</v>
      </c>
      <c r="I220" s="154">
        <v>0.56000000000000005</v>
      </c>
      <c r="J220" s="156"/>
      <c r="K220" s="153" t="s">
        <v>589</v>
      </c>
      <c r="L220" s="153" t="s">
        <v>442</v>
      </c>
      <c r="M220" s="155">
        <v>46052</v>
      </c>
      <c r="N220" s="153" t="s">
        <v>338</v>
      </c>
      <c r="O220" s="156"/>
      <c r="P220" s="156"/>
      <c r="Q220" s="153" t="s">
        <v>325</v>
      </c>
      <c r="R220" s="156"/>
      <c r="S220" s="156"/>
      <c r="T220" s="153" t="s">
        <v>595</v>
      </c>
      <c r="U220" s="153" t="s">
        <v>327</v>
      </c>
      <c r="V220" s="153" t="s">
        <v>328</v>
      </c>
      <c r="W220" s="156"/>
      <c r="X220" s="153" t="s">
        <v>329</v>
      </c>
      <c r="Y220" s="156"/>
      <c r="Z220" s="156"/>
      <c r="AA220" s="156"/>
      <c r="AB220" s="156"/>
      <c r="AC220" s="153" t="s">
        <v>330</v>
      </c>
      <c r="AD220" s="153">
        <v>0</v>
      </c>
      <c r="AE220" s="156"/>
      <c r="AF220" s="156"/>
      <c r="AG220" s="156"/>
      <c r="AH220" s="156"/>
      <c r="AI220" s="148" t="s">
        <v>172</v>
      </c>
      <c r="AJ220" s="142" t="s">
        <v>132</v>
      </c>
      <c r="AK220" s="142" t="s">
        <v>173</v>
      </c>
      <c r="AL220" s="147">
        <v>46033</v>
      </c>
      <c r="AM220" s="142"/>
      <c r="AN220" s="142"/>
      <c r="AO220" s="142" t="s">
        <v>351</v>
      </c>
      <c r="AP220" t="s">
        <v>332</v>
      </c>
    </row>
    <row r="221" spans="1:42" ht="25" x14ac:dyDescent="0.25">
      <c r="A221" s="153" t="s">
        <v>433</v>
      </c>
      <c r="B221" s="153" t="s">
        <v>314</v>
      </c>
      <c r="C221" s="153" t="s">
        <v>583</v>
      </c>
      <c r="D221" s="153" t="s">
        <v>435</v>
      </c>
      <c r="E221" s="153" t="s">
        <v>317</v>
      </c>
      <c r="F221" s="153" t="s">
        <v>318</v>
      </c>
      <c r="G221" s="153" t="s">
        <v>436</v>
      </c>
      <c r="H221" s="153" t="s">
        <v>342</v>
      </c>
      <c r="I221" s="154">
        <v>0.56000000000000005</v>
      </c>
      <c r="J221" s="156"/>
      <c r="K221" s="153" t="s">
        <v>589</v>
      </c>
      <c r="L221" s="153" t="s">
        <v>442</v>
      </c>
      <c r="M221" s="155">
        <v>46052</v>
      </c>
      <c r="N221" s="153" t="s">
        <v>338</v>
      </c>
      <c r="O221" s="156"/>
      <c r="P221" s="156"/>
      <c r="Q221" s="153" t="s">
        <v>325</v>
      </c>
      <c r="R221" s="156"/>
      <c r="S221" s="156"/>
      <c r="T221" s="153" t="s">
        <v>595</v>
      </c>
      <c r="U221" s="153" t="s">
        <v>327</v>
      </c>
      <c r="V221" s="153" t="s">
        <v>328</v>
      </c>
      <c r="W221" s="156"/>
      <c r="X221" s="153" t="s">
        <v>329</v>
      </c>
      <c r="Y221" s="156"/>
      <c r="Z221" s="156"/>
      <c r="AA221" s="156"/>
      <c r="AB221" s="156"/>
      <c r="AC221" s="153" t="s">
        <v>330</v>
      </c>
      <c r="AD221" s="153">
        <v>0</v>
      </c>
      <c r="AE221" s="156"/>
      <c r="AF221" s="156"/>
      <c r="AG221" s="156"/>
      <c r="AH221" s="156"/>
      <c r="AI221" s="148" t="s">
        <v>172</v>
      </c>
      <c r="AJ221" s="142" t="s">
        <v>132</v>
      </c>
      <c r="AK221" s="142" t="s">
        <v>173</v>
      </c>
      <c r="AL221" s="147">
        <v>46033</v>
      </c>
      <c r="AM221" s="142"/>
      <c r="AN221" s="142"/>
      <c r="AO221" s="142" t="s">
        <v>351</v>
      </c>
      <c r="AP221" t="s">
        <v>332</v>
      </c>
    </row>
    <row r="222" spans="1:42" ht="25" x14ac:dyDescent="0.25">
      <c r="A222" s="153" t="s">
        <v>433</v>
      </c>
      <c r="B222" s="153" t="s">
        <v>314</v>
      </c>
      <c r="C222" s="153" t="s">
        <v>583</v>
      </c>
      <c r="D222" s="153" t="s">
        <v>435</v>
      </c>
      <c r="E222" s="153" t="s">
        <v>317</v>
      </c>
      <c r="F222" s="153" t="s">
        <v>318</v>
      </c>
      <c r="G222" s="153" t="s">
        <v>436</v>
      </c>
      <c r="H222" s="153" t="s">
        <v>342</v>
      </c>
      <c r="I222" s="154">
        <v>8.4</v>
      </c>
      <c r="J222" s="156"/>
      <c r="K222" s="153" t="s">
        <v>589</v>
      </c>
      <c r="L222" s="153" t="s">
        <v>442</v>
      </c>
      <c r="M222" s="155">
        <v>46052</v>
      </c>
      <c r="N222" s="153" t="s">
        <v>338</v>
      </c>
      <c r="O222" s="156"/>
      <c r="P222" s="156"/>
      <c r="Q222" s="153" t="s">
        <v>325</v>
      </c>
      <c r="R222" s="156"/>
      <c r="S222" s="156"/>
      <c r="T222" s="153" t="s">
        <v>595</v>
      </c>
      <c r="U222" s="153" t="s">
        <v>327</v>
      </c>
      <c r="V222" s="153" t="s">
        <v>328</v>
      </c>
      <c r="W222" s="156"/>
      <c r="X222" s="153" t="s">
        <v>329</v>
      </c>
      <c r="Y222" s="156"/>
      <c r="Z222" s="156"/>
      <c r="AA222" s="156"/>
      <c r="AB222" s="156"/>
      <c r="AC222" s="153" t="s">
        <v>330</v>
      </c>
      <c r="AD222" s="153">
        <v>0</v>
      </c>
      <c r="AE222" s="156"/>
      <c r="AF222" s="156"/>
      <c r="AG222" s="156"/>
      <c r="AH222" s="156"/>
      <c r="AI222" s="148" t="s">
        <v>172</v>
      </c>
      <c r="AJ222" s="142" t="s">
        <v>132</v>
      </c>
      <c r="AK222" s="142" t="s">
        <v>173</v>
      </c>
      <c r="AL222" s="147">
        <v>46033</v>
      </c>
      <c r="AM222" s="142"/>
      <c r="AN222" s="142"/>
      <c r="AO222" s="142" t="s">
        <v>351</v>
      </c>
      <c r="AP222" t="s">
        <v>332</v>
      </c>
    </row>
    <row r="223" spans="1:42" ht="25" x14ac:dyDescent="0.25">
      <c r="A223" s="153" t="s">
        <v>433</v>
      </c>
      <c r="B223" s="153" t="s">
        <v>314</v>
      </c>
      <c r="C223" s="153" t="s">
        <v>583</v>
      </c>
      <c r="D223" s="153" t="s">
        <v>435</v>
      </c>
      <c r="E223" s="153" t="s">
        <v>317</v>
      </c>
      <c r="F223" s="153" t="s">
        <v>318</v>
      </c>
      <c r="G223" s="153" t="s">
        <v>436</v>
      </c>
      <c r="H223" s="153" t="s">
        <v>342</v>
      </c>
      <c r="I223" s="154">
        <v>333.91</v>
      </c>
      <c r="J223" s="156"/>
      <c r="K223" s="153" t="s">
        <v>596</v>
      </c>
      <c r="L223" s="153" t="s">
        <v>442</v>
      </c>
      <c r="M223" s="155">
        <v>46052</v>
      </c>
      <c r="N223" s="153" t="s">
        <v>338</v>
      </c>
      <c r="O223" s="156"/>
      <c r="P223" s="156"/>
      <c r="Q223" s="153" t="s">
        <v>325</v>
      </c>
      <c r="R223" s="156"/>
      <c r="S223" s="156"/>
      <c r="T223" s="153" t="s">
        <v>597</v>
      </c>
      <c r="U223" s="153" t="s">
        <v>327</v>
      </c>
      <c r="V223" s="153" t="s">
        <v>328</v>
      </c>
      <c r="W223" s="156"/>
      <c r="X223" s="153" t="s">
        <v>329</v>
      </c>
      <c r="Y223" s="156"/>
      <c r="Z223" s="156"/>
      <c r="AA223" s="156"/>
      <c r="AB223" s="156"/>
      <c r="AC223" s="153" t="s">
        <v>330</v>
      </c>
      <c r="AD223" s="153">
        <v>0</v>
      </c>
      <c r="AE223" s="156"/>
      <c r="AF223" s="156"/>
      <c r="AG223" s="156"/>
      <c r="AH223" s="156"/>
      <c r="AI223" s="148" t="s">
        <v>172</v>
      </c>
      <c r="AJ223" s="142" t="s">
        <v>136</v>
      </c>
      <c r="AK223" s="142" t="s">
        <v>173</v>
      </c>
      <c r="AL223" s="147">
        <v>46033</v>
      </c>
      <c r="AM223" s="142"/>
      <c r="AN223" s="142"/>
      <c r="AO223" s="142" t="s">
        <v>351</v>
      </c>
      <c r="AP223" t="s">
        <v>332</v>
      </c>
    </row>
    <row r="224" spans="1:42" ht="25" x14ac:dyDescent="0.25">
      <c r="A224" s="153" t="s">
        <v>433</v>
      </c>
      <c r="B224" s="153" t="s">
        <v>314</v>
      </c>
      <c r="C224" s="153" t="s">
        <v>583</v>
      </c>
      <c r="D224" s="153" t="s">
        <v>435</v>
      </c>
      <c r="E224" s="153" t="s">
        <v>317</v>
      </c>
      <c r="F224" s="153" t="s">
        <v>318</v>
      </c>
      <c r="G224" s="153" t="s">
        <v>436</v>
      </c>
      <c r="H224" s="153" t="s">
        <v>342</v>
      </c>
      <c r="I224" s="154">
        <v>8.4</v>
      </c>
      <c r="J224" s="156"/>
      <c r="K224" s="153" t="s">
        <v>596</v>
      </c>
      <c r="L224" s="153" t="s">
        <v>442</v>
      </c>
      <c r="M224" s="155">
        <v>46052</v>
      </c>
      <c r="N224" s="153" t="s">
        <v>338</v>
      </c>
      <c r="O224" s="156"/>
      <c r="P224" s="156"/>
      <c r="Q224" s="153" t="s">
        <v>325</v>
      </c>
      <c r="R224" s="156"/>
      <c r="S224" s="156"/>
      <c r="T224" s="153" t="s">
        <v>595</v>
      </c>
      <c r="U224" s="153" t="s">
        <v>327</v>
      </c>
      <c r="V224" s="153" t="s">
        <v>328</v>
      </c>
      <c r="W224" s="156"/>
      <c r="X224" s="153" t="s">
        <v>329</v>
      </c>
      <c r="Y224" s="156"/>
      <c r="Z224" s="156"/>
      <c r="AA224" s="156"/>
      <c r="AB224" s="156"/>
      <c r="AC224" s="153" t="s">
        <v>330</v>
      </c>
      <c r="AD224" s="153">
        <v>0</v>
      </c>
      <c r="AE224" s="156"/>
      <c r="AF224" s="156"/>
      <c r="AG224" s="156"/>
      <c r="AH224" s="156"/>
      <c r="AI224" s="148" t="s">
        <v>172</v>
      </c>
      <c r="AJ224" s="142" t="s">
        <v>132</v>
      </c>
      <c r="AK224" s="142" t="s">
        <v>173</v>
      </c>
      <c r="AL224" s="147">
        <v>46033</v>
      </c>
      <c r="AM224" s="142"/>
      <c r="AN224" s="142"/>
      <c r="AO224" s="142" t="s">
        <v>351</v>
      </c>
      <c r="AP224" t="s">
        <v>332</v>
      </c>
    </row>
    <row r="225" spans="1:42" ht="25" x14ac:dyDescent="0.25">
      <c r="A225" s="153" t="s">
        <v>433</v>
      </c>
      <c r="B225" s="153" t="s">
        <v>314</v>
      </c>
      <c r="C225" s="153" t="s">
        <v>583</v>
      </c>
      <c r="D225" s="153" t="s">
        <v>435</v>
      </c>
      <c r="E225" s="153" t="s">
        <v>317</v>
      </c>
      <c r="F225" s="153" t="s">
        <v>318</v>
      </c>
      <c r="G225" s="153" t="s">
        <v>436</v>
      </c>
      <c r="H225" s="153" t="s">
        <v>342</v>
      </c>
      <c r="I225" s="154">
        <v>30</v>
      </c>
      <c r="J225" s="156"/>
      <c r="K225" s="153" t="s">
        <v>596</v>
      </c>
      <c r="L225" s="153" t="s">
        <v>442</v>
      </c>
      <c r="M225" s="155">
        <v>46052</v>
      </c>
      <c r="N225" s="153" t="s">
        <v>338</v>
      </c>
      <c r="O225" s="156"/>
      <c r="P225" s="156"/>
      <c r="Q225" s="153" t="s">
        <v>325</v>
      </c>
      <c r="R225" s="156"/>
      <c r="S225" s="156"/>
      <c r="T225" s="153" t="s">
        <v>597</v>
      </c>
      <c r="U225" s="153" t="s">
        <v>327</v>
      </c>
      <c r="V225" s="153" t="s">
        <v>328</v>
      </c>
      <c r="W225" s="156"/>
      <c r="X225" s="153" t="s">
        <v>329</v>
      </c>
      <c r="Y225" s="156"/>
      <c r="Z225" s="156"/>
      <c r="AA225" s="156"/>
      <c r="AB225" s="156"/>
      <c r="AC225" s="153" t="s">
        <v>330</v>
      </c>
      <c r="AD225" s="153">
        <v>0</v>
      </c>
      <c r="AE225" s="156"/>
      <c r="AF225" s="156"/>
      <c r="AG225" s="156"/>
      <c r="AH225" s="156"/>
      <c r="AI225" s="148" t="s">
        <v>172</v>
      </c>
      <c r="AJ225" s="142" t="s">
        <v>133</v>
      </c>
      <c r="AK225" s="142" t="s">
        <v>173</v>
      </c>
      <c r="AL225" s="147">
        <v>46033</v>
      </c>
      <c r="AM225" s="142"/>
      <c r="AN225" s="142"/>
      <c r="AO225" s="142" t="s">
        <v>351</v>
      </c>
      <c r="AP225" t="s">
        <v>332</v>
      </c>
    </row>
    <row r="226" spans="1:42" ht="25" x14ac:dyDescent="0.25">
      <c r="A226" s="153" t="s">
        <v>433</v>
      </c>
      <c r="B226" s="153" t="s">
        <v>314</v>
      </c>
      <c r="C226" s="153" t="s">
        <v>583</v>
      </c>
      <c r="D226" s="153" t="s">
        <v>435</v>
      </c>
      <c r="E226" s="153" t="s">
        <v>317</v>
      </c>
      <c r="F226" s="153" t="s">
        <v>318</v>
      </c>
      <c r="G226" s="153" t="s">
        <v>436</v>
      </c>
      <c r="H226" s="153" t="s">
        <v>342</v>
      </c>
      <c r="I226" s="154">
        <v>0.56000000000000005</v>
      </c>
      <c r="J226" s="156"/>
      <c r="K226" s="153" t="s">
        <v>596</v>
      </c>
      <c r="L226" s="153" t="s">
        <v>442</v>
      </c>
      <c r="M226" s="155">
        <v>46052</v>
      </c>
      <c r="N226" s="153" t="s">
        <v>338</v>
      </c>
      <c r="O226" s="156"/>
      <c r="P226" s="156"/>
      <c r="Q226" s="153" t="s">
        <v>325</v>
      </c>
      <c r="R226" s="156"/>
      <c r="S226" s="156"/>
      <c r="T226" s="153" t="s">
        <v>595</v>
      </c>
      <c r="U226" s="153" t="s">
        <v>327</v>
      </c>
      <c r="V226" s="153" t="s">
        <v>328</v>
      </c>
      <c r="W226" s="156"/>
      <c r="X226" s="153" t="s">
        <v>329</v>
      </c>
      <c r="Y226" s="156"/>
      <c r="Z226" s="156"/>
      <c r="AA226" s="156"/>
      <c r="AB226" s="156"/>
      <c r="AC226" s="153" t="s">
        <v>330</v>
      </c>
      <c r="AD226" s="153">
        <v>0</v>
      </c>
      <c r="AE226" s="156"/>
      <c r="AF226" s="156"/>
      <c r="AG226" s="156"/>
      <c r="AH226" s="156"/>
      <c r="AI226" s="148" t="s">
        <v>172</v>
      </c>
      <c r="AJ226" s="142" t="s">
        <v>132</v>
      </c>
      <c r="AK226" s="142" t="s">
        <v>173</v>
      </c>
      <c r="AL226" s="147">
        <v>46033</v>
      </c>
      <c r="AM226" s="142"/>
      <c r="AN226" s="142"/>
      <c r="AO226" s="142" t="s">
        <v>351</v>
      </c>
      <c r="AP226" t="s">
        <v>332</v>
      </c>
    </row>
    <row r="227" spans="1:42" ht="25" x14ac:dyDescent="0.25">
      <c r="A227" s="153" t="s">
        <v>433</v>
      </c>
      <c r="B227" s="153" t="s">
        <v>314</v>
      </c>
      <c r="C227" s="153" t="s">
        <v>583</v>
      </c>
      <c r="D227" s="153" t="s">
        <v>435</v>
      </c>
      <c r="E227" s="153" t="s">
        <v>317</v>
      </c>
      <c r="F227" s="153" t="s">
        <v>318</v>
      </c>
      <c r="G227" s="153" t="s">
        <v>436</v>
      </c>
      <c r="H227" s="153" t="s">
        <v>342</v>
      </c>
      <c r="I227" s="154">
        <v>26.09</v>
      </c>
      <c r="J227" s="156"/>
      <c r="K227" s="153" t="s">
        <v>596</v>
      </c>
      <c r="L227" s="153" t="s">
        <v>442</v>
      </c>
      <c r="M227" s="155">
        <v>46052</v>
      </c>
      <c r="N227" s="153" t="s">
        <v>338</v>
      </c>
      <c r="O227" s="156"/>
      <c r="P227" s="156"/>
      <c r="Q227" s="153" t="s">
        <v>325</v>
      </c>
      <c r="R227" s="156"/>
      <c r="S227" s="156"/>
      <c r="T227" s="153" t="s">
        <v>597</v>
      </c>
      <c r="U227" s="153" t="s">
        <v>327</v>
      </c>
      <c r="V227" s="153" t="s">
        <v>328</v>
      </c>
      <c r="W227" s="156"/>
      <c r="X227" s="153" t="s">
        <v>329</v>
      </c>
      <c r="Y227" s="156"/>
      <c r="Z227" s="156"/>
      <c r="AA227" s="156"/>
      <c r="AB227" s="156"/>
      <c r="AC227" s="153" t="s">
        <v>330</v>
      </c>
      <c r="AD227" s="153">
        <v>0</v>
      </c>
      <c r="AE227" s="156"/>
      <c r="AF227" s="156"/>
      <c r="AG227" s="156"/>
      <c r="AH227" s="156"/>
      <c r="AI227" s="148" t="s">
        <v>172</v>
      </c>
      <c r="AJ227" s="142" t="s">
        <v>133</v>
      </c>
      <c r="AK227" s="142" t="s">
        <v>173</v>
      </c>
      <c r="AL227" s="147">
        <v>46033</v>
      </c>
      <c r="AM227" s="142"/>
      <c r="AN227" s="142"/>
      <c r="AO227" s="142" t="s">
        <v>351</v>
      </c>
      <c r="AP227" t="s">
        <v>332</v>
      </c>
    </row>
    <row r="228" spans="1:42" ht="25" x14ac:dyDescent="0.25">
      <c r="A228" s="153" t="s">
        <v>433</v>
      </c>
      <c r="B228" s="153" t="s">
        <v>314</v>
      </c>
      <c r="C228" s="153" t="s">
        <v>583</v>
      </c>
      <c r="D228" s="153" t="s">
        <v>435</v>
      </c>
      <c r="E228" s="153" t="s">
        <v>317</v>
      </c>
      <c r="F228" s="153" t="s">
        <v>318</v>
      </c>
      <c r="G228" s="153" t="s">
        <v>436</v>
      </c>
      <c r="H228" s="153" t="s">
        <v>342</v>
      </c>
      <c r="I228" s="154">
        <v>134.82</v>
      </c>
      <c r="J228" s="156"/>
      <c r="K228" s="153" t="s">
        <v>596</v>
      </c>
      <c r="L228" s="153" t="s">
        <v>442</v>
      </c>
      <c r="M228" s="155">
        <v>46052</v>
      </c>
      <c r="N228" s="153" t="s">
        <v>338</v>
      </c>
      <c r="O228" s="156"/>
      <c r="P228" s="156"/>
      <c r="Q228" s="153" t="s">
        <v>325</v>
      </c>
      <c r="R228" s="156"/>
      <c r="S228" s="156"/>
      <c r="T228" s="153" t="s">
        <v>598</v>
      </c>
      <c r="U228" s="153" t="s">
        <v>327</v>
      </c>
      <c r="V228" s="153" t="s">
        <v>328</v>
      </c>
      <c r="W228" s="156"/>
      <c r="X228" s="153" t="s">
        <v>329</v>
      </c>
      <c r="Y228" s="156"/>
      <c r="Z228" s="156"/>
      <c r="AA228" s="156"/>
      <c r="AB228" s="156"/>
      <c r="AC228" s="153" t="s">
        <v>330</v>
      </c>
      <c r="AD228" s="153">
        <v>0</v>
      </c>
      <c r="AE228" s="156"/>
      <c r="AF228" s="156"/>
      <c r="AG228" s="156"/>
      <c r="AH228" s="156"/>
      <c r="AI228" s="148" t="s">
        <v>172</v>
      </c>
      <c r="AJ228" s="142" t="s">
        <v>147</v>
      </c>
      <c r="AK228" s="142" t="s">
        <v>173</v>
      </c>
      <c r="AL228" s="147">
        <v>46033</v>
      </c>
      <c r="AM228" s="142"/>
      <c r="AN228" s="142"/>
      <c r="AO228" s="142" t="s">
        <v>351</v>
      </c>
      <c r="AP228" t="s">
        <v>332</v>
      </c>
    </row>
    <row r="229" spans="1:42" ht="25" x14ac:dyDescent="0.25">
      <c r="A229" s="153" t="s">
        <v>433</v>
      </c>
      <c r="B229" s="153" t="s">
        <v>314</v>
      </c>
      <c r="C229" s="153" t="s">
        <v>583</v>
      </c>
      <c r="D229" s="153" t="s">
        <v>435</v>
      </c>
      <c r="E229" s="153" t="s">
        <v>317</v>
      </c>
      <c r="F229" s="153" t="s">
        <v>318</v>
      </c>
      <c r="G229" s="153" t="s">
        <v>436</v>
      </c>
      <c r="H229" s="153" t="s">
        <v>342</v>
      </c>
      <c r="I229" s="154">
        <v>0.56000000000000005</v>
      </c>
      <c r="J229" s="156"/>
      <c r="K229" s="153" t="s">
        <v>596</v>
      </c>
      <c r="L229" s="153" t="s">
        <v>442</v>
      </c>
      <c r="M229" s="155">
        <v>46052</v>
      </c>
      <c r="N229" s="153" t="s">
        <v>338</v>
      </c>
      <c r="O229" s="156"/>
      <c r="P229" s="156"/>
      <c r="Q229" s="153" t="s">
        <v>325</v>
      </c>
      <c r="R229" s="156"/>
      <c r="S229" s="156"/>
      <c r="T229" s="153" t="s">
        <v>595</v>
      </c>
      <c r="U229" s="153" t="s">
        <v>327</v>
      </c>
      <c r="V229" s="153" t="s">
        <v>328</v>
      </c>
      <c r="W229" s="156"/>
      <c r="X229" s="153" t="s">
        <v>329</v>
      </c>
      <c r="Y229" s="156"/>
      <c r="Z229" s="156"/>
      <c r="AA229" s="156"/>
      <c r="AB229" s="156"/>
      <c r="AC229" s="153" t="s">
        <v>330</v>
      </c>
      <c r="AD229" s="153">
        <v>0</v>
      </c>
      <c r="AE229" s="156"/>
      <c r="AF229" s="156"/>
      <c r="AG229" s="156"/>
      <c r="AH229" s="156"/>
      <c r="AI229" s="148" t="s">
        <v>172</v>
      </c>
      <c r="AJ229" s="142" t="s">
        <v>132</v>
      </c>
      <c r="AK229" s="142" t="s">
        <v>173</v>
      </c>
      <c r="AL229" s="147">
        <v>46033</v>
      </c>
      <c r="AM229" s="142"/>
      <c r="AN229" s="142"/>
      <c r="AO229" s="142" t="s">
        <v>351</v>
      </c>
      <c r="AP229" t="s">
        <v>332</v>
      </c>
    </row>
    <row r="230" spans="1:42" ht="25" x14ac:dyDescent="0.25">
      <c r="A230" s="153" t="s">
        <v>433</v>
      </c>
      <c r="B230" s="153" t="s">
        <v>314</v>
      </c>
      <c r="C230" s="153" t="s">
        <v>583</v>
      </c>
      <c r="D230" s="153" t="s">
        <v>435</v>
      </c>
      <c r="E230" s="153" t="s">
        <v>317</v>
      </c>
      <c r="F230" s="153" t="s">
        <v>318</v>
      </c>
      <c r="G230" s="153" t="s">
        <v>436</v>
      </c>
      <c r="H230" s="153" t="s">
        <v>342</v>
      </c>
      <c r="I230" s="154">
        <v>135.65</v>
      </c>
      <c r="J230" s="156"/>
      <c r="K230" s="153" t="s">
        <v>596</v>
      </c>
      <c r="L230" s="153" t="s">
        <v>442</v>
      </c>
      <c r="M230" s="155">
        <v>46052</v>
      </c>
      <c r="N230" s="153" t="s">
        <v>338</v>
      </c>
      <c r="O230" s="156"/>
      <c r="P230" s="156"/>
      <c r="Q230" s="153" t="s">
        <v>325</v>
      </c>
      <c r="R230" s="156"/>
      <c r="S230" s="156"/>
      <c r="T230" s="153" t="s">
        <v>594</v>
      </c>
      <c r="U230" s="153" t="s">
        <v>327</v>
      </c>
      <c r="V230" s="153" t="s">
        <v>328</v>
      </c>
      <c r="W230" s="156"/>
      <c r="X230" s="153" t="s">
        <v>329</v>
      </c>
      <c r="Y230" s="156"/>
      <c r="Z230" s="156"/>
      <c r="AA230" s="156"/>
      <c r="AB230" s="156"/>
      <c r="AC230" s="153" t="s">
        <v>330</v>
      </c>
      <c r="AD230" s="153">
        <v>0</v>
      </c>
      <c r="AE230" s="156"/>
      <c r="AF230" s="156"/>
      <c r="AG230" s="156"/>
      <c r="AH230" s="156"/>
      <c r="AI230" s="148" t="s">
        <v>172</v>
      </c>
      <c r="AJ230" s="142" t="s">
        <v>136</v>
      </c>
      <c r="AK230" s="142" t="s">
        <v>173</v>
      </c>
      <c r="AL230" s="147">
        <v>46033</v>
      </c>
      <c r="AM230" s="142"/>
      <c r="AN230" s="142"/>
      <c r="AO230" s="142" t="s">
        <v>351</v>
      </c>
      <c r="AP230" t="s">
        <v>332</v>
      </c>
    </row>
    <row r="231" spans="1:42" ht="25" x14ac:dyDescent="0.25">
      <c r="A231" s="153" t="s">
        <v>433</v>
      </c>
      <c r="B231" s="153" t="s">
        <v>314</v>
      </c>
      <c r="C231" s="153" t="s">
        <v>583</v>
      </c>
      <c r="D231" s="153" t="s">
        <v>435</v>
      </c>
      <c r="E231" s="153" t="s">
        <v>317</v>
      </c>
      <c r="F231" s="153" t="s">
        <v>318</v>
      </c>
      <c r="G231" s="153" t="s">
        <v>436</v>
      </c>
      <c r="H231" s="153" t="s">
        <v>342</v>
      </c>
      <c r="I231" s="154">
        <v>0.56000000000000005</v>
      </c>
      <c r="J231" s="156"/>
      <c r="K231" s="153" t="s">
        <v>596</v>
      </c>
      <c r="L231" s="153" t="s">
        <v>442</v>
      </c>
      <c r="M231" s="155">
        <v>46052</v>
      </c>
      <c r="N231" s="153" t="s">
        <v>338</v>
      </c>
      <c r="O231" s="156"/>
      <c r="P231" s="156"/>
      <c r="Q231" s="153" t="s">
        <v>325</v>
      </c>
      <c r="R231" s="156"/>
      <c r="S231" s="156"/>
      <c r="T231" s="153" t="s">
        <v>593</v>
      </c>
      <c r="U231" s="153" t="s">
        <v>327</v>
      </c>
      <c r="V231" s="153" t="s">
        <v>328</v>
      </c>
      <c r="W231" s="156"/>
      <c r="X231" s="153" t="s">
        <v>329</v>
      </c>
      <c r="Y231" s="156"/>
      <c r="Z231" s="156"/>
      <c r="AA231" s="156"/>
      <c r="AB231" s="156"/>
      <c r="AC231" s="153" t="s">
        <v>330</v>
      </c>
      <c r="AD231" s="153">
        <v>0</v>
      </c>
      <c r="AE231" s="156"/>
      <c r="AF231" s="156"/>
      <c r="AG231" s="156"/>
      <c r="AH231" s="156"/>
      <c r="AI231" s="148" t="s">
        <v>172</v>
      </c>
      <c r="AJ231" s="142" t="s">
        <v>132</v>
      </c>
      <c r="AK231" s="142" t="s">
        <v>173</v>
      </c>
      <c r="AL231" s="147">
        <v>46033</v>
      </c>
      <c r="AM231" s="142"/>
      <c r="AN231" s="142"/>
      <c r="AO231" s="142" t="s">
        <v>351</v>
      </c>
      <c r="AP231" t="s">
        <v>332</v>
      </c>
    </row>
    <row r="232" spans="1:42" ht="25" x14ac:dyDescent="0.25">
      <c r="A232" s="153" t="s">
        <v>433</v>
      </c>
      <c r="B232" s="153" t="s">
        <v>314</v>
      </c>
      <c r="C232" s="153" t="s">
        <v>583</v>
      </c>
      <c r="D232" s="153" t="s">
        <v>435</v>
      </c>
      <c r="E232" s="153" t="s">
        <v>317</v>
      </c>
      <c r="F232" s="153" t="s">
        <v>318</v>
      </c>
      <c r="G232" s="153" t="s">
        <v>436</v>
      </c>
      <c r="H232" s="153" t="s">
        <v>342</v>
      </c>
      <c r="I232" s="154">
        <v>8.4</v>
      </c>
      <c r="J232" s="156"/>
      <c r="K232" s="153" t="s">
        <v>596</v>
      </c>
      <c r="L232" s="153" t="s">
        <v>442</v>
      </c>
      <c r="M232" s="155">
        <v>46052</v>
      </c>
      <c r="N232" s="153" t="s">
        <v>338</v>
      </c>
      <c r="O232" s="156"/>
      <c r="P232" s="156"/>
      <c r="Q232" s="153" t="s">
        <v>325</v>
      </c>
      <c r="R232" s="156"/>
      <c r="S232" s="156"/>
      <c r="T232" s="153" t="s">
        <v>593</v>
      </c>
      <c r="U232" s="153" t="s">
        <v>327</v>
      </c>
      <c r="V232" s="153" t="s">
        <v>328</v>
      </c>
      <c r="W232" s="156"/>
      <c r="X232" s="153" t="s">
        <v>329</v>
      </c>
      <c r="Y232" s="156"/>
      <c r="Z232" s="156"/>
      <c r="AA232" s="156"/>
      <c r="AB232" s="156"/>
      <c r="AC232" s="153" t="s">
        <v>330</v>
      </c>
      <c r="AD232" s="153">
        <v>0</v>
      </c>
      <c r="AE232" s="156"/>
      <c r="AF232" s="156"/>
      <c r="AG232" s="156"/>
      <c r="AH232" s="156"/>
      <c r="AI232" s="148" t="s">
        <v>172</v>
      </c>
      <c r="AJ232" s="142" t="s">
        <v>132</v>
      </c>
      <c r="AK232" s="142" t="s">
        <v>173</v>
      </c>
      <c r="AL232" s="147">
        <v>46033</v>
      </c>
      <c r="AM232" s="142"/>
      <c r="AN232" s="142"/>
      <c r="AO232" s="142" t="s">
        <v>351</v>
      </c>
      <c r="AP232" t="s">
        <v>332</v>
      </c>
    </row>
    <row r="233" spans="1:42" ht="13" x14ac:dyDescent="0.3">
      <c r="A233" s="153" t="s">
        <v>433</v>
      </c>
      <c r="B233" s="153" t="s">
        <v>314</v>
      </c>
      <c r="C233" s="153" t="s">
        <v>583</v>
      </c>
      <c r="D233" s="153" t="s">
        <v>435</v>
      </c>
      <c r="E233" s="153" t="s">
        <v>317</v>
      </c>
      <c r="F233" s="153" t="s">
        <v>318</v>
      </c>
      <c r="G233" s="153" t="s">
        <v>459</v>
      </c>
      <c r="H233" s="153" t="s">
        <v>334</v>
      </c>
      <c r="I233" s="154">
        <v>-447.02</v>
      </c>
      <c r="J233" s="156"/>
      <c r="K233" s="153" t="s">
        <v>596</v>
      </c>
      <c r="L233" s="153" t="s">
        <v>442</v>
      </c>
      <c r="M233" s="155">
        <v>46052</v>
      </c>
      <c r="N233" s="153" t="s">
        <v>324</v>
      </c>
      <c r="O233" s="156"/>
      <c r="P233" s="156"/>
      <c r="Q233" s="153" t="s">
        <v>325</v>
      </c>
      <c r="R233" s="156"/>
      <c r="S233" s="156"/>
      <c r="T233" s="153" t="s">
        <v>529</v>
      </c>
      <c r="U233" s="153" t="s">
        <v>327</v>
      </c>
      <c r="V233" s="153" t="s">
        <v>328</v>
      </c>
      <c r="W233" s="156"/>
      <c r="X233" s="153" t="s">
        <v>329</v>
      </c>
      <c r="Y233" s="156"/>
      <c r="Z233" s="156"/>
      <c r="AA233" s="156"/>
      <c r="AB233" s="156"/>
      <c r="AC233" s="153" t="s">
        <v>330</v>
      </c>
      <c r="AD233" s="153">
        <v>0</v>
      </c>
      <c r="AE233" s="156"/>
      <c r="AF233" s="156"/>
      <c r="AG233" s="156"/>
      <c r="AH233" s="156"/>
      <c r="AI233" s="142" t="s">
        <v>518</v>
      </c>
      <c r="AJ233" s="142" t="s">
        <v>129</v>
      </c>
      <c r="AK233" s="142" t="s">
        <v>159</v>
      </c>
      <c r="AL233" s="147">
        <v>45996</v>
      </c>
      <c r="AM233" s="142"/>
      <c r="AN233" s="152" t="s">
        <v>309</v>
      </c>
      <c r="AO233" s="142" t="s">
        <v>351</v>
      </c>
      <c r="AP233" t="s">
        <v>309</v>
      </c>
    </row>
    <row r="234" spans="1:42" ht="25" x14ac:dyDescent="0.25">
      <c r="A234" s="153" t="s">
        <v>433</v>
      </c>
      <c r="B234" s="153" t="s">
        <v>314</v>
      </c>
      <c r="C234" s="153" t="s">
        <v>583</v>
      </c>
      <c r="D234" s="153" t="s">
        <v>435</v>
      </c>
      <c r="E234" s="153" t="s">
        <v>317</v>
      </c>
      <c r="F234" s="153" t="s">
        <v>318</v>
      </c>
      <c r="G234" s="153" t="s">
        <v>459</v>
      </c>
      <c r="H234" s="153" t="s">
        <v>334</v>
      </c>
      <c r="I234" s="154">
        <v>238.26</v>
      </c>
      <c r="J234" s="153" t="s">
        <v>471</v>
      </c>
      <c r="K234" s="153" t="s">
        <v>599</v>
      </c>
      <c r="L234" s="153" t="s">
        <v>438</v>
      </c>
      <c r="M234" s="155">
        <v>46051</v>
      </c>
      <c r="N234" s="153" t="s">
        <v>338</v>
      </c>
      <c r="O234" s="156"/>
      <c r="P234" s="156"/>
      <c r="Q234" s="153" t="s">
        <v>325</v>
      </c>
      <c r="R234" s="156"/>
      <c r="S234" s="156"/>
      <c r="T234" s="153" t="s">
        <v>600</v>
      </c>
      <c r="U234" s="153" t="s">
        <v>327</v>
      </c>
      <c r="V234" s="153" t="s">
        <v>328</v>
      </c>
      <c r="W234" s="156"/>
      <c r="X234" s="153" t="s">
        <v>329</v>
      </c>
      <c r="Y234" s="156"/>
      <c r="Z234" s="156"/>
      <c r="AA234" s="156"/>
      <c r="AB234" s="156"/>
      <c r="AC234" s="153" t="s">
        <v>330</v>
      </c>
      <c r="AD234" s="153">
        <v>0</v>
      </c>
      <c r="AE234" s="156"/>
      <c r="AF234" s="156"/>
      <c r="AG234" s="156"/>
      <c r="AH234" s="156"/>
      <c r="AI234" s="148" t="s">
        <v>172</v>
      </c>
      <c r="AJ234" s="142" t="s">
        <v>129</v>
      </c>
      <c r="AK234" s="142" t="s">
        <v>173</v>
      </c>
      <c r="AL234" s="147">
        <v>46033</v>
      </c>
      <c r="AM234" s="142"/>
      <c r="AN234" s="142"/>
      <c r="AO234" s="142" t="s">
        <v>351</v>
      </c>
      <c r="AP234" t="s">
        <v>332</v>
      </c>
    </row>
    <row r="235" spans="1:42" x14ac:dyDescent="0.25">
      <c r="A235" s="153" t="s">
        <v>433</v>
      </c>
      <c r="B235" s="153" t="s">
        <v>314</v>
      </c>
      <c r="C235" s="153" t="s">
        <v>583</v>
      </c>
      <c r="D235" s="153" t="s">
        <v>435</v>
      </c>
      <c r="E235" s="153" t="s">
        <v>317</v>
      </c>
      <c r="F235" s="153" t="s">
        <v>318</v>
      </c>
      <c r="G235" s="153" t="s">
        <v>535</v>
      </c>
      <c r="H235" s="153" t="s">
        <v>320</v>
      </c>
      <c r="I235" s="154">
        <v>900</v>
      </c>
      <c r="J235" s="153"/>
      <c r="K235" s="153" t="s">
        <v>601</v>
      </c>
      <c r="L235" s="153" t="s">
        <v>537</v>
      </c>
      <c r="M235" s="155">
        <v>46029</v>
      </c>
      <c r="N235" s="153" t="s">
        <v>365</v>
      </c>
      <c r="O235" s="153" t="s">
        <v>366</v>
      </c>
      <c r="P235" s="153" t="s">
        <v>367</v>
      </c>
      <c r="Q235" s="153"/>
      <c r="R235" s="156"/>
      <c r="S235" s="156"/>
      <c r="T235" s="153" t="s">
        <v>404</v>
      </c>
      <c r="U235" s="153" t="s">
        <v>327</v>
      </c>
      <c r="V235" s="153" t="s">
        <v>328</v>
      </c>
      <c r="W235" s="156"/>
      <c r="X235" s="153" t="s">
        <v>329</v>
      </c>
      <c r="Y235" s="156"/>
      <c r="Z235" s="153" t="s">
        <v>368</v>
      </c>
      <c r="AA235" s="156"/>
      <c r="AB235" s="156"/>
      <c r="AC235" s="153" t="s">
        <v>330</v>
      </c>
      <c r="AD235" s="153">
        <v>20</v>
      </c>
      <c r="AE235" s="153" t="s">
        <v>369</v>
      </c>
      <c r="AF235" s="156"/>
      <c r="AG235" s="156"/>
      <c r="AH235" s="156"/>
      <c r="AI235" s="120" t="s">
        <v>235</v>
      </c>
      <c r="AJ235" s="142" t="s">
        <v>236</v>
      </c>
      <c r="AK235" s="142" t="s">
        <v>159</v>
      </c>
      <c r="AL235" s="147">
        <v>45839</v>
      </c>
      <c r="AM235" s="142"/>
      <c r="AN235" s="142"/>
      <c r="AO235" s="142" t="s">
        <v>351</v>
      </c>
      <c r="AP235" t="s">
        <v>332</v>
      </c>
    </row>
    <row r="236" spans="1:42" x14ac:dyDescent="0.25">
      <c r="A236" s="130" t="s">
        <v>433</v>
      </c>
      <c r="B236" s="130" t="s">
        <v>314</v>
      </c>
      <c r="C236" s="130" t="s">
        <v>602</v>
      </c>
      <c r="D236" s="130" t="s">
        <v>435</v>
      </c>
      <c r="E236" s="130" t="s">
        <v>317</v>
      </c>
      <c r="F236" s="130" t="s">
        <v>318</v>
      </c>
      <c r="G236" s="161" t="s">
        <v>436</v>
      </c>
      <c r="H236" s="161" t="s">
        <v>342</v>
      </c>
      <c r="I236" s="162">
        <v>-18.850000000000001</v>
      </c>
      <c r="J236" s="161" t="s">
        <v>603</v>
      </c>
      <c r="K236" s="161" t="s">
        <v>604</v>
      </c>
      <c r="L236" s="161" t="s">
        <v>442</v>
      </c>
      <c r="M236" s="163">
        <v>46076</v>
      </c>
      <c r="N236" s="161" t="s">
        <v>324</v>
      </c>
      <c r="O236" s="164"/>
      <c r="P236" s="164"/>
      <c r="Q236" s="161" t="s">
        <v>325</v>
      </c>
      <c r="R236" s="164"/>
      <c r="S236" s="164"/>
      <c r="T236" s="161" t="s">
        <v>452</v>
      </c>
      <c r="U236" s="161" t="s">
        <v>327</v>
      </c>
      <c r="V236" s="161" t="s">
        <v>328</v>
      </c>
      <c r="W236" s="164"/>
      <c r="X236" s="161" t="s">
        <v>329</v>
      </c>
      <c r="Y236" s="164"/>
      <c r="Z236" s="164"/>
      <c r="AA236" s="164"/>
      <c r="AB236" s="164"/>
      <c r="AC236" s="161" t="s">
        <v>330</v>
      </c>
      <c r="AD236" s="161">
        <v>0</v>
      </c>
      <c r="AE236" s="164"/>
      <c r="AI236" s="149" t="s">
        <v>453</v>
      </c>
      <c r="AJ236" s="142"/>
      <c r="AK236" s="142"/>
      <c r="AL236" s="142"/>
      <c r="AM236" s="142"/>
      <c r="AN236" s="142"/>
      <c r="AO236" s="142"/>
      <c r="AP236" t="s">
        <v>454</v>
      </c>
    </row>
    <row r="237" spans="1:42" x14ac:dyDescent="0.25">
      <c r="A237" s="130" t="s">
        <v>433</v>
      </c>
      <c r="B237" s="130" t="s">
        <v>314</v>
      </c>
      <c r="C237" s="130" t="s">
        <v>602</v>
      </c>
      <c r="D237" s="130" t="s">
        <v>435</v>
      </c>
      <c r="E237" s="130" t="s">
        <v>317</v>
      </c>
      <c r="F237" s="130" t="s">
        <v>318</v>
      </c>
      <c r="G237" s="161" t="s">
        <v>436</v>
      </c>
      <c r="H237" s="161" t="s">
        <v>342</v>
      </c>
      <c r="I237" s="162">
        <v>-18.850000000000001</v>
      </c>
      <c r="J237" s="161" t="s">
        <v>603</v>
      </c>
      <c r="K237" s="161" t="s">
        <v>604</v>
      </c>
      <c r="L237" s="161" t="s">
        <v>442</v>
      </c>
      <c r="M237" s="163">
        <v>46076</v>
      </c>
      <c r="N237" s="161" t="s">
        <v>324</v>
      </c>
      <c r="O237" s="164"/>
      <c r="P237" s="164"/>
      <c r="Q237" s="161" t="s">
        <v>325</v>
      </c>
      <c r="R237" s="164"/>
      <c r="S237" s="164"/>
      <c r="T237" s="161" t="s">
        <v>468</v>
      </c>
      <c r="U237" s="161" t="s">
        <v>327</v>
      </c>
      <c r="V237" s="161" t="s">
        <v>328</v>
      </c>
      <c r="W237" s="164"/>
      <c r="X237" s="161" t="s">
        <v>329</v>
      </c>
      <c r="Y237" s="164"/>
      <c r="Z237" s="164"/>
      <c r="AA237" s="164"/>
      <c r="AB237" s="164"/>
      <c r="AC237" s="161" t="s">
        <v>330</v>
      </c>
      <c r="AD237" s="161">
        <v>0</v>
      </c>
      <c r="AE237" s="164"/>
      <c r="AI237" s="149" t="s">
        <v>453</v>
      </c>
      <c r="AJ237" s="142"/>
      <c r="AK237" s="142"/>
      <c r="AL237" s="142"/>
      <c r="AM237" s="142"/>
      <c r="AN237" s="142"/>
      <c r="AO237" s="142"/>
      <c r="AP237" t="s">
        <v>454</v>
      </c>
    </row>
    <row r="238" spans="1:42" x14ac:dyDescent="0.25">
      <c r="A238" s="130" t="s">
        <v>433</v>
      </c>
      <c r="B238" s="130" t="s">
        <v>314</v>
      </c>
      <c r="C238" s="130" t="s">
        <v>602</v>
      </c>
      <c r="D238" s="130" t="s">
        <v>435</v>
      </c>
      <c r="E238" s="130" t="s">
        <v>317</v>
      </c>
      <c r="F238" s="130" t="s">
        <v>318</v>
      </c>
      <c r="G238" s="161" t="s">
        <v>459</v>
      </c>
      <c r="H238" s="161" t="s">
        <v>334</v>
      </c>
      <c r="I238" s="162">
        <v>-476.52</v>
      </c>
      <c r="J238" s="161" t="s">
        <v>603</v>
      </c>
      <c r="K238" s="161" t="s">
        <v>604</v>
      </c>
      <c r="L238" s="161" t="s">
        <v>442</v>
      </c>
      <c r="M238" s="163">
        <v>46076</v>
      </c>
      <c r="N238" s="161" t="s">
        <v>324</v>
      </c>
      <c r="O238" s="164"/>
      <c r="P238" s="164"/>
      <c r="Q238" s="161" t="s">
        <v>325</v>
      </c>
      <c r="R238" s="164"/>
      <c r="S238" s="164"/>
      <c r="T238" s="161" t="s">
        <v>473</v>
      </c>
      <c r="U238" s="161" t="s">
        <v>327</v>
      </c>
      <c r="V238" s="161" t="s">
        <v>328</v>
      </c>
      <c r="W238" s="164"/>
      <c r="X238" s="161" t="s">
        <v>329</v>
      </c>
      <c r="Y238" s="164"/>
      <c r="Z238" s="164"/>
      <c r="AA238" s="164"/>
      <c r="AB238" s="164"/>
      <c r="AC238" s="161" t="s">
        <v>330</v>
      </c>
      <c r="AD238" s="161">
        <v>0</v>
      </c>
      <c r="AE238" s="164"/>
      <c r="AI238" s="149" t="s">
        <v>453</v>
      </c>
      <c r="AJ238" s="142"/>
      <c r="AK238" s="142"/>
      <c r="AL238" s="142"/>
      <c r="AM238" s="142"/>
      <c r="AN238" s="142"/>
      <c r="AO238" s="142"/>
      <c r="AP238" t="s">
        <v>454</v>
      </c>
    </row>
    <row r="239" spans="1:42" x14ac:dyDescent="0.25">
      <c r="A239" s="130" t="s">
        <v>433</v>
      </c>
      <c r="B239" s="130" t="s">
        <v>314</v>
      </c>
      <c r="C239" s="130" t="s">
        <v>602</v>
      </c>
      <c r="D239" s="130" t="s">
        <v>435</v>
      </c>
      <c r="E239" s="130" t="s">
        <v>317</v>
      </c>
      <c r="F239" s="130" t="s">
        <v>318</v>
      </c>
      <c r="G239" s="161" t="s">
        <v>436</v>
      </c>
      <c r="H239" s="161" t="s">
        <v>342</v>
      </c>
      <c r="I239" s="162">
        <v>-11.2</v>
      </c>
      <c r="J239" s="161" t="s">
        <v>603</v>
      </c>
      <c r="K239" s="161" t="s">
        <v>604</v>
      </c>
      <c r="L239" s="161" t="s">
        <v>442</v>
      </c>
      <c r="M239" s="163">
        <v>46076</v>
      </c>
      <c r="N239" s="161" t="s">
        <v>324</v>
      </c>
      <c r="O239" s="164"/>
      <c r="P239" s="164"/>
      <c r="Q239" s="161" t="s">
        <v>325</v>
      </c>
      <c r="R239" s="164"/>
      <c r="S239" s="164"/>
      <c r="T239" s="161" t="s">
        <v>480</v>
      </c>
      <c r="U239" s="161" t="s">
        <v>327</v>
      </c>
      <c r="V239" s="161" t="s">
        <v>328</v>
      </c>
      <c r="W239" s="164"/>
      <c r="X239" s="161" t="s">
        <v>329</v>
      </c>
      <c r="Y239" s="164"/>
      <c r="Z239" s="164"/>
      <c r="AA239" s="164"/>
      <c r="AB239" s="164"/>
      <c r="AC239" s="161" t="s">
        <v>330</v>
      </c>
      <c r="AD239" s="161">
        <v>0</v>
      </c>
      <c r="AE239" s="164"/>
      <c r="AI239" s="149" t="s">
        <v>453</v>
      </c>
      <c r="AJ239" s="142"/>
      <c r="AK239" s="142"/>
      <c r="AL239" s="142"/>
      <c r="AM239" s="142"/>
      <c r="AN239" s="142"/>
      <c r="AO239" s="142"/>
      <c r="AP239" t="s">
        <v>454</v>
      </c>
    </row>
    <row r="240" spans="1:42" x14ac:dyDescent="0.25">
      <c r="A240" s="130" t="s">
        <v>433</v>
      </c>
      <c r="B240" s="130" t="s">
        <v>314</v>
      </c>
      <c r="C240" s="130" t="s">
        <v>602</v>
      </c>
      <c r="D240" s="130" t="s">
        <v>435</v>
      </c>
      <c r="E240" s="130" t="s">
        <v>317</v>
      </c>
      <c r="F240" s="130" t="s">
        <v>318</v>
      </c>
      <c r="G240" s="161" t="s">
        <v>459</v>
      </c>
      <c r="H240" s="161" t="s">
        <v>334</v>
      </c>
      <c r="I240" s="162">
        <v>-1178.47</v>
      </c>
      <c r="J240" s="161" t="s">
        <v>603</v>
      </c>
      <c r="K240" s="161" t="s">
        <v>604</v>
      </c>
      <c r="L240" s="161" t="s">
        <v>442</v>
      </c>
      <c r="M240" s="163">
        <v>46076</v>
      </c>
      <c r="N240" s="161" t="s">
        <v>324</v>
      </c>
      <c r="O240" s="164"/>
      <c r="P240" s="164"/>
      <c r="Q240" s="161" t="s">
        <v>325</v>
      </c>
      <c r="R240" s="164"/>
      <c r="S240" s="164"/>
      <c r="T240" s="161" t="s">
        <v>482</v>
      </c>
      <c r="U240" s="161" t="s">
        <v>327</v>
      </c>
      <c r="V240" s="161" t="s">
        <v>328</v>
      </c>
      <c r="W240" s="164"/>
      <c r="X240" s="161" t="s">
        <v>329</v>
      </c>
      <c r="Y240" s="164"/>
      <c r="Z240" s="164"/>
      <c r="AA240" s="164"/>
      <c r="AB240" s="164"/>
      <c r="AC240" s="161" t="s">
        <v>330</v>
      </c>
      <c r="AD240" s="161">
        <v>0</v>
      </c>
      <c r="AE240" s="164"/>
      <c r="AI240" s="149" t="s">
        <v>453</v>
      </c>
      <c r="AJ240" s="142"/>
      <c r="AK240" s="142"/>
      <c r="AL240" s="142"/>
      <c r="AM240" s="142"/>
      <c r="AN240" s="142"/>
      <c r="AO240" s="142"/>
      <c r="AP240" t="s">
        <v>454</v>
      </c>
    </row>
    <row r="241" spans="1:42" x14ac:dyDescent="0.25">
      <c r="A241" s="130" t="s">
        <v>433</v>
      </c>
      <c r="B241" s="130" t="s">
        <v>314</v>
      </c>
      <c r="C241" s="130" t="s">
        <v>602</v>
      </c>
      <c r="D241" s="130" t="s">
        <v>435</v>
      </c>
      <c r="E241" s="130" t="s">
        <v>317</v>
      </c>
      <c r="F241" s="130" t="s">
        <v>318</v>
      </c>
      <c r="G241" s="161" t="s">
        <v>436</v>
      </c>
      <c r="H241" s="161" t="s">
        <v>342</v>
      </c>
      <c r="I241" s="162">
        <v>-11.2</v>
      </c>
      <c r="J241" s="161" t="s">
        <v>603</v>
      </c>
      <c r="K241" s="161" t="s">
        <v>604</v>
      </c>
      <c r="L241" s="161" t="s">
        <v>442</v>
      </c>
      <c r="M241" s="163">
        <v>46076</v>
      </c>
      <c r="N241" s="161" t="s">
        <v>324</v>
      </c>
      <c r="O241" s="164"/>
      <c r="P241" s="164"/>
      <c r="Q241" s="161" t="s">
        <v>325</v>
      </c>
      <c r="R241" s="164"/>
      <c r="S241" s="164"/>
      <c r="T241" s="161" t="s">
        <v>485</v>
      </c>
      <c r="U241" s="161" t="s">
        <v>327</v>
      </c>
      <c r="V241" s="161" t="s">
        <v>328</v>
      </c>
      <c r="W241" s="164"/>
      <c r="X241" s="161" t="s">
        <v>329</v>
      </c>
      <c r="Y241" s="164"/>
      <c r="Z241" s="164"/>
      <c r="AA241" s="164"/>
      <c r="AB241" s="164"/>
      <c r="AC241" s="161" t="s">
        <v>330</v>
      </c>
      <c r="AD241" s="161">
        <v>0</v>
      </c>
      <c r="AE241" s="164"/>
      <c r="AI241" s="149" t="s">
        <v>453</v>
      </c>
      <c r="AJ241" s="142"/>
      <c r="AK241" s="142"/>
      <c r="AL241" s="142"/>
      <c r="AM241" s="142"/>
      <c r="AN241" s="142"/>
      <c r="AO241" s="142"/>
      <c r="AP241" t="s">
        <v>454</v>
      </c>
    </row>
    <row r="242" spans="1:42" x14ac:dyDescent="0.25">
      <c r="A242" s="130" t="s">
        <v>433</v>
      </c>
      <c r="B242" s="130" t="s">
        <v>314</v>
      </c>
      <c r="C242" s="130" t="s">
        <v>602</v>
      </c>
      <c r="D242" s="130" t="s">
        <v>435</v>
      </c>
      <c r="E242" s="130" t="s">
        <v>317</v>
      </c>
      <c r="F242" s="130" t="s">
        <v>318</v>
      </c>
      <c r="G242" s="161" t="s">
        <v>459</v>
      </c>
      <c r="H242" s="161" t="s">
        <v>334</v>
      </c>
      <c r="I242" s="162">
        <v>-781.89</v>
      </c>
      <c r="J242" s="161" t="s">
        <v>603</v>
      </c>
      <c r="K242" s="161" t="s">
        <v>604</v>
      </c>
      <c r="L242" s="161" t="s">
        <v>442</v>
      </c>
      <c r="M242" s="163">
        <v>46076</v>
      </c>
      <c r="N242" s="161" t="s">
        <v>324</v>
      </c>
      <c r="O242" s="164"/>
      <c r="P242" s="164"/>
      <c r="Q242" s="161" t="s">
        <v>325</v>
      </c>
      <c r="R242" s="164"/>
      <c r="S242" s="164"/>
      <c r="T242" s="161" t="s">
        <v>505</v>
      </c>
      <c r="U242" s="161" t="s">
        <v>327</v>
      </c>
      <c r="V242" s="161" t="s">
        <v>328</v>
      </c>
      <c r="W242" s="164"/>
      <c r="X242" s="161" t="s">
        <v>329</v>
      </c>
      <c r="Y242" s="164"/>
      <c r="Z242" s="164"/>
      <c r="AA242" s="164"/>
      <c r="AB242" s="164"/>
      <c r="AC242" s="161" t="s">
        <v>330</v>
      </c>
      <c r="AD242" s="161">
        <v>0</v>
      </c>
      <c r="AE242" s="164"/>
      <c r="AI242" s="149" t="s">
        <v>453</v>
      </c>
      <c r="AJ242" s="142"/>
      <c r="AK242" s="142"/>
      <c r="AL242" s="142"/>
      <c r="AM242" s="142"/>
      <c r="AN242" s="142"/>
      <c r="AO242" s="142"/>
      <c r="AP242" t="s">
        <v>454</v>
      </c>
    </row>
    <row r="243" spans="1:42" x14ac:dyDescent="0.25">
      <c r="A243" s="130" t="s">
        <v>433</v>
      </c>
      <c r="B243" s="130" t="s">
        <v>314</v>
      </c>
      <c r="C243" s="130" t="s">
        <v>602</v>
      </c>
      <c r="D243" s="130" t="s">
        <v>435</v>
      </c>
      <c r="E243" s="130" t="s">
        <v>317</v>
      </c>
      <c r="F243" s="130" t="s">
        <v>318</v>
      </c>
      <c r="G243" s="161" t="s">
        <v>436</v>
      </c>
      <c r="H243" s="161" t="s">
        <v>342</v>
      </c>
      <c r="I243" s="162">
        <v>-11.2</v>
      </c>
      <c r="J243" s="161" t="s">
        <v>603</v>
      </c>
      <c r="K243" s="161" t="s">
        <v>604</v>
      </c>
      <c r="L243" s="161" t="s">
        <v>442</v>
      </c>
      <c r="M243" s="163">
        <v>46076</v>
      </c>
      <c r="N243" s="161" t="s">
        <v>324</v>
      </c>
      <c r="O243" s="164"/>
      <c r="P243" s="164"/>
      <c r="Q243" s="161" t="s">
        <v>325</v>
      </c>
      <c r="R243" s="164"/>
      <c r="S243" s="164"/>
      <c r="T243" s="161" t="s">
        <v>524</v>
      </c>
      <c r="U243" s="161" t="s">
        <v>327</v>
      </c>
      <c r="V243" s="161" t="s">
        <v>328</v>
      </c>
      <c r="W243" s="164"/>
      <c r="X243" s="161" t="s">
        <v>329</v>
      </c>
      <c r="Y243" s="164"/>
      <c r="Z243" s="164"/>
      <c r="AA243" s="164"/>
      <c r="AB243" s="164"/>
      <c r="AC243" s="161" t="s">
        <v>330</v>
      </c>
      <c r="AD243" s="161">
        <v>0</v>
      </c>
      <c r="AE243" s="164"/>
      <c r="AI243" s="149" t="s">
        <v>453</v>
      </c>
      <c r="AJ243" s="142"/>
      <c r="AK243" s="142"/>
      <c r="AL243" s="142"/>
      <c r="AM243" s="142"/>
      <c r="AN243" s="142"/>
      <c r="AO243" s="142"/>
      <c r="AP243" t="s">
        <v>454</v>
      </c>
    </row>
    <row r="244" spans="1:42" x14ac:dyDescent="0.25">
      <c r="A244" s="130" t="s">
        <v>433</v>
      </c>
      <c r="B244" s="130" t="s">
        <v>314</v>
      </c>
      <c r="C244" s="130" t="s">
        <v>602</v>
      </c>
      <c r="D244" s="130" t="s">
        <v>435</v>
      </c>
      <c r="E244" s="130" t="s">
        <v>317</v>
      </c>
      <c r="F244" s="130" t="s">
        <v>318</v>
      </c>
      <c r="G244" s="161" t="s">
        <v>436</v>
      </c>
      <c r="H244" s="161" t="s">
        <v>342</v>
      </c>
      <c r="I244" s="162">
        <v>-18.850000000000001</v>
      </c>
      <c r="J244" s="161" t="s">
        <v>603</v>
      </c>
      <c r="K244" s="161" t="s">
        <v>604</v>
      </c>
      <c r="L244" s="161" t="s">
        <v>442</v>
      </c>
      <c r="M244" s="163">
        <v>46076</v>
      </c>
      <c r="N244" s="161" t="s">
        <v>324</v>
      </c>
      <c r="O244" s="164"/>
      <c r="P244" s="164"/>
      <c r="Q244" s="161" t="s">
        <v>325</v>
      </c>
      <c r="R244" s="164"/>
      <c r="S244" s="164"/>
      <c r="T244" s="161" t="s">
        <v>528</v>
      </c>
      <c r="U244" s="161" t="s">
        <v>327</v>
      </c>
      <c r="V244" s="161" t="s">
        <v>328</v>
      </c>
      <c r="W244" s="164"/>
      <c r="X244" s="161" t="s">
        <v>329</v>
      </c>
      <c r="Y244" s="164"/>
      <c r="Z244" s="164"/>
      <c r="AA244" s="164"/>
      <c r="AB244" s="164"/>
      <c r="AC244" s="161" t="s">
        <v>330</v>
      </c>
      <c r="AD244" s="161">
        <v>0</v>
      </c>
      <c r="AE244" s="164"/>
      <c r="AI244" s="149" t="s">
        <v>453</v>
      </c>
      <c r="AJ244" s="142"/>
      <c r="AK244" s="142"/>
      <c r="AL244" s="142"/>
      <c r="AM244" s="142"/>
      <c r="AN244" s="142"/>
      <c r="AO244" s="142"/>
      <c r="AP244" t="s">
        <v>454</v>
      </c>
    </row>
    <row r="245" spans="1:42" x14ac:dyDescent="0.25">
      <c r="A245" s="130" t="s">
        <v>433</v>
      </c>
      <c r="B245" s="130" t="s">
        <v>314</v>
      </c>
      <c r="C245" s="130" t="s">
        <v>602</v>
      </c>
      <c r="D245" s="130" t="s">
        <v>435</v>
      </c>
      <c r="E245" s="130" t="s">
        <v>317</v>
      </c>
      <c r="F245" s="130" t="s">
        <v>318</v>
      </c>
      <c r="G245" s="161" t="s">
        <v>459</v>
      </c>
      <c r="H245" s="161" t="s">
        <v>334</v>
      </c>
      <c r="I245" s="162">
        <v>781.89</v>
      </c>
      <c r="J245" s="161" t="s">
        <v>603</v>
      </c>
      <c r="K245" s="161" t="s">
        <v>604</v>
      </c>
      <c r="L245" s="161" t="s">
        <v>442</v>
      </c>
      <c r="M245" s="163">
        <v>46076</v>
      </c>
      <c r="N245" s="161" t="s">
        <v>338</v>
      </c>
      <c r="O245" s="164"/>
      <c r="P245" s="164"/>
      <c r="Q245" s="161" t="s">
        <v>325</v>
      </c>
      <c r="R245" s="164"/>
      <c r="S245" s="164"/>
      <c r="T245" s="161" t="s">
        <v>543</v>
      </c>
      <c r="U245" s="161" t="s">
        <v>327</v>
      </c>
      <c r="V245" s="161" t="s">
        <v>328</v>
      </c>
      <c r="W245" s="164"/>
      <c r="X245" s="161" t="s">
        <v>329</v>
      </c>
      <c r="Y245" s="164"/>
      <c r="Z245" s="164"/>
      <c r="AA245" s="164"/>
      <c r="AB245" s="164"/>
      <c r="AC245" s="161" t="s">
        <v>330</v>
      </c>
      <c r="AD245" s="161">
        <v>0</v>
      </c>
      <c r="AE245" s="164"/>
      <c r="AI245" s="149" t="s">
        <v>453</v>
      </c>
      <c r="AJ245" s="142"/>
      <c r="AK245" s="142"/>
      <c r="AL245" s="142"/>
      <c r="AM245" s="142"/>
      <c r="AN245" s="142"/>
      <c r="AO245" s="142"/>
      <c r="AP245" t="s">
        <v>454</v>
      </c>
    </row>
    <row r="246" spans="1:42" x14ac:dyDescent="0.25">
      <c r="A246" s="130" t="s">
        <v>433</v>
      </c>
      <c r="B246" s="130" t="s">
        <v>314</v>
      </c>
      <c r="C246" s="130" t="s">
        <v>602</v>
      </c>
      <c r="D246" s="130" t="s">
        <v>435</v>
      </c>
      <c r="E246" s="130" t="s">
        <v>317</v>
      </c>
      <c r="F246" s="130" t="s">
        <v>318</v>
      </c>
      <c r="G246" s="161" t="s">
        <v>459</v>
      </c>
      <c r="H246" s="161" t="s">
        <v>334</v>
      </c>
      <c r="I246" s="162">
        <v>1178.47</v>
      </c>
      <c r="J246" s="161" t="s">
        <v>603</v>
      </c>
      <c r="K246" s="161" t="s">
        <v>604</v>
      </c>
      <c r="L246" s="161" t="s">
        <v>442</v>
      </c>
      <c r="M246" s="163">
        <v>46076</v>
      </c>
      <c r="N246" s="161" t="s">
        <v>338</v>
      </c>
      <c r="O246" s="164"/>
      <c r="P246" s="164"/>
      <c r="Q246" s="161" t="s">
        <v>325</v>
      </c>
      <c r="R246" s="164"/>
      <c r="S246" s="164"/>
      <c r="T246" s="161" t="s">
        <v>544</v>
      </c>
      <c r="U246" s="161" t="s">
        <v>327</v>
      </c>
      <c r="V246" s="161" t="s">
        <v>328</v>
      </c>
      <c r="W246" s="164"/>
      <c r="X246" s="161" t="s">
        <v>329</v>
      </c>
      <c r="Y246" s="164"/>
      <c r="Z246" s="164"/>
      <c r="AA246" s="164"/>
      <c r="AB246" s="164"/>
      <c r="AC246" s="161" t="s">
        <v>330</v>
      </c>
      <c r="AD246" s="161">
        <v>0</v>
      </c>
      <c r="AE246" s="164"/>
      <c r="AI246" s="149" t="s">
        <v>453</v>
      </c>
      <c r="AJ246" s="142"/>
      <c r="AK246" s="142"/>
      <c r="AL246" s="142"/>
      <c r="AM246" s="142"/>
      <c r="AN246" s="142"/>
      <c r="AO246" s="142"/>
      <c r="AP246" t="s">
        <v>454</v>
      </c>
    </row>
    <row r="247" spans="1:42" ht="25" x14ac:dyDescent="0.25">
      <c r="A247" s="130" t="s">
        <v>433</v>
      </c>
      <c r="B247" s="130" t="s">
        <v>314</v>
      </c>
      <c r="C247" s="130" t="s">
        <v>602</v>
      </c>
      <c r="D247" s="130" t="s">
        <v>435</v>
      </c>
      <c r="E247" s="130" t="s">
        <v>317</v>
      </c>
      <c r="F247" s="130" t="s">
        <v>318</v>
      </c>
      <c r="G247" s="161" t="s">
        <v>436</v>
      </c>
      <c r="H247" s="161" t="s">
        <v>342</v>
      </c>
      <c r="I247" s="162">
        <v>13.11</v>
      </c>
      <c r="J247" s="161" t="s">
        <v>471</v>
      </c>
      <c r="K247" s="161" t="s">
        <v>605</v>
      </c>
      <c r="L247" s="161" t="s">
        <v>438</v>
      </c>
      <c r="M247" s="163">
        <v>46078</v>
      </c>
      <c r="N247" s="161" t="s">
        <v>338</v>
      </c>
      <c r="O247" s="164"/>
      <c r="P247" s="164"/>
      <c r="Q247" s="161" t="s">
        <v>325</v>
      </c>
      <c r="R247" s="164"/>
      <c r="S247" s="164"/>
      <c r="T247" s="161" t="s">
        <v>606</v>
      </c>
      <c r="U247" s="161" t="s">
        <v>327</v>
      </c>
      <c r="V247" s="161" t="s">
        <v>328</v>
      </c>
      <c r="W247" s="164"/>
      <c r="X247" s="161" t="s">
        <v>329</v>
      </c>
      <c r="Y247" s="164"/>
      <c r="Z247" s="164"/>
      <c r="AA247" s="164"/>
      <c r="AB247" s="164"/>
      <c r="AC247" s="161" t="s">
        <v>330</v>
      </c>
      <c r="AD247" s="161">
        <v>0</v>
      </c>
      <c r="AE247" s="164"/>
      <c r="AI247" s="148" t="s">
        <v>172</v>
      </c>
      <c r="AJ247" s="142" t="s">
        <v>136</v>
      </c>
      <c r="AK247" s="142" t="s">
        <v>173</v>
      </c>
      <c r="AL247" s="147">
        <v>46033</v>
      </c>
      <c r="AM247" s="142"/>
      <c r="AN247" s="142"/>
      <c r="AO247" s="142" t="s">
        <v>351</v>
      </c>
      <c r="AP247" t="s">
        <v>332</v>
      </c>
    </row>
    <row r="248" spans="1:42" x14ac:dyDescent="0.25">
      <c r="A248" s="130" t="s">
        <v>433</v>
      </c>
      <c r="B248" s="130" t="s">
        <v>314</v>
      </c>
      <c r="C248" s="130" t="s">
        <v>602</v>
      </c>
      <c r="D248" s="130" t="s">
        <v>435</v>
      </c>
      <c r="E248" s="130" t="s">
        <v>317</v>
      </c>
      <c r="F248" s="130" t="s">
        <v>318</v>
      </c>
      <c r="G248" s="161" t="s">
        <v>436</v>
      </c>
      <c r="H248" s="161" t="s">
        <v>342</v>
      </c>
      <c r="I248" s="162">
        <v>770.3</v>
      </c>
      <c r="J248" s="161" t="s">
        <v>53</v>
      </c>
      <c r="K248" s="161" t="s">
        <v>607</v>
      </c>
      <c r="L248" s="161" t="s">
        <v>438</v>
      </c>
      <c r="M248" s="163">
        <v>46078</v>
      </c>
      <c r="N248" s="161" t="s">
        <v>338</v>
      </c>
      <c r="O248" s="164"/>
      <c r="P248" s="164"/>
      <c r="Q248" s="161" t="s">
        <v>325</v>
      </c>
      <c r="R248" s="164"/>
      <c r="S248" s="164"/>
      <c r="T248" s="161" t="s">
        <v>608</v>
      </c>
      <c r="U248" s="161" t="s">
        <v>327</v>
      </c>
      <c r="V248" s="161" t="s">
        <v>328</v>
      </c>
      <c r="W248" s="164"/>
      <c r="X248" s="161" t="s">
        <v>329</v>
      </c>
      <c r="Y248" s="164"/>
      <c r="Z248" s="164"/>
      <c r="AA248" s="164"/>
      <c r="AB248" s="164"/>
      <c r="AC248" s="161" t="s">
        <v>330</v>
      </c>
      <c r="AD248" s="161">
        <v>0</v>
      </c>
      <c r="AE248" s="164"/>
      <c r="AI248" s="117" t="s">
        <v>174</v>
      </c>
      <c r="AJ248" s="142" t="s">
        <v>136</v>
      </c>
      <c r="AK248" s="142" t="s">
        <v>153</v>
      </c>
      <c r="AL248" s="147">
        <v>46034</v>
      </c>
      <c r="AM248" s="142"/>
      <c r="AN248" s="142"/>
      <c r="AO248" s="142" t="s">
        <v>351</v>
      </c>
      <c r="AP248" t="s">
        <v>332</v>
      </c>
    </row>
    <row r="249" spans="1:42" ht="25" x14ac:dyDescent="0.25">
      <c r="A249" s="130" t="s">
        <v>433</v>
      </c>
      <c r="B249" s="130" t="s">
        <v>314</v>
      </c>
      <c r="C249" s="130" t="s">
        <v>602</v>
      </c>
      <c r="D249" s="130" t="s">
        <v>435</v>
      </c>
      <c r="E249" s="130" t="s">
        <v>317</v>
      </c>
      <c r="F249" s="130" t="s">
        <v>318</v>
      </c>
      <c r="G249" s="161" t="s">
        <v>436</v>
      </c>
      <c r="H249" s="161" t="s">
        <v>342</v>
      </c>
      <c r="I249" s="162">
        <v>44.74</v>
      </c>
      <c r="J249" s="161" t="s">
        <v>53</v>
      </c>
      <c r="K249" s="161" t="s">
        <v>607</v>
      </c>
      <c r="L249" s="161" t="s">
        <v>438</v>
      </c>
      <c r="M249" s="163">
        <v>46078</v>
      </c>
      <c r="N249" s="161" t="s">
        <v>338</v>
      </c>
      <c r="O249" s="164"/>
      <c r="P249" s="164"/>
      <c r="Q249" s="161" t="s">
        <v>325</v>
      </c>
      <c r="R249" s="164"/>
      <c r="S249" s="164"/>
      <c r="T249" s="161" t="s">
        <v>609</v>
      </c>
      <c r="U249" s="161" t="s">
        <v>327</v>
      </c>
      <c r="V249" s="161" t="s">
        <v>328</v>
      </c>
      <c r="W249" s="164"/>
      <c r="X249" s="161" t="s">
        <v>329</v>
      </c>
      <c r="Y249" s="164"/>
      <c r="Z249" s="164"/>
      <c r="AA249" s="164"/>
      <c r="AB249" s="164"/>
      <c r="AC249" s="161" t="s">
        <v>330</v>
      </c>
      <c r="AD249" s="161">
        <v>0</v>
      </c>
      <c r="AE249" s="164"/>
      <c r="AI249" s="148" t="s">
        <v>172</v>
      </c>
      <c r="AJ249" s="142" t="s">
        <v>147</v>
      </c>
      <c r="AK249" s="142" t="s">
        <v>173</v>
      </c>
      <c r="AL249" s="147">
        <v>46033</v>
      </c>
      <c r="AM249" s="142"/>
      <c r="AN249" s="142"/>
      <c r="AO249" s="142" t="s">
        <v>351</v>
      </c>
      <c r="AP249" t="s">
        <v>332</v>
      </c>
    </row>
    <row r="250" spans="1:42" ht="25" x14ac:dyDescent="0.25">
      <c r="A250" s="130" t="s">
        <v>433</v>
      </c>
      <c r="B250" s="130" t="s">
        <v>314</v>
      </c>
      <c r="C250" s="130" t="s">
        <v>602</v>
      </c>
      <c r="D250" s="130" t="s">
        <v>435</v>
      </c>
      <c r="E250" s="130" t="s">
        <v>317</v>
      </c>
      <c r="F250" s="130" t="s">
        <v>318</v>
      </c>
      <c r="G250" s="161" t="s">
        <v>436</v>
      </c>
      <c r="H250" s="161" t="s">
        <v>342</v>
      </c>
      <c r="I250" s="162">
        <v>17.13</v>
      </c>
      <c r="J250" s="161" t="s">
        <v>53</v>
      </c>
      <c r="K250" s="161" t="s">
        <v>607</v>
      </c>
      <c r="L250" s="161" t="s">
        <v>438</v>
      </c>
      <c r="M250" s="163">
        <v>46078</v>
      </c>
      <c r="N250" s="161" t="s">
        <v>338</v>
      </c>
      <c r="O250" s="164"/>
      <c r="P250" s="164"/>
      <c r="Q250" s="161" t="s">
        <v>325</v>
      </c>
      <c r="R250" s="164"/>
      <c r="S250" s="164"/>
      <c r="T250" s="161" t="s">
        <v>610</v>
      </c>
      <c r="U250" s="161" t="s">
        <v>327</v>
      </c>
      <c r="V250" s="161" t="s">
        <v>328</v>
      </c>
      <c r="W250" s="164"/>
      <c r="X250" s="161" t="s">
        <v>329</v>
      </c>
      <c r="Y250" s="164"/>
      <c r="Z250" s="164"/>
      <c r="AA250" s="164"/>
      <c r="AB250" s="164"/>
      <c r="AC250" s="161" t="s">
        <v>330</v>
      </c>
      <c r="AD250" s="161">
        <v>0</v>
      </c>
      <c r="AE250" s="164"/>
      <c r="AI250" s="148" t="s">
        <v>172</v>
      </c>
      <c r="AJ250" s="142" t="s">
        <v>137</v>
      </c>
      <c r="AK250" s="142" t="s">
        <v>173</v>
      </c>
      <c r="AL250" s="147">
        <v>46033</v>
      </c>
      <c r="AM250" s="142"/>
      <c r="AN250" s="142"/>
      <c r="AO250" s="142" t="s">
        <v>351</v>
      </c>
      <c r="AP250" t="s">
        <v>332</v>
      </c>
    </row>
    <row r="251" spans="1:42" x14ac:dyDescent="0.25">
      <c r="A251" s="130" t="s">
        <v>433</v>
      </c>
      <c r="B251" s="130" t="s">
        <v>314</v>
      </c>
      <c r="C251" s="130" t="s">
        <v>611</v>
      </c>
      <c r="D251" s="130" t="s">
        <v>435</v>
      </c>
      <c r="E251" s="130" t="s">
        <v>317</v>
      </c>
      <c r="F251" s="130" t="s">
        <v>318</v>
      </c>
      <c r="G251" s="161" t="s">
        <v>436</v>
      </c>
      <c r="H251" s="161" t="s">
        <v>342</v>
      </c>
      <c r="I251" s="162">
        <v>51.74</v>
      </c>
      <c r="J251" s="161"/>
      <c r="K251" s="161" t="s">
        <v>612</v>
      </c>
      <c r="L251" s="161" t="s">
        <v>442</v>
      </c>
      <c r="M251" s="163">
        <v>46085</v>
      </c>
      <c r="N251" s="161" t="s">
        <v>338</v>
      </c>
      <c r="O251" s="164"/>
      <c r="P251" s="164"/>
      <c r="Q251" s="161" t="s">
        <v>325</v>
      </c>
      <c r="R251" s="164"/>
      <c r="S251" s="164"/>
      <c r="T251" s="161" t="s">
        <v>613</v>
      </c>
      <c r="U251" s="161" t="s">
        <v>327</v>
      </c>
      <c r="V251" s="161" t="s">
        <v>328</v>
      </c>
      <c r="W251" s="164"/>
      <c r="X251" s="161" t="s">
        <v>329</v>
      </c>
      <c r="Y251" s="164"/>
      <c r="Z251" s="164"/>
      <c r="AA251" s="164"/>
      <c r="AB251" s="164"/>
      <c r="AC251" s="161" t="s">
        <v>330</v>
      </c>
      <c r="AD251" s="161">
        <v>0</v>
      </c>
      <c r="AE251" s="164"/>
      <c r="AI251" s="142" t="s">
        <v>162</v>
      </c>
      <c r="AJ251" s="142" t="s">
        <v>614</v>
      </c>
      <c r="AK251" s="142" t="s">
        <v>163</v>
      </c>
      <c r="AL251" s="147">
        <v>45966</v>
      </c>
      <c r="AM251" s="142"/>
      <c r="AN251" s="142"/>
      <c r="AO251" s="142" t="s">
        <v>351</v>
      </c>
      <c r="AP251" t="s">
        <v>332</v>
      </c>
    </row>
    <row r="252" spans="1:42" x14ac:dyDescent="0.25">
      <c r="A252" s="130" t="s">
        <v>433</v>
      </c>
      <c r="B252" s="130" t="s">
        <v>314</v>
      </c>
      <c r="C252" s="130" t="s">
        <v>611</v>
      </c>
      <c r="D252" s="130" t="s">
        <v>435</v>
      </c>
      <c r="E252" s="130" t="s">
        <v>317</v>
      </c>
      <c r="F252" s="130" t="s">
        <v>318</v>
      </c>
      <c r="G252" s="161" t="s">
        <v>459</v>
      </c>
      <c r="H252" s="161" t="s">
        <v>334</v>
      </c>
      <c r="I252" s="162">
        <v>-565.12</v>
      </c>
      <c r="J252" s="161"/>
      <c r="K252" s="161" t="s">
        <v>612</v>
      </c>
      <c r="L252" s="161" t="s">
        <v>442</v>
      </c>
      <c r="M252" s="163">
        <v>46085</v>
      </c>
      <c r="N252" s="161" t="s">
        <v>324</v>
      </c>
      <c r="O252" s="164"/>
      <c r="P252" s="164"/>
      <c r="Q252" s="161" t="s">
        <v>325</v>
      </c>
      <c r="R252" s="164"/>
      <c r="S252" s="164"/>
      <c r="T252" s="161" t="s">
        <v>460</v>
      </c>
      <c r="U252" s="161" t="s">
        <v>327</v>
      </c>
      <c r="V252" s="161" t="s">
        <v>328</v>
      </c>
      <c r="W252" s="164"/>
      <c r="X252" s="161" t="s">
        <v>329</v>
      </c>
      <c r="Y252" s="164"/>
      <c r="Z252" s="164"/>
      <c r="AA252" s="164"/>
      <c r="AB252" s="164"/>
      <c r="AC252" s="161" t="s">
        <v>330</v>
      </c>
      <c r="AD252" s="161">
        <v>0</v>
      </c>
      <c r="AE252" s="164"/>
      <c r="AI252" s="142" t="s">
        <v>461</v>
      </c>
      <c r="AJ252" s="142" t="s">
        <v>129</v>
      </c>
      <c r="AK252" s="142" t="s">
        <v>462</v>
      </c>
      <c r="AL252" s="147">
        <v>46057</v>
      </c>
      <c r="AM252" s="142"/>
      <c r="AN252" s="142" t="s">
        <v>615</v>
      </c>
      <c r="AO252" s="142" t="s">
        <v>351</v>
      </c>
      <c r="AP252" s="151" t="s">
        <v>309</v>
      </c>
    </row>
    <row r="253" spans="1:42" x14ac:dyDescent="0.25">
      <c r="A253" s="130" t="s">
        <v>433</v>
      </c>
      <c r="B253" s="130" t="s">
        <v>314</v>
      </c>
      <c r="C253" s="130" t="s">
        <v>611</v>
      </c>
      <c r="D253" s="130" t="s">
        <v>435</v>
      </c>
      <c r="E253" s="130" t="s">
        <v>317</v>
      </c>
      <c r="F253" s="130" t="s">
        <v>318</v>
      </c>
      <c r="G253" s="161" t="s">
        <v>436</v>
      </c>
      <c r="H253" s="161" t="s">
        <v>342</v>
      </c>
      <c r="I253" s="162">
        <v>0.56000000000000005</v>
      </c>
      <c r="J253" s="161"/>
      <c r="K253" s="161" t="s">
        <v>612</v>
      </c>
      <c r="L253" s="161" t="s">
        <v>442</v>
      </c>
      <c r="M253" s="163">
        <v>46085</v>
      </c>
      <c r="N253" s="161" t="s">
        <v>338</v>
      </c>
      <c r="O253" s="164"/>
      <c r="P253" s="164"/>
      <c r="Q253" s="161" t="s">
        <v>325</v>
      </c>
      <c r="R253" s="164"/>
      <c r="S253" s="164"/>
      <c r="T253" s="161" t="s">
        <v>616</v>
      </c>
      <c r="U253" s="161" t="s">
        <v>327</v>
      </c>
      <c r="V253" s="161" t="s">
        <v>328</v>
      </c>
      <c r="W253" s="164"/>
      <c r="X253" s="161" t="s">
        <v>329</v>
      </c>
      <c r="Y253" s="164"/>
      <c r="Z253" s="164"/>
      <c r="AA253" s="164"/>
      <c r="AB253" s="164"/>
      <c r="AC253" s="161" t="s">
        <v>330</v>
      </c>
      <c r="AD253" s="161">
        <v>0</v>
      </c>
      <c r="AE253" s="164"/>
      <c r="AI253" s="142" t="s">
        <v>175</v>
      </c>
      <c r="AJ253" s="142" t="s">
        <v>132</v>
      </c>
      <c r="AK253" s="142" t="s">
        <v>171</v>
      </c>
      <c r="AL253" s="147">
        <v>46064</v>
      </c>
      <c r="AM253" s="142"/>
      <c r="AN253" s="142"/>
      <c r="AO253" s="142" t="s">
        <v>351</v>
      </c>
      <c r="AP253" t="s">
        <v>332</v>
      </c>
    </row>
    <row r="254" spans="1:42" x14ac:dyDescent="0.25">
      <c r="A254" s="130" t="s">
        <v>433</v>
      </c>
      <c r="B254" s="130" t="s">
        <v>314</v>
      </c>
      <c r="C254" s="130" t="s">
        <v>611</v>
      </c>
      <c r="D254" s="130" t="s">
        <v>435</v>
      </c>
      <c r="E254" s="130" t="s">
        <v>317</v>
      </c>
      <c r="F254" s="130" t="s">
        <v>318</v>
      </c>
      <c r="G254" s="161" t="s">
        <v>436</v>
      </c>
      <c r="H254" s="161" t="s">
        <v>342</v>
      </c>
      <c r="I254" s="162">
        <v>11.2</v>
      </c>
      <c r="J254" s="161"/>
      <c r="K254" s="161" t="s">
        <v>612</v>
      </c>
      <c r="L254" s="161" t="s">
        <v>442</v>
      </c>
      <c r="M254" s="163">
        <v>46085</v>
      </c>
      <c r="N254" s="161" t="s">
        <v>338</v>
      </c>
      <c r="O254" s="164"/>
      <c r="P254" s="164"/>
      <c r="Q254" s="161" t="s">
        <v>325</v>
      </c>
      <c r="R254" s="164"/>
      <c r="S254" s="164"/>
      <c r="T254" s="161" t="s">
        <v>617</v>
      </c>
      <c r="U254" s="161" t="s">
        <v>327</v>
      </c>
      <c r="V254" s="161" t="s">
        <v>328</v>
      </c>
      <c r="W254" s="164"/>
      <c r="X254" s="161" t="s">
        <v>329</v>
      </c>
      <c r="Y254" s="164"/>
      <c r="Z254" s="164"/>
      <c r="AA254" s="164"/>
      <c r="AB254" s="164"/>
      <c r="AC254" s="161" t="s">
        <v>330</v>
      </c>
      <c r="AD254" s="161">
        <v>0</v>
      </c>
      <c r="AE254" s="164"/>
      <c r="AI254" s="142" t="s">
        <v>175</v>
      </c>
      <c r="AJ254" s="142" t="s">
        <v>132</v>
      </c>
      <c r="AK254" s="142" t="s">
        <v>171</v>
      </c>
      <c r="AL254" s="147">
        <v>46064</v>
      </c>
      <c r="AM254" s="142"/>
      <c r="AN254" s="142"/>
      <c r="AO254" s="142" t="s">
        <v>351</v>
      </c>
      <c r="AP254" t="s">
        <v>332</v>
      </c>
    </row>
    <row r="255" spans="1:42" x14ac:dyDescent="0.25">
      <c r="A255" s="130" t="s">
        <v>433</v>
      </c>
      <c r="B255" s="130" t="s">
        <v>314</v>
      </c>
      <c r="C255" s="130" t="s">
        <v>611</v>
      </c>
      <c r="D255" s="130" t="s">
        <v>435</v>
      </c>
      <c r="E255" s="130" t="s">
        <v>317</v>
      </c>
      <c r="F255" s="130" t="s">
        <v>318</v>
      </c>
      <c r="G255" s="161" t="s">
        <v>436</v>
      </c>
      <c r="H255" s="161" t="s">
        <v>342</v>
      </c>
      <c r="I255" s="162">
        <v>11.2</v>
      </c>
      <c r="J255" s="161"/>
      <c r="K255" s="161" t="s">
        <v>612</v>
      </c>
      <c r="L255" s="161" t="s">
        <v>442</v>
      </c>
      <c r="M255" s="163">
        <v>46085</v>
      </c>
      <c r="N255" s="161" t="s">
        <v>338</v>
      </c>
      <c r="O255" s="164"/>
      <c r="P255" s="164"/>
      <c r="Q255" s="161" t="s">
        <v>325</v>
      </c>
      <c r="R255" s="164"/>
      <c r="S255" s="164"/>
      <c r="T255" s="161" t="s">
        <v>617</v>
      </c>
      <c r="U255" s="161" t="s">
        <v>327</v>
      </c>
      <c r="V255" s="161" t="s">
        <v>328</v>
      </c>
      <c r="W255" s="164"/>
      <c r="X255" s="161" t="s">
        <v>329</v>
      </c>
      <c r="Y255" s="164"/>
      <c r="Z255" s="164"/>
      <c r="AA255" s="164"/>
      <c r="AB255" s="164"/>
      <c r="AC255" s="161" t="s">
        <v>330</v>
      </c>
      <c r="AD255" s="161">
        <v>0</v>
      </c>
      <c r="AE255" s="164"/>
      <c r="AI255" s="142" t="s">
        <v>175</v>
      </c>
      <c r="AJ255" s="142" t="s">
        <v>132</v>
      </c>
      <c r="AK255" s="142" t="s">
        <v>171</v>
      </c>
      <c r="AL255" s="147">
        <v>46064</v>
      </c>
      <c r="AM255" s="142"/>
      <c r="AN255" s="142"/>
      <c r="AO255" s="142" t="s">
        <v>351</v>
      </c>
      <c r="AP255" t="s">
        <v>332</v>
      </c>
    </row>
    <row r="256" spans="1:42" ht="25" x14ac:dyDescent="0.25">
      <c r="A256" s="130" t="s">
        <v>433</v>
      </c>
      <c r="B256" s="130" t="s">
        <v>314</v>
      </c>
      <c r="C256" s="130" t="s">
        <v>611</v>
      </c>
      <c r="D256" s="130" t="s">
        <v>435</v>
      </c>
      <c r="E256" s="130" t="s">
        <v>317</v>
      </c>
      <c r="F256" s="130" t="s">
        <v>318</v>
      </c>
      <c r="G256" s="161" t="s">
        <v>436</v>
      </c>
      <c r="H256" s="161" t="s">
        <v>342</v>
      </c>
      <c r="I256" s="162">
        <v>144.78</v>
      </c>
      <c r="J256" s="161"/>
      <c r="K256" s="161" t="s">
        <v>612</v>
      </c>
      <c r="L256" s="161" t="s">
        <v>442</v>
      </c>
      <c r="M256" s="163">
        <v>46085</v>
      </c>
      <c r="N256" s="161" t="s">
        <v>338</v>
      </c>
      <c r="O256" s="164"/>
      <c r="P256" s="164"/>
      <c r="Q256" s="161" t="s">
        <v>325</v>
      </c>
      <c r="R256" s="164"/>
      <c r="S256" s="164"/>
      <c r="T256" s="161" t="s">
        <v>618</v>
      </c>
      <c r="U256" s="161" t="s">
        <v>327</v>
      </c>
      <c r="V256" s="161" t="s">
        <v>328</v>
      </c>
      <c r="W256" s="164"/>
      <c r="X256" s="161" t="s">
        <v>329</v>
      </c>
      <c r="Y256" s="164"/>
      <c r="Z256" s="164"/>
      <c r="AA256" s="164"/>
      <c r="AB256" s="164"/>
      <c r="AC256" s="161" t="s">
        <v>330</v>
      </c>
      <c r="AD256" s="161">
        <v>0</v>
      </c>
      <c r="AE256" s="164"/>
      <c r="AI256" s="148" t="s">
        <v>172</v>
      </c>
      <c r="AJ256" s="142" t="s">
        <v>129</v>
      </c>
      <c r="AK256" s="142" t="s">
        <v>173</v>
      </c>
      <c r="AL256" s="147">
        <v>46033</v>
      </c>
      <c r="AM256" s="142"/>
      <c r="AN256" s="142"/>
      <c r="AO256" s="142" t="s">
        <v>351</v>
      </c>
      <c r="AP256" t="s">
        <v>332</v>
      </c>
    </row>
    <row r="257" spans="1:42" x14ac:dyDescent="0.25">
      <c r="A257" s="130" t="s">
        <v>433</v>
      </c>
      <c r="B257" s="130" t="s">
        <v>314</v>
      </c>
      <c r="C257" s="130" t="s">
        <v>611</v>
      </c>
      <c r="D257" s="130" t="s">
        <v>435</v>
      </c>
      <c r="E257" s="130" t="s">
        <v>317</v>
      </c>
      <c r="F257" s="130" t="s">
        <v>318</v>
      </c>
      <c r="G257" s="161" t="s">
        <v>436</v>
      </c>
      <c r="H257" s="161" t="s">
        <v>342</v>
      </c>
      <c r="I257" s="162">
        <v>11.2</v>
      </c>
      <c r="J257" s="161"/>
      <c r="K257" s="161" t="s">
        <v>619</v>
      </c>
      <c r="L257" s="161" t="s">
        <v>442</v>
      </c>
      <c r="M257" s="163">
        <v>46085</v>
      </c>
      <c r="N257" s="161" t="s">
        <v>338</v>
      </c>
      <c r="O257" s="164"/>
      <c r="P257" s="164"/>
      <c r="Q257" s="161" t="s">
        <v>325</v>
      </c>
      <c r="R257" s="164"/>
      <c r="S257" s="164"/>
      <c r="T257" s="161" t="s">
        <v>620</v>
      </c>
      <c r="U257" s="161" t="s">
        <v>327</v>
      </c>
      <c r="V257" s="161" t="s">
        <v>328</v>
      </c>
      <c r="W257" s="164"/>
      <c r="X257" s="161" t="s">
        <v>329</v>
      </c>
      <c r="Y257" s="164"/>
      <c r="Z257" s="164"/>
      <c r="AA257" s="164"/>
      <c r="AB257" s="164"/>
      <c r="AC257" s="161" t="s">
        <v>330</v>
      </c>
      <c r="AD257" s="161">
        <v>0</v>
      </c>
      <c r="AE257" s="164"/>
      <c r="AI257" s="142" t="s">
        <v>181</v>
      </c>
      <c r="AJ257" s="142" t="s">
        <v>132</v>
      </c>
      <c r="AK257" s="142" t="s">
        <v>139</v>
      </c>
      <c r="AL257" s="147">
        <v>46089</v>
      </c>
      <c r="AM257" s="142"/>
      <c r="AN257" s="142"/>
      <c r="AO257" s="142" t="s">
        <v>351</v>
      </c>
      <c r="AP257" t="s">
        <v>332</v>
      </c>
    </row>
    <row r="258" spans="1:42" x14ac:dyDescent="0.25">
      <c r="A258" s="130" t="s">
        <v>433</v>
      </c>
      <c r="B258" s="130" t="s">
        <v>314</v>
      </c>
      <c r="C258" s="130" t="s">
        <v>611</v>
      </c>
      <c r="D258" s="130" t="s">
        <v>435</v>
      </c>
      <c r="E258" s="130" t="s">
        <v>317</v>
      </c>
      <c r="F258" s="130" t="s">
        <v>318</v>
      </c>
      <c r="G258" s="161" t="s">
        <v>436</v>
      </c>
      <c r="H258" s="161" t="s">
        <v>342</v>
      </c>
      <c r="I258" s="162">
        <v>83.48</v>
      </c>
      <c r="J258" s="161"/>
      <c r="K258" s="161" t="s">
        <v>619</v>
      </c>
      <c r="L258" s="161" t="s">
        <v>442</v>
      </c>
      <c r="M258" s="163">
        <v>46085</v>
      </c>
      <c r="N258" s="161" t="s">
        <v>338</v>
      </c>
      <c r="O258" s="164"/>
      <c r="P258" s="164"/>
      <c r="Q258" s="161" t="s">
        <v>325</v>
      </c>
      <c r="R258" s="164"/>
      <c r="S258" s="164"/>
      <c r="T258" s="161" t="s">
        <v>621</v>
      </c>
      <c r="U258" s="161" t="s">
        <v>327</v>
      </c>
      <c r="V258" s="161" t="s">
        <v>328</v>
      </c>
      <c r="W258" s="164"/>
      <c r="X258" s="161" t="s">
        <v>329</v>
      </c>
      <c r="Y258" s="164"/>
      <c r="Z258" s="164"/>
      <c r="AA258" s="164"/>
      <c r="AB258" s="164"/>
      <c r="AC258" s="161" t="s">
        <v>330</v>
      </c>
      <c r="AD258" s="161">
        <v>0</v>
      </c>
      <c r="AE258" s="164"/>
      <c r="AI258" s="142" t="s">
        <v>168</v>
      </c>
      <c r="AJ258" s="142" t="s">
        <v>147</v>
      </c>
      <c r="AK258" s="142" t="s">
        <v>146</v>
      </c>
      <c r="AL258" s="147">
        <v>45977</v>
      </c>
      <c r="AM258" s="142"/>
      <c r="AN258" s="142"/>
      <c r="AO258" s="142" t="s">
        <v>351</v>
      </c>
      <c r="AP258" t="s">
        <v>332</v>
      </c>
    </row>
    <row r="259" spans="1:42" x14ac:dyDescent="0.25">
      <c r="A259" s="130" t="s">
        <v>433</v>
      </c>
      <c r="B259" s="130" t="s">
        <v>314</v>
      </c>
      <c r="C259" s="130" t="s">
        <v>611</v>
      </c>
      <c r="D259" s="130" t="s">
        <v>435</v>
      </c>
      <c r="E259" s="130" t="s">
        <v>317</v>
      </c>
      <c r="F259" s="130" t="s">
        <v>318</v>
      </c>
      <c r="G259" s="161" t="s">
        <v>436</v>
      </c>
      <c r="H259" s="161" t="s">
        <v>342</v>
      </c>
      <c r="I259" s="162">
        <v>86.09</v>
      </c>
      <c r="J259" s="161"/>
      <c r="K259" s="161" t="s">
        <v>619</v>
      </c>
      <c r="L259" s="161" t="s">
        <v>442</v>
      </c>
      <c r="M259" s="163">
        <v>46085</v>
      </c>
      <c r="N259" s="161" t="s">
        <v>338</v>
      </c>
      <c r="O259" s="164"/>
      <c r="P259" s="164"/>
      <c r="Q259" s="161" t="s">
        <v>325</v>
      </c>
      <c r="R259" s="164"/>
      <c r="S259" s="164"/>
      <c r="T259" s="161" t="s">
        <v>622</v>
      </c>
      <c r="U259" s="161" t="s">
        <v>327</v>
      </c>
      <c r="V259" s="161" t="s">
        <v>328</v>
      </c>
      <c r="W259" s="164"/>
      <c r="X259" s="161" t="s">
        <v>329</v>
      </c>
      <c r="Y259" s="164"/>
      <c r="Z259" s="164"/>
      <c r="AA259" s="164"/>
      <c r="AB259" s="164"/>
      <c r="AC259" s="161" t="s">
        <v>330</v>
      </c>
      <c r="AD259" s="161">
        <v>0</v>
      </c>
      <c r="AE259" s="164"/>
      <c r="AI259" s="142" t="s">
        <v>158</v>
      </c>
      <c r="AJ259" s="142" t="s">
        <v>131</v>
      </c>
      <c r="AK259" s="142" t="s">
        <v>130</v>
      </c>
      <c r="AL259" s="147">
        <v>45960</v>
      </c>
      <c r="AM259" s="142"/>
      <c r="AN259" s="142"/>
      <c r="AO259" s="142" t="s">
        <v>351</v>
      </c>
      <c r="AP259" t="s">
        <v>332</v>
      </c>
    </row>
    <row r="260" spans="1:42" x14ac:dyDescent="0.25">
      <c r="A260" s="130" t="s">
        <v>433</v>
      </c>
      <c r="B260" s="130" t="s">
        <v>314</v>
      </c>
      <c r="C260" s="130" t="s">
        <v>611</v>
      </c>
      <c r="D260" s="130" t="s">
        <v>435</v>
      </c>
      <c r="E260" s="130" t="s">
        <v>317</v>
      </c>
      <c r="F260" s="130" t="s">
        <v>318</v>
      </c>
      <c r="G260" s="161" t="s">
        <v>436</v>
      </c>
      <c r="H260" s="161" t="s">
        <v>342</v>
      </c>
      <c r="I260" s="162">
        <v>82.61</v>
      </c>
      <c r="J260" s="161"/>
      <c r="K260" s="161" t="s">
        <v>619</v>
      </c>
      <c r="L260" s="161" t="s">
        <v>442</v>
      </c>
      <c r="M260" s="163">
        <v>46085</v>
      </c>
      <c r="N260" s="161" t="s">
        <v>338</v>
      </c>
      <c r="O260" s="164"/>
      <c r="P260" s="164"/>
      <c r="Q260" s="161" t="s">
        <v>325</v>
      </c>
      <c r="R260" s="164"/>
      <c r="S260" s="164"/>
      <c r="T260" s="161" t="s">
        <v>623</v>
      </c>
      <c r="U260" s="161" t="s">
        <v>327</v>
      </c>
      <c r="V260" s="161" t="s">
        <v>328</v>
      </c>
      <c r="W260" s="164"/>
      <c r="X260" s="161" t="s">
        <v>329</v>
      </c>
      <c r="Y260" s="164"/>
      <c r="Z260" s="164"/>
      <c r="AA260" s="164"/>
      <c r="AB260" s="164"/>
      <c r="AC260" s="161" t="s">
        <v>330</v>
      </c>
      <c r="AD260" s="161">
        <v>0</v>
      </c>
      <c r="AE260" s="164"/>
      <c r="AI260" s="142" t="s">
        <v>156</v>
      </c>
      <c r="AJ260" s="142" t="s">
        <v>132</v>
      </c>
      <c r="AK260" s="142" t="s">
        <v>141</v>
      </c>
      <c r="AL260" s="147">
        <v>45957</v>
      </c>
      <c r="AM260" s="142"/>
      <c r="AN260" s="142"/>
      <c r="AO260" s="142" t="s">
        <v>351</v>
      </c>
      <c r="AP260" t="s">
        <v>332</v>
      </c>
    </row>
    <row r="261" spans="1:42" x14ac:dyDescent="0.25">
      <c r="A261" s="130" t="s">
        <v>433</v>
      </c>
      <c r="B261" s="130" t="s">
        <v>314</v>
      </c>
      <c r="C261" s="130" t="s">
        <v>611</v>
      </c>
      <c r="D261" s="130" t="s">
        <v>435</v>
      </c>
      <c r="E261" s="130" t="s">
        <v>317</v>
      </c>
      <c r="F261" s="130" t="s">
        <v>318</v>
      </c>
      <c r="G261" s="161" t="s">
        <v>436</v>
      </c>
      <c r="H261" s="161" t="s">
        <v>342</v>
      </c>
      <c r="I261" s="162">
        <v>8.4</v>
      </c>
      <c r="J261" s="161"/>
      <c r="K261" s="161" t="s">
        <v>619</v>
      </c>
      <c r="L261" s="161" t="s">
        <v>442</v>
      </c>
      <c r="M261" s="163">
        <v>46085</v>
      </c>
      <c r="N261" s="161" t="s">
        <v>338</v>
      </c>
      <c r="O261" s="164"/>
      <c r="P261" s="164"/>
      <c r="Q261" s="161" t="s">
        <v>325</v>
      </c>
      <c r="R261" s="164"/>
      <c r="S261" s="164"/>
      <c r="T261" s="161" t="s">
        <v>616</v>
      </c>
      <c r="U261" s="161" t="s">
        <v>327</v>
      </c>
      <c r="V261" s="161" t="s">
        <v>328</v>
      </c>
      <c r="W261" s="164"/>
      <c r="X261" s="161" t="s">
        <v>329</v>
      </c>
      <c r="Y261" s="164"/>
      <c r="Z261" s="164"/>
      <c r="AA261" s="164"/>
      <c r="AB261" s="164"/>
      <c r="AC261" s="161" t="s">
        <v>330</v>
      </c>
      <c r="AD261" s="161">
        <v>0</v>
      </c>
      <c r="AE261" s="164"/>
      <c r="AI261" s="142" t="s">
        <v>175</v>
      </c>
      <c r="AJ261" s="142" t="s">
        <v>132</v>
      </c>
      <c r="AK261" s="142" t="s">
        <v>171</v>
      </c>
      <c r="AL261" s="147">
        <v>46064</v>
      </c>
      <c r="AM261" s="142"/>
      <c r="AN261" s="142"/>
      <c r="AO261" s="142" t="s">
        <v>351</v>
      </c>
      <c r="AP261" t="s">
        <v>332</v>
      </c>
    </row>
    <row r="262" spans="1:42" x14ac:dyDescent="0.25">
      <c r="A262" s="130" t="s">
        <v>433</v>
      </c>
      <c r="B262" s="130" t="s">
        <v>314</v>
      </c>
      <c r="C262" s="130" t="s">
        <v>611</v>
      </c>
      <c r="D262" s="130" t="s">
        <v>435</v>
      </c>
      <c r="E262" s="130" t="s">
        <v>317</v>
      </c>
      <c r="F262" s="130" t="s">
        <v>318</v>
      </c>
      <c r="G262" s="161" t="s">
        <v>459</v>
      </c>
      <c r="H262" s="161" t="s">
        <v>334</v>
      </c>
      <c r="I262" s="162">
        <v>497.63</v>
      </c>
      <c r="J262" s="161"/>
      <c r="K262" s="161" t="s">
        <v>624</v>
      </c>
      <c r="L262" s="161" t="s">
        <v>442</v>
      </c>
      <c r="M262" s="163">
        <v>46085</v>
      </c>
      <c r="N262" s="161" t="s">
        <v>338</v>
      </c>
      <c r="O262" s="164"/>
      <c r="P262" s="164"/>
      <c r="Q262" s="161" t="s">
        <v>325</v>
      </c>
      <c r="R262" s="164"/>
      <c r="S262" s="164"/>
      <c r="T262" s="161" t="s">
        <v>625</v>
      </c>
      <c r="U262" s="161" t="s">
        <v>327</v>
      </c>
      <c r="V262" s="161" t="s">
        <v>328</v>
      </c>
      <c r="W262" s="164"/>
      <c r="X262" s="161" t="s">
        <v>329</v>
      </c>
      <c r="Y262" s="164"/>
      <c r="Z262" s="164"/>
      <c r="AA262" s="164"/>
      <c r="AB262" s="164"/>
      <c r="AC262" s="161" t="s">
        <v>330</v>
      </c>
      <c r="AD262" s="161">
        <v>0</v>
      </c>
      <c r="AE262" s="164"/>
      <c r="AI262" s="142" t="s">
        <v>181</v>
      </c>
      <c r="AJ262" s="142" t="s">
        <v>182</v>
      </c>
      <c r="AK262" s="142" t="s">
        <v>139</v>
      </c>
      <c r="AL262" s="147">
        <v>46089</v>
      </c>
      <c r="AM262" s="142"/>
      <c r="AN262" s="142"/>
      <c r="AO262" s="142" t="s">
        <v>351</v>
      </c>
      <c r="AP262" t="s">
        <v>332</v>
      </c>
    </row>
    <row r="263" spans="1:42" x14ac:dyDescent="0.25">
      <c r="A263" s="130" t="s">
        <v>433</v>
      </c>
      <c r="B263" s="130" t="s">
        <v>314</v>
      </c>
      <c r="C263" s="130" t="s">
        <v>611</v>
      </c>
      <c r="D263" s="130" t="s">
        <v>435</v>
      </c>
      <c r="E263" s="130" t="s">
        <v>317</v>
      </c>
      <c r="F263" s="130" t="s">
        <v>318</v>
      </c>
      <c r="G263" s="161" t="s">
        <v>436</v>
      </c>
      <c r="H263" s="161" t="s">
        <v>342</v>
      </c>
      <c r="I263" s="162">
        <v>23.95</v>
      </c>
      <c r="J263" s="161"/>
      <c r="K263" s="161" t="s">
        <v>624</v>
      </c>
      <c r="L263" s="161" t="s">
        <v>442</v>
      </c>
      <c r="M263" s="163">
        <v>46085</v>
      </c>
      <c r="N263" s="161" t="s">
        <v>338</v>
      </c>
      <c r="O263" s="164"/>
      <c r="P263" s="164"/>
      <c r="Q263" s="161" t="s">
        <v>325</v>
      </c>
      <c r="R263" s="164"/>
      <c r="S263" s="164"/>
      <c r="T263" s="161" t="s">
        <v>626</v>
      </c>
      <c r="U263" s="161" t="s">
        <v>327</v>
      </c>
      <c r="V263" s="161" t="s">
        <v>328</v>
      </c>
      <c r="W263" s="164"/>
      <c r="X263" s="161" t="s">
        <v>329</v>
      </c>
      <c r="Y263" s="164"/>
      <c r="Z263" s="164"/>
      <c r="AA263" s="164"/>
      <c r="AB263" s="164"/>
      <c r="AC263" s="161" t="s">
        <v>330</v>
      </c>
      <c r="AD263" s="161">
        <v>0</v>
      </c>
      <c r="AE263" s="164"/>
      <c r="AI263" s="142" t="s">
        <v>185</v>
      </c>
      <c r="AJ263" s="142" t="s">
        <v>132</v>
      </c>
      <c r="AK263" s="142" t="s">
        <v>130</v>
      </c>
      <c r="AL263" s="147">
        <v>46113</v>
      </c>
      <c r="AM263" s="142"/>
      <c r="AN263" s="142"/>
      <c r="AO263" s="142" t="s">
        <v>351</v>
      </c>
      <c r="AP263" t="s">
        <v>332</v>
      </c>
    </row>
    <row r="264" spans="1:42" x14ac:dyDescent="0.25">
      <c r="A264" s="130" t="s">
        <v>433</v>
      </c>
      <c r="B264" s="130" t="s">
        <v>314</v>
      </c>
      <c r="C264" s="130" t="s">
        <v>611</v>
      </c>
      <c r="D264" s="130" t="s">
        <v>435</v>
      </c>
      <c r="E264" s="130" t="s">
        <v>317</v>
      </c>
      <c r="F264" s="130" t="s">
        <v>318</v>
      </c>
      <c r="G264" s="161" t="s">
        <v>436</v>
      </c>
      <c r="H264" s="161" t="s">
        <v>342</v>
      </c>
      <c r="I264" s="162">
        <v>110.87</v>
      </c>
      <c r="J264" s="161"/>
      <c r="K264" s="161" t="s">
        <v>624</v>
      </c>
      <c r="L264" s="161" t="s">
        <v>442</v>
      </c>
      <c r="M264" s="163">
        <v>46085</v>
      </c>
      <c r="N264" s="161" t="s">
        <v>338</v>
      </c>
      <c r="O264" s="164"/>
      <c r="P264" s="164"/>
      <c r="Q264" s="161" t="s">
        <v>325</v>
      </c>
      <c r="R264" s="164"/>
      <c r="S264" s="164"/>
      <c r="T264" s="161" t="s">
        <v>627</v>
      </c>
      <c r="U264" s="161" t="s">
        <v>327</v>
      </c>
      <c r="V264" s="161" t="s">
        <v>328</v>
      </c>
      <c r="W264" s="164"/>
      <c r="X264" s="161" t="s">
        <v>329</v>
      </c>
      <c r="Y264" s="164"/>
      <c r="Z264" s="164"/>
      <c r="AA264" s="164"/>
      <c r="AB264" s="164"/>
      <c r="AC264" s="161" t="s">
        <v>330</v>
      </c>
      <c r="AD264" s="161">
        <v>0</v>
      </c>
      <c r="AE264" s="164"/>
      <c r="AI264" s="142" t="s">
        <v>175</v>
      </c>
      <c r="AJ264" s="142" t="s">
        <v>132</v>
      </c>
      <c r="AK264" s="142" t="s">
        <v>171</v>
      </c>
      <c r="AL264" s="147">
        <v>46064</v>
      </c>
      <c r="AM264" s="142"/>
      <c r="AN264" s="142"/>
      <c r="AO264" s="142" t="s">
        <v>351</v>
      </c>
      <c r="AP264" t="s">
        <v>332</v>
      </c>
    </row>
    <row r="265" spans="1:42" ht="25" x14ac:dyDescent="0.25">
      <c r="A265" s="130" t="s">
        <v>433</v>
      </c>
      <c r="B265" s="130" t="s">
        <v>314</v>
      </c>
      <c r="C265" s="130" t="s">
        <v>611</v>
      </c>
      <c r="D265" s="130" t="s">
        <v>435</v>
      </c>
      <c r="E265" s="130" t="s">
        <v>317</v>
      </c>
      <c r="F265" s="130" t="s">
        <v>318</v>
      </c>
      <c r="G265" s="161" t="s">
        <v>436</v>
      </c>
      <c r="H265" s="161" t="s">
        <v>342</v>
      </c>
      <c r="I265" s="162">
        <v>113.04</v>
      </c>
      <c r="J265" s="161"/>
      <c r="K265" s="161" t="s">
        <v>628</v>
      </c>
      <c r="L265" s="161" t="s">
        <v>442</v>
      </c>
      <c r="M265" s="163">
        <v>46085</v>
      </c>
      <c r="N265" s="161" t="s">
        <v>338</v>
      </c>
      <c r="O265" s="164"/>
      <c r="P265" s="164"/>
      <c r="Q265" s="161" t="s">
        <v>325</v>
      </c>
      <c r="R265" s="164"/>
      <c r="S265" s="164"/>
      <c r="T265" s="161" t="s">
        <v>629</v>
      </c>
      <c r="U265" s="161" t="s">
        <v>327</v>
      </c>
      <c r="V265" s="161" t="s">
        <v>328</v>
      </c>
      <c r="W265" s="164"/>
      <c r="X265" s="161" t="s">
        <v>329</v>
      </c>
      <c r="Y265" s="164"/>
      <c r="Z265" s="164"/>
      <c r="AA265" s="164"/>
      <c r="AB265" s="164"/>
      <c r="AC265" s="161" t="s">
        <v>330</v>
      </c>
      <c r="AD265" s="161">
        <v>0</v>
      </c>
      <c r="AE265" s="164"/>
      <c r="AI265" s="148" t="s">
        <v>169</v>
      </c>
      <c r="AJ265" s="142" t="s">
        <v>136</v>
      </c>
      <c r="AK265" s="142" t="s">
        <v>139</v>
      </c>
      <c r="AL265" s="147">
        <v>45980</v>
      </c>
      <c r="AM265" s="142"/>
      <c r="AN265" s="142"/>
      <c r="AO265" s="142" t="s">
        <v>351</v>
      </c>
      <c r="AP265" t="s">
        <v>332</v>
      </c>
    </row>
    <row r="266" spans="1:42" x14ac:dyDescent="0.25">
      <c r="A266" s="130" t="s">
        <v>433</v>
      </c>
      <c r="B266" s="130" t="s">
        <v>314</v>
      </c>
      <c r="C266" s="130" t="s">
        <v>611</v>
      </c>
      <c r="D266" s="130" t="s">
        <v>435</v>
      </c>
      <c r="E266" s="130" t="s">
        <v>317</v>
      </c>
      <c r="F266" s="130" t="s">
        <v>318</v>
      </c>
      <c r="G266" s="161" t="s">
        <v>436</v>
      </c>
      <c r="H266" s="161" t="s">
        <v>342</v>
      </c>
      <c r="I266" s="162">
        <v>89.57</v>
      </c>
      <c r="J266" s="161"/>
      <c r="K266" s="161" t="s">
        <v>628</v>
      </c>
      <c r="L266" s="161" t="s">
        <v>442</v>
      </c>
      <c r="M266" s="163">
        <v>46085</v>
      </c>
      <c r="N266" s="161" t="s">
        <v>338</v>
      </c>
      <c r="O266" s="164"/>
      <c r="P266" s="164"/>
      <c r="Q266" s="161" t="s">
        <v>325</v>
      </c>
      <c r="R266" s="164"/>
      <c r="S266" s="164"/>
      <c r="T266" s="161" t="s">
        <v>630</v>
      </c>
      <c r="U266" s="161" t="s">
        <v>327</v>
      </c>
      <c r="V266" s="161" t="s">
        <v>328</v>
      </c>
      <c r="W266" s="164"/>
      <c r="X266" s="161" t="s">
        <v>329</v>
      </c>
      <c r="Y266" s="164"/>
      <c r="Z266" s="164"/>
      <c r="AA266" s="164"/>
      <c r="AB266" s="164"/>
      <c r="AC266" s="161" t="s">
        <v>330</v>
      </c>
      <c r="AD266" s="161">
        <v>0</v>
      </c>
      <c r="AE266" s="164"/>
      <c r="AI266" s="142" t="s">
        <v>164</v>
      </c>
      <c r="AJ266" s="142" t="s">
        <v>132</v>
      </c>
      <c r="AK266" t="s">
        <v>165</v>
      </c>
      <c r="AL266" s="147">
        <v>45973</v>
      </c>
      <c r="AM266" s="142"/>
      <c r="AN266" s="142"/>
      <c r="AO266" s="142" t="s">
        <v>351</v>
      </c>
      <c r="AP266" t="s">
        <v>332</v>
      </c>
    </row>
    <row r="267" spans="1:42" x14ac:dyDescent="0.25">
      <c r="A267" s="130" t="s">
        <v>433</v>
      </c>
      <c r="B267" s="130" t="s">
        <v>314</v>
      </c>
      <c r="C267" s="130" t="s">
        <v>611</v>
      </c>
      <c r="D267" s="130" t="s">
        <v>435</v>
      </c>
      <c r="E267" s="130" t="s">
        <v>317</v>
      </c>
      <c r="F267" s="130" t="s">
        <v>318</v>
      </c>
      <c r="G267" s="161" t="s">
        <v>436</v>
      </c>
      <c r="H267" s="161" t="s">
        <v>342</v>
      </c>
      <c r="I267" s="162">
        <v>18.850000000000001</v>
      </c>
      <c r="J267" s="161"/>
      <c r="K267" s="161" t="s">
        <v>631</v>
      </c>
      <c r="L267" s="161" t="s">
        <v>442</v>
      </c>
      <c r="M267" s="163">
        <v>46085</v>
      </c>
      <c r="N267" s="161" t="s">
        <v>338</v>
      </c>
      <c r="O267" s="164"/>
      <c r="P267" s="164"/>
      <c r="Q267" s="161" t="s">
        <v>325</v>
      </c>
      <c r="R267" s="164"/>
      <c r="S267" s="164"/>
      <c r="T267" s="161" t="s">
        <v>632</v>
      </c>
      <c r="U267" s="161" t="s">
        <v>327</v>
      </c>
      <c r="V267" s="161" t="s">
        <v>328</v>
      </c>
      <c r="W267" s="164"/>
      <c r="X267" s="161" t="s">
        <v>329</v>
      </c>
      <c r="Y267" s="164"/>
      <c r="Z267" s="164"/>
      <c r="AA267" s="164"/>
      <c r="AB267" s="164"/>
      <c r="AC267" s="161" t="s">
        <v>330</v>
      </c>
      <c r="AD267" s="161">
        <v>0</v>
      </c>
      <c r="AE267" s="164"/>
      <c r="AI267" s="142" t="s">
        <v>181</v>
      </c>
      <c r="AJ267" s="142" t="s">
        <v>132</v>
      </c>
      <c r="AK267" s="142" t="s">
        <v>139</v>
      </c>
      <c r="AL267" s="147">
        <v>46089</v>
      </c>
      <c r="AM267" s="142"/>
      <c r="AN267" s="142"/>
      <c r="AO267" s="142" t="s">
        <v>351</v>
      </c>
      <c r="AP267" t="s">
        <v>332</v>
      </c>
    </row>
    <row r="268" spans="1:42" ht="25" x14ac:dyDescent="0.25">
      <c r="A268" s="130" t="s">
        <v>433</v>
      </c>
      <c r="B268" s="130" t="s">
        <v>314</v>
      </c>
      <c r="C268" s="130" t="s">
        <v>611</v>
      </c>
      <c r="D268" s="130" t="s">
        <v>435</v>
      </c>
      <c r="E268" s="130" t="s">
        <v>317</v>
      </c>
      <c r="F268" s="130" t="s">
        <v>318</v>
      </c>
      <c r="G268" s="161" t="s">
        <v>436</v>
      </c>
      <c r="H268" s="161" t="s">
        <v>342</v>
      </c>
      <c r="I268" s="162">
        <v>52.17</v>
      </c>
      <c r="J268" s="161"/>
      <c r="K268" s="161" t="s">
        <v>631</v>
      </c>
      <c r="L268" s="161" t="s">
        <v>442</v>
      </c>
      <c r="M268" s="163">
        <v>46085</v>
      </c>
      <c r="N268" s="161" t="s">
        <v>338</v>
      </c>
      <c r="O268" s="164"/>
      <c r="P268" s="164"/>
      <c r="Q268" s="161" t="s">
        <v>325</v>
      </c>
      <c r="R268" s="164"/>
      <c r="S268" s="164"/>
      <c r="T268" s="161" t="s">
        <v>633</v>
      </c>
      <c r="U268" s="161" t="s">
        <v>327</v>
      </c>
      <c r="V268" s="161" t="s">
        <v>328</v>
      </c>
      <c r="W268" s="164"/>
      <c r="X268" s="161" t="s">
        <v>329</v>
      </c>
      <c r="Y268" s="164"/>
      <c r="Z268" s="164"/>
      <c r="AA268" s="164"/>
      <c r="AB268" s="164"/>
      <c r="AC268" s="161" t="s">
        <v>330</v>
      </c>
      <c r="AD268" s="161">
        <v>0</v>
      </c>
      <c r="AE268" s="164"/>
      <c r="AI268" s="148" t="s">
        <v>166</v>
      </c>
      <c r="AJ268" s="142" t="s">
        <v>132</v>
      </c>
      <c r="AK268" s="142" t="s">
        <v>167</v>
      </c>
      <c r="AL268" s="147">
        <v>45975</v>
      </c>
      <c r="AM268" s="142"/>
      <c r="AN268" s="142"/>
      <c r="AO268" s="142" t="s">
        <v>351</v>
      </c>
      <c r="AP268" t="s">
        <v>332</v>
      </c>
    </row>
    <row r="269" spans="1:42" x14ac:dyDescent="0.25">
      <c r="A269" s="130" t="s">
        <v>433</v>
      </c>
      <c r="B269" s="130" t="s">
        <v>314</v>
      </c>
      <c r="C269" s="130" t="s">
        <v>611</v>
      </c>
      <c r="D269" s="130" t="s">
        <v>435</v>
      </c>
      <c r="E269" s="130" t="s">
        <v>317</v>
      </c>
      <c r="F269" s="130" t="s">
        <v>318</v>
      </c>
      <c r="G269" s="161" t="s">
        <v>459</v>
      </c>
      <c r="H269" s="161" t="s">
        <v>334</v>
      </c>
      <c r="I269" s="162">
        <v>503.36</v>
      </c>
      <c r="J269" s="161"/>
      <c r="K269" s="161" t="s">
        <v>631</v>
      </c>
      <c r="L269" s="161" t="s">
        <v>442</v>
      </c>
      <c r="M269" s="163">
        <v>46085</v>
      </c>
      <c r="N269" s="161" t="s">
        <v>338</v>
      </c>
      <c r="O269" s="164"/>
      <c r="P269" s="164"/>
      <c r="Q269" s="161" t="s">
        <v>325</v>
      </c>
      <c r="R269" s="164"/>
      <c r="S269" s="164"/>
      <c r="T269" s="161" t="s">
        <v>634</v>
      </c>
      <c r="U269" s="161" t="s">
        <v>327</v>
      </c>
      <c r="V269" s="161" t="s">
        <v>328</v>
      </c>
      <c r="W269" s="164"/>
      <c r="X269" s="161" t="s">
        <v>329</v>
      </c>
      <c r="Y269" s="164"/>
      <c r="Z269" s="164"/>
      <c r="AA269" s="164"/>
      <c r="AB269" s="164"/>
      <c r="AC269" s="161" t="s">
        <v>330</v>
      </c>
      <c r="AD269" s="161">
        <v>0</v>
      </c>
      <c r="AE269" s="164"/>
      <c r="AI269" s="142" t="s">
        <v>185</v>
      </c>
      <c r="AJ269" s="142" t="s">
        <v>182</v>
      </c>
      <c r="AK269" s="142" t="s">
        <v>130</v>
      </c>
      <c r="AL269" s="147">
        <v>46113</v>
      </c>
      <c r="AM269" s="142"/>
      <c r="AN269" s="142"/>
      <c r="AO269" s="142" t="s">
        <v>351</v>
      </c>
      <c r="AP269" t="s">
        <v>332</v>
      </c>
    </row>
    <row r="270" spans="1:42" x14ac:dyDescent="0.25">
      <c r="A270" s="130" t="s">
        <v>433</v>
      </c>
      <c r="B270" s="130" t="s">
        <v>314</v>
      </c>
      <c r="C270" s="130" t="s">
        <v>611</v>
      </c>
      <c r="D270" s="130" t="s">
        <v>435</v>
      </c>
      <c r="E270" s="130" t="s">
        <v>317</v>
      </c>
      <c r="F270" s="130" t="s">
        <v>318</v>
      </c>
      <c r="G270" s="161" t="s">
        <v>436</v>
      </c>
      <c r="H270" s="161" t="s">
        <v>342</v>
      </c>
      <c r="I270" s="162">
        <v>217.39</v>
      </c>
      <c r="J270" s="161"/>
      <c r="K270" s="161" t="s">
        <v>635</v>
      </c>
      <c r="L270" s="161" t="s">
        <v>442</v>
      </c>
      <c r="M270" s="163">
        <v>46085</v>
      </c>
      <c r="N270" s="161" t="s">
        <v>338</v>
      </c>
      <c r="O270" s="164"/>
      <c r="P270" s="164"/>
      <c r="Q270" s="161" t="s">
        <v>325</v>
      </c>
      <c r="R270" s="164"/>
      <c r="S270" s="164"/>
      <c r="T270" s="161" t="s">
        <v>636</v>
      </c>
      <c r="U270" s="161" t="s">
        <v>327</v>
      </c>
      <c r="V270" s="161" t="s">
        <v>328</v>
      </c>
      <c r="W270" s="164"/>
      <c r="X270" s="161" t="s">
        <v>329</v>
      </c>
      <c r="Y270" s="164"/>
      <c r="Z270" s="164"/>
      <c r="AA270" s="164"/>
      <c r="AB270" s="164"/>
      <c r="AC270" s="161" t="s">
        <v>330</v>
      </c>
      <c r="AD270" s="161">
        <v>0</v>
      </c>
      <c r="AE270" s="164"/>
      <c r="AI270" s="142" t="s">
        <v>175</v>
      </c>
      <c r="AJ270" s="142" t="s">
        <v>136</v>
      </c>
      <c r="AK270" s="142" t="s">
        <v>171</v>
      </c>
      <c r="AL270" s="147">
        <v>46064</v>
      </c>
      <c r="AM270" s="142"/>
      <c r="AN270" s="142"/>
      <c r="AO270" s="142" t="s">
        <v>351</v>
      </c>
      <c r="AP270" t="s">
        <v>332</v>
      </c>
    </row>
    <row r="271" spans="1:42" x14ac:dyDescent="0.25">
      <c r="A271" s="130" t="s">
        <v>433</v>
      </c>
      <c r="B271" s="130" t="s">
        <v>314</v>
      </c>
      <c r="C271" s="130" t="s">
        <v>611</v>
      </c>
      <c r="D271" s="130" t="s">
        <v>435</v>
      </c>
      <c r="E271" s="130" t="s">
        <v>317</v>
      </c>
      <c r="F271" s="130" t="s">
        <v>318</v>
      </c>
      <c r="G271" s="161" t="s">
        <v>474</v>
      </c>
      <c r="H271" s="161" t="s">
        <v>354</v>
      </c>
      <c r="I271" s="162">
        <v>41.83</v>
      </c>
      <c r="J271" s="161" t="s">
        <v>53</v>
      </c>
      <c r="K271" s="161" t="s">
        <v>637</v>
      </c>
      <c r="L271" s="161" t="s">
        <v>438</v>
      </c>
      <c r="M271" s="163">
        <v>46111</v>
      </c>
      <c r="N271" s="161" t="s">
        <v>338</v>
      </c>
      <c r="O271" s="164"/>
      <c r="P271" s="164"/>
      <c r="Q271" s="161" t="s">
        <v>325</v>
      </c>
      <c r="R271" s="164"/>
      <c r="S271" s="164"/>
      <c r="T271" s="161" t="s">
        <v>638</v>
      </c>
      <c r="U271" s="161" t="s">
        <v>327</v>
      </c>
      <c r="V271" s="161" t="s">
        <v>328</v>
      </c>
      <c r="W271" s="164"/>
      <c r="X271" s="161" t="s">
        <v>329</v>
      </c>
      <c r="Y271" s="164"/>
      <c r="Z271" s="164"/>
      <c r="AA271" s="164"/>
      <c r="AB271" s="164"/>
      <c r="AC271" s="161" t="s">
        <v>330</v>
      </c>
      <c r="AD271" s="161">
        <v>0</v>
      </c>
      <c r="AE271" s="164"/>
      <c r="AI271" s="142" t="s">
        <v>175</v>
      </c>
      <c r="AJ271" s="142" t="s">
        <v>131</v>
      </c>
      <c r="AK271" s="142" t="s">
        <v>159</v>
      </c>
      <c r="AL271" s="147">
        <v>46064</v>
      </c>
      <c r="AM271" s="142"/>
      <c r="AN271" s="142"/>
      <c r="AO271" s="142" t="s">
        <v>351</v>
      </c>
      <c r="AP271" t="s">
        <v>332</v>
      </c>
    </row>
    <row r="272" spans="1:42" x14ac:dyDescent="0.25">
      <c r="A272" s="130" t="s">
        <v>433</v>
      </c>
      <c r="B272" s="130" t="s">
        <v>314</v>
      </c>
      <c r="C272" s="130" t="s">
        <v>611</v>
      </c>
      <c r="D272" s="130" t="s">
        <v>435</v>
      </c>
      <c r="E272" s="130" t="s">
        <v>317</v>
      </c>
      <c r="F272" s="130" t="s">
        <v>318</v>
      </c>
      <c r="G272" s="161" t="s">
        <v>474</v>
      </c>
      <c r="H272" s="161" t="s">
        <v>354</v>
      </c>
      <c r="I272" s="162">
        <v>92.35</v>
      </c>
      <c r="J272" s="161" t="s">
        <v>53</v>
      </c>
      <c r="K272" s="161" t="s">
        <v>637</v>
      </c>
      <c r="L272" s="161" t="s">
        <v>438</v>
      </c>
      <c r="M272" s="163">
        <v>46111</v>
      </c>
      <c r="N272" s="161" t="s">
        <v>338</v>
      </c>
      <c r="O272" s="164"/>
      <c r="P272" s="164"/>
      <c r="Q272" s="161" t="s">
        <v>325</v>
      </c>
      <c r="R272" s="164"/>
      <c r="S272" s="164"/>
      <c r="T272" s="161" t="s">
        <v>639</v>
      </c>
      <c r="U272" s="161" t="s">
        <v>327</v>
      </c>
      <c r="V272" s="161" t="s">
        <v>328</v>
      </c>
      <c r="W272" s="164"/>
      <c r="X272" s="161" t="s">
        <v>329</v>
      </c>
      <c r="Y272" s="164"/>
      <c r="Z272" s="164"/>
      <c r="AA272" s="164"/>
      <c r="AB272" s="164"/>
      <c r="AC272" s="161" t="s">
        <v>330</v>
      </c>
      <c r="AD272" s="161">
        <v>0</v>
      </c>
      <c r="AE272" s="164"/>
      <c r="AI272" s="142" t="s">
        <v>175</v>
      </c>
      <c r="AJ272" s="142" t="s">
        <v>131</v>
      </c>
      <c r="AK272" s="142" t="s">
        <v>171</v>
      </c>
      <c r="AL272" s="147">
        <v>46064</v>
      </c>
      <c r="AM272" s="142"/>
      <c r="AN272" s="142"/>
      <c r="AO272" s="142" t="s">
        <v>351</v>
      </c>
      <c r="AP272" t="s">
        <v>332</v>
      </c>
    </row>
    <row r="273" spans="1:42" x14ac:dyDescent="0.25">
      <c r="A273" s="130" t="s">
        <v>433</v>
      </c>
      <c r="B273" s="130" t="s">
        <v>314</v>
      </c>
      <c r="C273" s="130" t="s">
        <v>611</v>
      </c>
      <c r="D273" s="130" t="s">
        <v>435</v>
      </c>
      <c r="E273" s="130" t="s">
        <v>317</v>
      </c>
      <c r="F273" s="130" t="s">
        <v>318</v>
      </c>
      <c r="G273" s="161" t="s">
        <v>474</v>
      </c>
      <c r="H273" s="161" t="s">
        <v>354</v>
      </c>
      <c r="I273" s="162">
        <v>19.13</v>
      </c>
      <c r="J273" s="161" t="s">
        <v>53</v>
      </c>
      <c r="K273" s="161" t="s">
        <v>637</v>
      </c>
      <c r="L273" s="161" t="s">
        <v>438</v>
      </c>
      <c r="M273" s="163">
        <v>46111</v>
      </c>
      <c r="N273" s="161" t="s">
        <v>338</v>
      </c>
      <c r="O273" s="164"/>
      <c r="P273" s="164"/>
      <c r="Q273" s="161" t="s">
        <v>325</v>
      </c>
      <c r="R273" s="164"/>
      <c r="S273" s="164"/>
      <c r="T273" s="161" t="s">
        <v>640</v>
      </c>
      <c r="U273" s="161" t="s">
        <v>327</v>
      </c>
      <c r="V273" s="161" t="s">
        <v>328</v>
      </c>
      <c r="W273" s="164"/>
      <c r="X273" s="161" t="s">
        <v>329</v>
      </c>
      <c r="Y273" s="164"/>
      <c r="Z273" s="164"/>
      <c r="AA273" s="164"/>
      <c r="AB273" s="164"/>
      <c r="AC273" s="161" t="s">
        <v>330</v>
      </c>
      <c r="AD273" s="161">
        <v>0</v>
      </c>
      <c r="AE273" s="164"/>
      <c r="AI273" s="142" t="s">
        <v>175</v>
      </c>
      <c r="AJ273" s="142" t="s">
        <v>131</v>
      </c>
      <c r="AK273" s="142" t="s">
        <v>171</v>
      </c>
      <c r="AL273" s="147">
        <v>46064</v>
      </c>
      <c r="AM273" s="142"/>
      <c r="AN273" s="142"/>
      <c r="AO273" s="142" t="s">
        <v>351</v>
      </c>
      <c r="AP273" t="s">
        <v>332</v>
      </c>
    </row>
    <row r="274" spans="1:42" x14ac:dyDescent="0.25">
      <c r="A274" s="130" t="s">
        <v>433</v>
      </c>
      <c r="B274" s="130" t="s">
        <v>314</v>
      </c>
      <c r="C274" s="130" t="s">
        <v>611</v>
      </c>
      <c r="D274" s="130" t="s">
        <v>435</v>
      </c>
      <c r="E274" s="130" t="s">
        <v>317</v>
      </c>
      <c r="F274" s="130" t="s">
        <v>318</v>
      </c>
      <c r="G274" s="161" t="s">
        <v>474</v>
      </c>
      <c r="H274" s="161" t="s">
        <v>354</v>
      </c>
      <c r="I274" s="162">
        <v>19.04</v>
      </c>
      <c r="J274" s="161" t="s">
        <v>53</v>
      </c>
      <c r="K274" s="161" t="s">
        <v>637</v>
      </c>
      <c r="L274" s="161" t="s">
        <v>438</v>
      </c>
      <c r="M274" s="163">
        <v>46111</v>
      </c>
      <c r="N274" s="161" t="s">
        <v>338</v>
      </c>
      <c r="O274" s="164"/>
      <c r="P274" s="164"/>
      <c r="Q274" s="161" t="s">
        <v>325</v>
      </c>
      <c r="R274" s="164"/>
      <c r="S274" s="164"/>
      <c r="T274" s="161" t="s">
        <v>640</v>
      </c>
      <c r="U274" s="161" t="s">
        <v>327</v>
      </c>
      <c r="V274" s="161" t="s">
        <v>328</v>
      </c>
      <c r="W274" s="164"/>
      <c r="X274" s="161" t="s">
        <v>329</v>
      </c>
      <c r="Y274" s="164"/>
      <c r="Z274" s="164"/>
      <c r="AA274" s="164"/>
      <c r="AB274" s="164"/>
      <c r="AC274" s="161" t="s">
        <v>330</v>
      </c>
      <c r="AD274" s="161">
        <v>0</v>
      </c>
      <c r="AE274" s="164"/>
      <c r="AI274" s="142" t="s">
        <v>175</v>
      </c>
      <c r="AJ274" s="142" t="s">
        <v>131</v>
      </c>
      <c r="AK274" s="142" t="s">
        <v>171</v>
      </c>
      <c r="AL274" s="147">
        <v>46064</v>
      </c>
      <c r="AM274" s="142"/>
      <c r="AN274" s="142"/>
      <c r="AO274" s="142" t="s">
        <v>351</v>
      </c>
      <c r="AP274" t="s">
        <v>332</v>
      </c>
    </row>
    <row r="275" spans="1:42" x14ac:dyDescent="0.25">
      <c r="A275" s="130" t="s">
        <v>433</v>
      </c>
      <c r="B275" s="130" t="s">
        <v>314</v>
      </c>
      <c r="C275" s="130" t="s">
        <v>611</v>
      </c>
      <c r="D275" s="130" t="s">
        <v>435</v>
      </c>
      <c r="E275" s="130" t="s">
        <v>317</v>
      </c>
      <c r="F275" s="130" t="s">
        <v>318</v>
      </c>
      <c r="G275" s="161" t="s">
        <v>474</v>
      </c>
      <c r="H275" s="161" t="s">
        <v>354</v>
      </c>
      <c r="I275" s="162">
        <v>19.22</v>
      </c>
      <c r="J275" s="161" t="s">
        <v>53</v>
      </c>
      <c r="K275" s="161" t="s">
        <v>637</v>
      </c>
      <c r="L275" s="161" t="s">
        <v>438</v>
      </c>
      <c r="M275" s="163">
        <v>46111</v>
      </c>
      <c r="N275" s="161" t="s">
        <v>338</v>
      </c>
      <c r="O275" s="164"/>
      <c r="P275" s="164"/>
      <c r="Q275" s="161" t="s">
        <v>325</v>
      </c>
      <c r="R275" s="164"/>
      <c r="S275" s="164"/>
      <c r="T275" s="161" t="s">
        <v>640</v>
      </c>
      <c r="U275" s="161" t="s">
        <v>327</v>
      </c>
      <c r="V275" s="161" t="s">
        <v>328</v>
      </c>
      <c r="W275" s="164"/>
      <c r="X275" s="161" t="s">
        <v>329</v>
      </c>
      <c r="Y275" s="164"/>
      <c r="Z275" s="164"/>
      <c r="AA275" s="164"/>
      <c r="AB275" s="164"/>
      <c r="AC275" s="161" t="s">
        <v>330</v>
      </c>
      <c r="AD275" s="161">
        <v>0</v>
      </c>
      <c r="AE275" s="164"/>
      <c r="AI275" s="142" t="s">
        <v>175</v>
      </c>
      <c r="AJ275" s="142" t="s">
        <v>131</v>
      </c>
      <c r="AK275" s="142" t="s">
        <v>171</v>
      </c>
      <c r="AL275" s="147">
        <v>46064</v>
      </c>
      <c r="AM275" s="142"/>
      <c r="AN275" s="142"/>
      <c r="AO275" s="142" t="s">
        <v>351</v>
      </c>
      <c r="AP275" t="s">
        <v>332</v>
      </c>
    </row>
    <row r="276" spans="1:42" x14ac:dyDescent="0.25">
      <c r="A276" s="130" t="s">
        <v>433</v>
      </c>
      <c r="B276" s="130" t="s">
        <v>314</v>
      </c>
      <c r="C276" s="130" t="s">
        <v>611</v>
      </c>
      <c r="D276" s="130" t="s">
        <v>435</v>
      </c>
      <c r="E276" s="130" t="s">
        <v>317</v>
      </c>
      <c r="F276" s="130" t="s">
        <v>318</v>
      </c>
      <c r="G276" s="161" t="s">
        <v>474</v>
      </c>
      <c r="H276" s="161" t="s">
        <v>354</v>
      </c>
      <c r="I276" s="162">
        <v>63.83</v>
      </c>
      <c r="J276" s="161" t="s">
        <v>53</v>
      </c>
      <c r="K276" s="161" t="s">
        <v>637</v>
      </c>
      <c r="L276" s="161" t="s">
        <v>438</v>
      </c>
      <c r="M276" s="163">
        <v>46111</v>
      </c>
      <c r="N276" s="161" t="s">
        <v>338</v>
      </c>
      <c r="O276" s="164"/>
      <c r="P276" s="164"/>
      <c r="Q276" s="161" t="s">
        <v>325</v>
      </c>
      <c r="R276" s="164"/>
      <c r="S276" s="164"/>
      <c r="T276" s="161" t="s">
        <v>640</v>
      </c>
      <c r="U276" s="161" t="s">
        <v>327</v>
      </c>
      <c r="V276" s="161" t="s">
        <v>328</v>
      </c>
      <c r="W276" s="164"/>
      <c r="X276" s="161" t="s">
        <v>329</v>
      </c>
      <c r="Y276" s="164"/>
      <c r="Z276" s="164"/>
      <c r="AA276" s="164"/>
      <c r="AB276" s="164"/>
      <c r="AC276" s="161" t="s">
        <v>330</v>
      </c>
      <c r="AD276" s="161">
        <v>0</v>
      </c>
      <c r="AE276" s="164"/>
      <c r="AI276" s="142" t="s">
        <v>175</v>
      </c>
      <c r="AJ276" s="142" t="s">
        <v>131</v>
      </c>
      <c r="AK276" s="142" t="s">
        <v>171</v>
      </c>
      <c r="AL276" s="147">
        <v>46064</v>
      </c>
      <c r="AM276" s="142"/>
      <c r="AN276" s="142"/>
      <c r="AO276" s="142" t="s">
        <v>351</v>
      </c>
      <c r="AP276" t="s">
        <v>332</v>
      </c>
    </row>
    <row r="277" spans="1:42" x14ac:dyDescent="0.25">
      <c r="A277" s="130" t="s">
        <v>433</v>
      </c>
      <c r="B277" s="130" t="s">
        <v>314</v>
      </c>
      <c r="C277" s="130" t="s">
        <v>611</v>
      </c>
      <c r="D277" s="130" t="s">
        <v>435</v>
      </c>
      <c r="E277" s="130" t="s">
        <v>317</v>
      </c>
      <c r="F277" s="130" t="s">
        <v>318</v>
      </c>
      <c r="G277" s="161" t="s">
        <v>474</v>
      </c>
      <c r="H277" s="161" t="s">
        <v>354</v>
      </c>
      <c r="I277" s="162">
        <v>20.170000000000002</v>
      </c>
      <c r="J277" s="161" t="s">
        <v>53</v>
      </c>
      <c r="K277" s="161" t="s">
        <v>641</v>
      </c>
      <c r="L277" s="161" t="s">
        <v>438</v>
      </c>
      <c r="M277" s="163">
        <v>46111</v>
      </c>
      <c r="N277" s="161" t="s">
        <v>338</v>
      </c>
      <c r="O277" s="164"/>
      <c r="P277" s="164"/>
      <c r="Q277" s="161" t="s">
        <v>325</v>
      </c>
      <c r="R277" s="164"/>
      <c r="S277" s="164"/>
      <c r="T277" s="161" t="s">
        <v>642</v>
      </c>
      <c r="U277" s="161" t="s">
        <v>327</v>
      </c>
      <c r="V277" s="161" t="s">
        <v>328</v>
      </c>
      <c r="W277" s="164"/>
      <c r="X277" s="161" t="s">
        <v>329</v>
      </c>
      <c r="Y277" s="164"/>
      <c r="Z277" s="164"/>
      <c r="AA277" s="164"/>
      <c r="AB277" s="164"/>
      <c r="AC277" s="161" t="s">
        <v>330</v>
      </c>
      <c r="AD277" s="161">
        <v>0</v>
      </c>
      <c r="AE277" s="164"/>
      <c r="AI277" s="142" t="s">
        <v>176</v>
      </c>
      <c r="AJ277" s="142" t="s">
        <v>131</v>
      </c>
      <c r="AK277" s="142" t="s">
        <v>177</v>
      </c>
      <c r="AL277" s="147">
        <v>46071</v>
      </c>
      <c r="AM277" s="142"/>
      <c r="AN277" s="142"/>
      <c r="AO277" s="142" t="s">
        <v>351</v>
      </c>
      <c r="AP277" t="s">
        <v>332</v>
      </c>
    </row>
    <row r="278" spans="1:42" x14ac:dyDescent="0.25">
      <c r="A278" s="130" t="s">
        <v>433</v>
      </c>
      <c r="B278" s="130" t="s">
        <v>314</v>
      </c>
      <c r="C278" s="130" t="s">
        <v>611</v>
      </c>
      <c r="D278" s="130" t="s">
        <v>435</v>
      </c>
      <c r="E278" s="130" t="s">
        <v>317</v>
      </c>
      <c r="F278" s="130" t="s">
        <v>318</v>
      </c>
      <c r="G278" s="161" t="s">
        <v>474</v>
      </c>
      <c r="H278" s="161" t="s">
        <v>354</v>
      </c>
      <c r="I278" s="162">
        <v>56.61</v>
      </c>
      <c r="J278" s="161" t="s">
        <v>53</v>
      </c>
      <c r="K278" s="161" t="s">
        <v>641</v>
      </c>
      <c r="L278" s="161" t="s">
        <v>438</v>
      </c>
      <c r="M278" s="163">
        <v>46111</v>
      </c>
      <c r="N278" s="161" t="s">
        <v>338</v>
      </c>
      <c r="O278" s="164"/>
      <c r="P278" s="164"/>
      <c r="Q278" s="161" t="s">
        <v>325</v>
      </c>
      <c r="R278" s="164"/>
      <c r="S278" s="164"/>
      <c r="T278" s="161" t="s">
        <v>643</v>
      </c>
      <c r="U278" s="161" t="s">
        <v>327</v>
      </c>
      <c r="V278" s="161" t="s">
        <v>328</v>
      </c>
      <c r="W278" s="164"/>
      <c r="X278" s="161" t="s">
        <v>329</v>
      </c>
      <c r="Y278" s="164"/>
      <c r="Z278" s="164"/>
      <c r="AA278" s="164"/>
      <c r="AB278" s="164"/>
      <c r="AC278" s="161" t="s">
        <v>330</v>
      </c>
      <c r="AD278" s="161">
        <v>0</v>
      </c>
      <c r="AE278" s="164"/>
      <c r="AI278" s="142" t="s">
        <v>176</v>
      </c>
      <c r="AJ278" s="142" t="s">
        <v>131</v>
      </c>
      <c r="AK278" s="142" t="s">
        <v>159</v>
      </c>
      <c r="AL278" s="147">
        <v>46071</v>
      </c>
      <c r="AM278" s="142"/>
      <c r="AN278" s="142"/>
      <c r="AO278" s="142" t="s">
        <v>351</v>
      </c>
      <c r="AP278" t="s">
        <v>332</v>
      </c>
    </row>
    <row r="279" spans="1:42" x14ac:dyDescent="0.25">
      <c r="A279" s="130" t="s">
        <v>433</v>
      </c>
      <c r="B279" s="130" t="s">
        <v>314</v>
      </c>
      <c r="C279" s="130" t="s">
        <v>611</v>
      </c>
      <c r="D279" s="130" t="s">
        <v>435</v>
      </c>
      <c r="E279" s="130" t="s">
        <v>317</v>
      </c>
      <c r="F279" s="130" t="s">
        <v>318</v>
      </c>
      <c r="G279" s="161" t="s">
        <v>474</v>
      </c>
      <c r="H279" s="161" t="s">
        <v>354</v>
      </c>
      <c r="I279" s="162">
        <v>14.48</v>
      </c>
      <c r="J279" s="161" t="s">
        <v>53</v>
      </c>
      <c r="K279" s="161" t="s">
        <v>641</v>
      </c>
      <c r="L279" s="161" t="s">
        <v>438</v>
      </c>
      <c r="M279" s="163">
        <v>46111</v>
      </c>
      <c r="N279" s="161" t="s">
        <v>338</v>
      </c>
      <c r="O279" s="164"/>
      <c r="P279" s="164"/>
      <c r="Q279" s="161" t="s">
        <v>325</v>
      </c>
      <c r="R279" s="164"/>
      <c r="S279" s="164"/>
      <c r="T279" s="161" t="s">
        <v>644</v>
      </c>
      <c r="U279" s="161" t="s">
        <v>327</v>
      </c>
      <c r="V279" s="161" t="s">
        <v>328</v>
      </c>
      <c r="W279" s="164"/>
      <c r="X279" s="161" t="s">
        <v>329</v>
      </c>
      <c r="Y279" s="164"/>
      <c r="Z279" s="164"/>
      <c r="AA279" s="164"/>
      <c r="AB279" s="164"/>
      <c r="AC279" s="161" t="s">
        <v>330</v>
      </c>
      <c r="AD279" s="161">
        <v>0</v>
      </c>
      <c r="AE279" s="164"/>
      <c r="AI279" s="142" t="s">
        <v>209</v>
      </c>
      <c r="AJ279" s="142" t="s">
        <v>131</v>
      </c>
      <c r="AK279" s="142" t="s">
        <v>159</v>
      </c>
      <c r="AL279" s="147">
        <v>46140</v>
      </c>
      <c r="AM279" s="142"/>
      <c r="AN279" s="142"/>
      <c r="AO279" s="142" t="s">
        <v>351</v>
      </c>
      <c r="AP279" t="s">
        <v>332</v>
      </c>
    </row>
    <row r="280" spans="1:42" x14ac:dyDescent="0.25">
      <c r="A280" s="130" t="s">
        <v>433</v>
      </c>
      <c r="B280" s="130" t="s">
        <v>314</v>
      </c>
      <c r="C280" s="130" t="s">
        <v>611</v>
      </c>
      <c r="D280" s="130" t="s">
        <v>435</v>
      </c>
      <c r="E280" s="130" t="s">
        <v>317</v>
      </c>
      <c r="F280" s="130" t="s">
        <v>318</v>
      </c>
      <c r="G280" s="161" t="s">
        <v>436</v>
      </c>
      <c r="H280" s="161" t="s">
        <v>342</v>
      </c>
      <c r="I280" s="162">
        <v>39.01</v>
      </c>
      <c r="J280" s="161" t="s">
        <v>53</v>
      </c>
      <c r="K280" s="161" t="s">
        <v>641</v>
      </c>
      <c r="L280" s="161" t="s">
        <v>438</v>
      </c>
      <c r="M280" s="163">
        <v>46111</v>
      </c>
      <c r="N280" s="161" t="s">
        <v>338</v>
      </c>
      <c r="O280" s="164"/>
      <c r="P280" s="164"/>
      <c r="Q280" s="161" t="s">
        <v>325</v>
      </c>
      <c r="R280" s="164"/>
      <c r="S280" s="164"/>
      <c r="T280" s="161" t="s">
        <v>645</v>
      </c>
      <c r="U280" s="161" t="s">
        <v>327</v>
      </c>
      <c r="V280" s="161" t="s">
        <v>328</v>
      </c>
      <c r="W280" s="164"/>
      <c r="X280" s="161" t="s">
        <v>329</v>
      </c>
      <c r="Y280" s="164"/>
      <c r="Z280" s="164"/>
      <c r="AA280" s="164"/>
      <c r="AB280" s="164"/>
      <c r="AC280" s="161" t="s">
        <v>330</v>
      </c>
      <c r="AD280" s="161">
        <v>0</v>
      </c>
      <c r="AE280" s="164"/>
      <c r="AI280" s="142" t="s">
        <v>179</v>
      </c>
      <c r="AJ280" s="142" t="s">
        <v>137</v>
      </c>
      <c r="AK280" s="142" t="s">
        <v>646</v>
      </c>
      <c r="AL280" s="147">
        <v>46086</v>
      </c>
      <c r="AM280" s="142"/>
      <c r="AN280" s="142"/>
      <c r="AO280" s="142" t="s">
        <v>351</v>
      </c>
      <c r="AP280" t="s">
        <v>332</v>
      </c>
    </row>
    <row r="281" spans="1:42" x14ac:dyDescent="0.25">
      <c r="A281" s="130" t="s">
        <v>433</v>
      </c>
      <c r="B281" s="130" t="s">
        <v>314</v>
      </c>
      <c r="C281" s="130" t="s">
        <v>611</v>
      </c>
      <c r="D281" s="130" t="s">
        <v>435</v>
      </c>
      <c r="E281" s="130" t="s">
        <v>317</v>
      </c>
      <c r="F281" s="130" t="s">
        <v>318</v>
      </c>
      <c r="G281" s="161" t="s">
        <v>474</v>
      </c>
      <c r="H281" s="161" t="s">
        <v>354</v>
      </c>
      <c r="I281" s="162">
        <v>55.3</v>
      </c>
      <c r="J281" s="161" t="s">
        <v>53</v>
      </c>
      <c r="K281" s="161" t="s">
        <v>641</v>
      </c>
      <c r="L281" s="161" t="s">
        <v>438</v>
      </c>
      <c r="M281" s="163">
        <v>46111</v>
      </c>
      <c r="N281" s="161" t="s">
        <v>338</v>
      </c>
      <c r="O281" s="164"/>
      <c r="P281" s="164"/>
      <c r="Q281" s="161" t="s">
        <v>325</v>
      </c>
      <c r="R281" s="164"/>
      <c r="S281" s="164"/>
      <c r="T281" s="161" t="s">
        <v>647</v>
      </c>
      <c r="U281" s="161" t="s">
        <v>327</v>
      </c>
      <c r="V281" s="161" t="s">
        <v>328</v>
      </c>
      <c r="W281" s="164"/>
      <c r="X281" s="161" t="s">
        <v>329</v>
      </c>
      <c r="Y281" s="164"/>
      <c r="Z281" s="164"/>
      <c r="AA281" s="164"/>
      <c r="AB281" s="164"/>
      <c r="AC281" s="161" t="s">
        <v>330</v>
      </c>
      <c r="AD281" s="161">
        <v>0</v>
      </c>
      <c r="AE281" s="164"/>
      <c r="AI281" s="142" t="s">
        <v>181</v>
      </c>
      <c r="AJ281" s="142" t="s">
        <v>131</v>
      </c>
      <c r="AK281" s="142" t="s">
        <v>139</v>
      </c>
      <c r="AL281" s="147">
        <v>46089</v>
      </c>
      <c r="AM281" s="142"/>
      <c r="AN281" s="142"/>
      <c r="AO281" s="142" t="s">
        <v>351</v>
      </c>
      <c r="AP281" t="s">
        <v>332</v>
      </c>
    </row>
    <row r="282" spans="1:42" x14ac:dyDescent="0.25">
      <c r="A282" s="130" t="s">
        <v>433</v>
      </c>
      <c r="B282" s="130" t="s">
        <v>314</v>
      </c>
      <c r="C282" s="130" t="s">
        <v>611</v>
      </c>
      <c r="D282" s="130" t="s">
        <v>435</v>
      </c>
      <c r="E282" s="130" t="s">
        <v>317</v>
      </c>
      <c r="F282" s="130" t="s">
        <v>318</v>
      </c>
      <c r="G282" s="161" t="s">
        <v>474</v>
      </c>
      <c r="H282" s="161" t="s">
        <v>354</v>
      </c>
      <c r="I282" s="162">
        <v>33.06</v>
      </c>
      <c r="J282" s="161" t="s">
        <v>53</v>
      </c>
      <c r="K282" s="161" t="s">
        <v>641</v>
      </c>
      <c r="L282" s="161" t="s">
        <v>438</v>
      </c>
      <c r="M282" s="163">
        <v>46111</v>
      </c>
      <c r="N282" s="161" t="s">
        <v>338</v>
      </c>
      <c r="O282" s="164"/>
      <c r="P282" s="164"/>
      <c r="Q282" s="161" t="s">
        <v>325</v>
      </c>
      <c r="R282" s="164"/>
      <c r="S282" s="164"/>
      <c r="T282" s="161" t="s">
        <v>648</v>
      </c>
      <c r="U282" s="161" t="s">
        <v>327</v>
      </c>
      <c r="V282" s="161" t="s">
        <v>328</v>
      </c>
      <c r="W282" s="164"/>
      <c r="X282" s="161" t="s">
        <v>329</v>
      </c>
      <c r="Y282" s="164"/>
      <c r="Z282" s="164"/>
      <c r="AA282" s="164"/>
      <c r="AB282" s="164"/>
      <c r="AC282" s="161" t="s">
        <v>330</v>
      </c>
      <c r="AD282" s="161">
        <v>0</v>
      </c>
      <c r="AE282" s="164"/>
      <c r="AI282" s="142" t="s">
        <v>181</v>
      </c>
      <c r="AJ282" s="142" t="s">
        <v>131</v>
      </c>
      <c r="AK282" s="142" t="s">
        <v>139</v>
      </c>
      <c r="AL282" s="147">
        <v>46089</v>
      </c>
      <c r="AM282" s="142"/>
      <c r="AN282" s="142"/>
      <c r="AO282" s="142" t="s">
        <v>351</v>
      </c>
      <c r="AP282" t="s">
        <v>332</v>
      </c>
    </row>
    <row r="283" spans="1:42" x14ac:dyDescent="0.25">
      <c r="A283" s="130" t="s">
        <v>433</v>
      </c>
      <c r="B283" s="130" t="s">
        <v>314</v>
      </c>
      <c r="C283" s="130" t="s">
        <v>611</v>
      </c>
      <c r="D283" s="130" t="s">
        <v>435</v>
      </c>
      <c r="E283" s="130" t="s">
        <v>317</v>
      </c>
      <c r="F283" s="130" t="s">
        <v>318</v>
      </c>
      <c r="G283" s="161" t="s">
        <v>474</v>
      </c>
      <c r="H283" s="161" t="s">
        <v>354</v>
      </c>
      <c r="I283" s="162">
        <v>10</v>
      </c>
      <c r="J283" s="161" t="s">
        <v>53</v>
      </c>
      <c r="K283" s="161" t="s">
        <v>641</v>
      </c>
      <c r="L283" s="161" t="s">
        <v>438</v>
      </c>
      <c r="M283" s="163">
        <v>46111</v>
      </c>
      <c r="N283" s="161" t="s">
        <v>338</v>
      </c>
      <c r="O283" s="164"/>
      <c r="P283" s="164"/>
      <c r="Q283" s="161" t="s">
        <v>325</v>
      </c>
      <c r="R283" s="164"/>
      <c r="S283" s="164"/>
      <c r="T283" s="161" t="s">
        <v>649</v>
      </c>
      <c r="U283" s="161" t="s">
        <v>327</v>
      </c>
      <c r="V283" s="161" t="s">
        <v>328</v>
      </c>
      <c r="W283" s="164"/>
      <c r="X283" s="161" t="s">
        <v>329</v>
      </c>
      <c r="Y283" s="164"/>
      <c r="Z283" s="164"/>
      <c r="AA283" s="164"/>
      <c r="AB283" s="164"/>
      <c r="AC283" s="161" t="s">
        <v>330</v>
      </c>
      <c r="AD283" s="161">
        <v>0</v>
      </c>
      <c r="AE283" s="164"/>
      <c r="AI283" s="142" t="s">
        <v>188</v>
      </c>
      <c r="AJ283" s="142" t="s">
        <v>131</v>
      </c>
      <c r="AK283" s="142" t="s">
        <v>159</v>
      </c>
      <c r="AL283" s="147">
        <v>46125</v>
      </c>
      <c r="AM283" s="142"/>
      <c r="AN283" s="142"/>
      <c r="AO283" s="142" t="s">
        <v>351</v>
      </c>
      <c r="AP283" t="s">
        <v>332</v>
      </c>
    </row>
    <row r="284" spans="1:42" x14ac:dyDescent="0.25">
      <c r="A284" s="130" t="s">
        <v>433</v>
      </c>
      <c r="B284" s="130" t="s">
        <v>314</v>
      </c>
      <c r="C284" s="130" t="s">
        <v>611</v>
      </c>
      <c r="D284" s="130" t="s">
        <v>435</v>
      </c>
      <c r="E284" s="130" t="s">
        <v>317</v>
      </c>
      <c r="F284" s="130" t="s">
        <v>318</v>
      </c>
      <c r="G284" s="161" t="s">
        <v>459</v>
      </c>
      <c r="H284" s="161" t="s">
        <v>334</v>
      </c>
      <c r="I284" s="162">
        <v>27.45</v>
      </c>
      <c r="J284" s="161" t="s">
        <v>471</v>
      </c>
      <c r="K284" s="161" t="s">
        <v>650</v>
      </c>
      <c r="L284" s="161" t="s">
        <v>438</v>
      </c>
      <c r="M284" s="163">
        <v>46111</v>
      </c>
      <c r="N284" s="161" t="s">
        <v>338</v>
      </c>
      <c r="O284" s="164"/>
      <c r="P284" s="164"/>
      <c r="Q284" s="161" t="s">
        <v>325</v>
      </c>
      <c r="R284" s="164"/>
      <c r="S284" s="164"/>
      <c r="T284" s="161" t="s">
        <v>651</v>
      </c>
      <c r="U284" s="161" t="s">
        <v>327</v>
      </c>
      <c r="V284" s="161" t="s">
        <v>328</v>
      </c>
      <c r="W284" s="164"/>
      <c r="X284" s="161" t="s">
        <v>329</v>
      </c>
      <c r="Y284" s="164"/>
      <c r="Z284" s="164"/>
      <c r="AA284" s="164"/>
      <c r="AB284" s="164"/>
      <c r="AC284" s="161" t="s">
        <v>330</v>
      </c>
      <c r="AD284" s="161">
        <v>0</v>
      </c>
      <c r="AE284" s="164"/>
      <c r="AI284" s="142" t="s">
        <v>188</v>
      </c>
      <c r="AJ284" s="142" t="s">
        <v>189</v>
      </c>
      <c r="AK284" s="142" t="s">
        <v>159</v>
      </c>
      <c r="AL284" s="147">
        <v>46125</v>
      </c>
      <c r="AM284" s="142"/>
      <c r="AN284" s="142"/>
      <c r="AO284" s="142" t="s">
        <v>351</v>
      </c>
      <c r="AP284" t="s">
        <v>332</v>
      </c>
    </row>
    <row r="285" spans="1:42" x14ac:dyDescent="0.25">
      <c r="A285" s="130" t="s">
        <v>433</v>
      </c>
      <c r="B285" s="130" t="s">
        <v>314</v>
      </c>
      <c r="C285" s="130" t="s">
        <v>652</v>
      </c>
      <c r="D285" s="130" t="s">
        <v>435</v>
      </c>
      <c r="E285" s="130" t="s">
        <v>317</v>
      </c>
      <c r="F285" s="130" t="s">
        <v>318</v>
      </c>
      <c r="G285" s="161" t="s">
        <v>436</v>
      </c>
      <c r="H285" s="161" t="s">
        <v>342</v>
      </c>
      <c r="I285" s="162">
        <v>147.83000000000001</v>
      </c>
      <c r="J285" s="161"/>
      <c r="K285" s="161" t="s">
        <v>653</v>
      </c>
      <c r="L285" s="161" t="s">
        <v>442</v>
      </c>
      <c r="M285" s="163">
        <v>46121</v>
      </c>
      <c r="N285" s="161" t="s">
        <v>338</v>
      </c>
      <c r="O285" s="164"/>
      <c r="P285" s="164"/>
      <c r="Q285" s="161" t="s">
        <v>325</v>
      </c>
      <c r="R285" s="164"/>
      <c r="S285" s="164"/>
      <c r="T285" s="161" t="s">
        <v>654</v>
      </c>
      <c r="U285" s="161" t="s">
        <v>327</v>
      </c>
      <c r="V285" s="161" t="s">
        <v>328</v>
      </c>
      <c r="W285" s="164"/>
      <c r="X285" s="161" t="s">
        <v>329</v>
      </c>
      <c r="Y285" s="164"/>
      <c r="Z285" s="164"/>
      <c r="AA285" s="164"/>
      <c r="AB285" s="164"/>
      <c r="AC285" s="161" t="s">
        <v>330</v>
      </c>
      <c r="AD285" s="161">
        <v>0</v>
      </c>
      <c r="AE285" s="164"/>
      <c r="AI285" s="142" t="s">
        <v>179</v>
      </c>
      <c r="AJ285" s="142" t="s">
        <v>136</v>
      </c>
      <c r="AK285" s="142" t="s">
        <v>135</v>
      </c>
      <c r="AL285" s="147">
        <v>46086</v>
      </c>
      <c r="AM285" s="142"/>
      <c r="AN285" s="142"/>
      <c r="AO285" s="142" t="s">
        <v>351</v>
      </c>
      <c r="AP285" t="s">
        <v>332</v>
      </c>
    </row>
    <row r="286" spans="1:42" x14ac:dyDescent="0.25">
      <c r="A286" s="130" t="s">
        <v>433</v>
      </c>
      <c r="B286" s="130" t="s">
        <v>314</v>
      </c>
      <c r="C286" s="130" t="s">
        <v>652</v>
      </c>
      <c r="D286" s="130" t="s">
        <v>435</v>
      </c>
      <c r="E286" s="130" t="s">
        <v>317</v>
      </c>
      <c r="F286" s="130" t="s">
        <v>318</v>
      </c>
      <c r="G286" s="161" t="s">
        <v>436</v>
      </c>
      <c r="H286" s="161" t="s">
        <v>342</v>
      </c>
      <c r="I286" s="162">
        <v>0.56000000000000005</v>
      </c>
      <c r="J286" s="161"/>
      <c r="K286" s="161" t="s">
        <v>653</v>
      </c>
      <c r="L286" s="161" t="s">
        <v>442</v>
      </c>
      <c r="M286" s="163">
        <v>46121</v>
      </c>
      <c r="N286" s="161" t="s">
        <v>338</v>
      </c>
      <c r="O286" s="164"/>
      <c r="P286" s="164"/>
      <c r="Q286" s="161" t="s">
        <v>325</v>
      </c>
      <c r="R286" s="164"/>
      <c r="S286" s="164"/>
      <c r="T286" s="161" t="s">
        <v>655</v>
      </c>
      <c r="U286" s="161" t="s">
        <v>327</v>
      </c>
      <c r="V286" s="161" t="s">
        <v>328</v>
      </c>
      <c r="W286" s="164"/>
      <c r="X286" s="161" t="s">
        <v>329</v>
      </c>
      <c r="Y286" s="164"/>
      <c r="Z286" s="164"/>
      <c r="AA286" s="164"/>
      <c r="AB286" s="164"/>
      <c r="AC286" s="161" t="s">
        <v>330</v>
      </c>
      <c r="AD286" s="161">
        <v>0</v>
      </c>
      <c r="AE286" s="164"/>
      <c r="AI286" s="142" t="s">
        <v>179</v>
      </c>
      <c r="AJ286" s="142" t="s">
        <v>132</v>
      </c>
      <c r="AK286" s="142" t="s">
        <v>135</v>
      </c>
      <c r="AL286" s="147">
        <v>46086</v>
      </c>
      <c r="AM286" s="142"/>
      <c r="AN286" s="142"/>
      <c r="AO286" s="142" t="s">
        <v>351</v>
      </c>
      <c r="AP286" t="s">
        <v>332</v>
      </c>
    </row>
    <row r="287" spans="1:42" x14ac:dyDescent="0.25">
      <c r="A287" s="130" t="s">
        <v>433</v>
      </c>
      <c r="B287" s="130" t="s">
        <v>314</v>
      </c>
      <c r="C287" s="130" t="s">
        <v>652</v>
      </c>
      <c r="D287" s="130" t="s">
        <v>435</v>
      </c>
      <c r="E287" s="130" t="s">
        <v>317</v>
      </c>
      <c r="F287" s="130" t="s">
        <v>318</v>
      </c>
      <c r="G287" s="161" t="s">
        <v>436</v>
      </c>
      <c r="H287" s="161" t="s">
        <v>342</v>
      </c>
      <c r="I287" s="162">
        <v>0.56000000000000005</v>
      </c>
      <c r="J287" s="161"/>
      <c r="K287" s="161" t="s">
        <v>653</v>
      </c>
      <c r="L287" s="161" t="s">
        <v>442</v>
      </c>
      <c r="M287" s="163">
        <v>46121</v>
      </c>
      <c r="N287" s="161" t="s">
        <v>338</v>
      </c>
      <c r="O287" s="164"/>
      <c r="P287" s="164"/>
      <c r="Q287" s="161" t="s">
        <v>325</v>
      </c>
      <c r="R287" s="164"/>
      <c r="S287" s="164"/>
      <c r="T287" s="161" t="s">
        <v>656</v>
      </c>
      <c r="U287" s="161" t="s">
        <v>327</v>
      </c>
      <c r="V287" s="161" t="s">
        <v>328</v>
      </c>
      <c r="W287" s="164"/>
      <c r="X287" s="161" t="s">
        <v>329</v>
      </c>
      <c r="Y287" s="164"/>
      <c r="Z287" s="164"/>
      <c r="AA287" s="164"/>
      <c r="AB287" s="164"/>
      <c r="AC287" s="161" t="s">
        <v>330</v>
      </c>
      <c r="AD287" s="161">
        <v>0</v>
      </c>
      <c r="AE287" s="164"/>
      <c r="AI287" s="142" t="s">
        <v>181</v>
      </c>
      <c r="AJ287" s="142" t="s">
        <v>132</v>
      </c>
      <c r="AK287" s="142" t="s">
        <v>139</v>
      </c>
      <c r="AL287" s="147">
        <v>46089</v>
      </c>
      <c r="AM287" s="142"/>
      <c r="AN287" s="142"/>
      <c r="AO287" s="142" t="s">
        <v>351</v>
      </c>
      <c r="AP287" t="s">
        <v>332</v>
      </c>
    </row>
    <row r="288" spans="1:42" x14ac:dyDescent="0.25">
      <c r="A288" s="130" t="s">
        <v>433</v>
      </c>
      <c r="B288" s="130" t="s">
        <v>314</v>
      </c>
      <c r="C288" s="130" t="s">
        <v>652</v>
      </c>
      <c r="D288" s="130" t="s">
        <v>435</v>
      </c>
      <c r="E288" s="130" t="s">
        <v>317</v>
      </c>
      <c r="F288" s="130" t="s">
        <v>318</v>
      </c>
      <c r="G288" s="161" t="s">
        <v>436</v>
      </c>
      <c r="H288" s="161" t="s">
        <v>342</v>
      </c>
      <c r="I288" s="162">
        <v>8.4</v>
      </c>
      <c r="J288" s="161"/>
      <c r="K288" s="161" t="s">
        <v>653</v>
      </c>
      <c r="L288" s="161" t="s">
        <v>442</v>
      </c>
      <c r="M288" s="163">
        <v>46121</v>
      </c>
      <c r="N288" s="161" t="s">
        <v>338</v>
      </c>
      <c r="O288" s="164"/>
      <c r="P288" s="164"/>
      <c r="Q288" s="161" t="s">
        <v>325</v>
      </c>
      <c r="R288" s="164"/>
      <c r="S288" s="164"/>
      <c r="T288" s="161" t="s">
        <v>656</v>
      </c>
      <c r="U288" s="161" t="s">
        <v>327</v>
      </c>
      <c r="V288" s="161" t="s">
        <v>328</v>
      </c>
      <c r="W288" s="164"/>
      <c r="X288" s="161" t="s">
        <v>329</v>
      </c>
      <c r="Y288" s="164"/>
      <c r="Z288" s="164"/>
      <c r="AA288" s="164"/>
      <c r="AB288" s="164"/>
      <c r="AC288" s="161" t="s">
        <v>330</v>
      </c>
      <c r="AD288" s="161">
        <v>0</v>
      </c>
      <c r="AE288" s="164"/>
      <c r="AI288" s="142" t="s">
        <v>181</v>
      </c>
      <c r="AJ288" s="142" t="s">
        <v>132</v>
      </c>
      <c r="AK288" s="142" t="s">
        <v>139</v>
      </c>
      <c r="AL288" s="147">
        <v>46089</v>
      </c>
      <c r="AM288" s="142"/>
      <c r="AN288" s="142"/>
      <c r="AO288" s="142" t="s">
        <v>351</v>
      </c>
      <c r="AP288" t="s">
        <v>332</v>
      </c>
    </row>
    <row r="289" spans="1:42" x14ac:dyDescent="0.25">
      <c r="A289" s="130" t="s">
        <v>433</v>
      </c>
      <c r="B289" s="130" t="s">
        <v>314</v>
      </c>
      <c r="C289" s="130" t="s">
        <v>652</v>
      </c>
      <c r="D289" s="130" t="s">
        <v>435</v>
      </c>
      <c r="E289" s="130" t="s">
        <v>317</v>
      </c>
      <c r="F289" s="130" t="s">
        <v>318</v>
      </c>
      <c r="G289" s="161" t="s">
        <v>436</v>
      </c>
      <c r="H289" s="161" t="s">
        <v>342</v>
      </c>
      <c r="I289" s="162">
        <v>11.2</v>
      </c>
      <c r="J289" s="161"/>
      <c r="K289" s="161" t="s">
        <v>653</v>
      </c>
      <c r="L289" s="161" t="s">
        <v>442</v>
      </c>
      <c r="M289" s="163">
        <v>46121</v>
      </c>
      <c r="N289" s="161" t="s">
        <v>338</v>
      </c>
      <c r="O289" s="164"/>
      <c r="P289" s="164"/>
      <c r="Q289" s="161" t="s">
        <v>325</v>
      </c>
      <c r="R289" s="164"/>
      <c r="S289" s="164"/>
      <c r="T289" s="161" t="s">
        <v>657</v>
      </c>
      <c r="U289" s="161" t="s">
        <v>327</v>
      </c>
      <c r="V289" s="161" t="s">
        <v>328</v>
      </c>
      <c r="W289" s="164"/>
      <c r="X289" s="161" t="s">
        <v>329</v>
      </c>
      <c r="Y289" s="164"/>
      <c r="Z289" s="164"/>
      <c r="AA289" s="164"/>
      <c r="AB289" s="164"/>
      <c r="AC289" s="161" t="s">
        <v>330</v>
      </c>
      <c r="AD289" s="161">
        <v>0</v>
      </c>
      <c r="AE289" s="164"/>
      <c r="AI289" s="142" t="s">
        <v>591</v>
      </c>
      <c r="AJ289" s="142" t="s">
        <v>132</v>
      </c>
      <c r="AK289" s="142" t="s">
        <v>159</v>
      </c>
      <c r="AL289" s="147">
        <v>46100</v>
      </c>
      <c r="AM289" s="142"/>
      <c r="AN289" s="142"/>
      <c r="AO289" s="142" t="s">
        <v>351</v>
      </c>
      <c r="AP289" t="s">
        <v>309</v>
      </c>
    </row>
    <row r="290" spans="1:42" x14ac:dyDescent="0.25">
      <c r="A290" s="130" t="s">
        <v>433</v>
      </c>
      <c r="B290" s="130" t="s">
        <v>314</v>
      </c>
      <c r="C290" s="130" t="s">
        <v>652</v>
      </c>
      <c r="D290" s="130" t="s">
        <v>435</v>
      </c>
      <c r="E290" s="130" t="s">
        <v>317</v>
      </c>
      <c r="F290" s="130" t="s">
        <v>318</v>
      </c>
      <c r="G290" s="161" t="s">
        <v>436</v>
      </c>
      <c r="H290" s="161" t="s">
        <v>342</v>
      </c>
      <c r="I290" s="162">
        <v>8.4</v>
      </c>
      <c r="J290" s="161"/>
      <c r="K290" s="161" t="s">
        <v>658</v>
      </c>
      <c r="L290" s="161" t="s">
        <v>442</v>
      </c>
      <c r="M290" s="163">
        <v>46121</v>
      </c>
      <c r="N290" s="161" t="s">
        <v>338</v>
      </c>
      <c r="O290" s="164"/>
      <c r="P290" s="164"/>
      <c r="Q290" s="161" t="s">
        <v>325</v>
      </c>
      <c r="R290" s="164"/>
      <c r="S290" s="164"/>
      <c r="T290" s="161" t="s">
        <v>655</v>
      </c>
      <c r="U290" s="161" t="s">
        <v>327</v>
      </c>
      <c r="V290" s="161" t="s">
        <v>328</v>
      </c>
      <c r="W290" s="164"/>
      <c r="X290" s="161" t="s">
        <v>329</v>
      </c>
      <c r="Y290" s="164"/>
      <c r="Z290" s="164"/>
      <c r="AA290" s="164"/>
      <c r="AB290" s="164"/>
      <c r="AC290" s="161" t="s">
        <v>330</v>
      </c>
      <c r="AD290" s="161">
        <v>0</v>
      </c>
      <c r="AE290" s="164"/>
      <c r="AI290" s="142" t="s">
        <v>179</v>
      </c>
      <c r="AJ290" s="142" t="s">
        <v>132</v>
      </c>
      <c r="AK290" s="142" t="s">
        <v>135</v>
      </c>
      <c r="AL290" s="147">
        <v>46086</v>
      </c>
      <c r="AM290" s="142"/>
      <c r="AN290" s="142"/>
      <c r="AO290" s="142" t="s">
        <v>351</v>
      </c>
      <c r="AP290" t="s">
        <v>332</v>
      </c>
    </row>
    <row r="291" spans="1:42" x14ac:dyDescent="0.25">
      <c r="A291" s="130" t="s">
        <v>433</v>
      </c>
      <c r="B291" s="130" t="s">
        <v>314</v>
      </c>
      <c r="C291" s="130" t="s">
        <v>652</v>
      </c>
      <c r="D291" s="130" t="s">
        <v>435</v>
      </c>
      <c r="E291" s="130" t="s">
        <v>317</v>
      </c>
      <c r="F291" s="130" t="s">
        <v>318</v>
      </c>
      <c r="G291" s="161" t="s">
        <v>436</v>
      </c>
      <c r="H291" s="161" t="s">
        <v>342</v>
      </c>
      <c r="I291" s="162">
        <v>0.56000000000000005</v>
      </c>
      <c r="J291" s="161"/>
      <c r="K291" s="161" t="s">
        <v>659</v>
      </c>
      <c r="L291" s="161" t="s">
        <v>442</v>
      </c>
      <c r="M291" s="163">
        <v>46121</v>
      </c>
      <c r="N291" s="161" t="s">
        <v>338</v>
      </c>
      <c r="O291" s="164"/>
      <c r="P291" s="164"/>
      <c r="Q291" s="161" t="s">
        <v>325</v>
      </c>
      <c r="R291" s="164"/>
      <c r="S291" s="164"/>
      <c r="T291" s="161" t="s">
        <v>656</v>
      </c>
      <c r="U291" s="161" t="s">
        <v>327</v>
      </c>
      <c r="V291" s="161" t="s">
        <v>328</v>
      </c>
      <c r="W291" s="164"/>
      <c r="X291" s="161" t="s">
        <v>329</v>
      </c>
      <c r="Y291" s="164"/>
      <c r="Z291" s="164"/>
      <c r="AA291" s="164"/>
      <c r="AB291" s="164"/>
      <c r="AC291" s="161" t="s">
        <v>330</v>
      </c>
      <c r="AD291" s="161">
        <v>0</v>
      </c>
      <c r="AE291" s="164"/>
      <c r="AI291" s="142" t="s">
        <v>181</v>
      </c>
      <c r="AJ291" s="142" t="s">
        <v>132</v>
      </c>
      <c r="AK291" s="142" t="s">
        <v>139</v>
      </c>
      <c r="AL291" s="147">
        <v>46089</v>
      </c>
      <c r="AM291" s="142"/>
      <c r="AN291" s="142"/>
      <c r="AO291" s="142" t="s">
        <v>351</v>
      </c>
      <c r="AP291" t="s">
        <v>332</v>
      </c>
    </row>
    <row r="292" spans="1:42" x14ac:dyDescent="0.25">
      <c r="A292" s="130" t="s">
        <v>433</v>
      </c>
      <c r="B292" s="130" t="s">
        <v>314</v>
      </c>
      <c r="C292" s="130" t="s">
        <v>652</v>
      </c>
      <c r="D292" s="130" t="s">
        <v>435</v>
      </c>
      <c r="E292" s="130" t="s">
        <v>317</v>
      </c>
      <c r="F292" s="130" t="s">
        <v>318</v>
      </c>
      <c r="G292" s="161" t="s">
        <v>436</v>
      </c>
      <c r="H292" s="161" t="s">
        <v>342</v>
      </c>
      <c r="I292" s="162">
        <v>0.56000000000000005</v>
      </c>
      <c r="J292" s="161"/>
      <c r="K292" s="161" t="s">
        <v>659</v>
      </c>
      <c r="L292" s="161" t="s">
        <v>442</v>
      </c>
      <c r="M292" s="163">
        <v>46121</v>
      </c>
      <c r="N292" s="161" t="s">
        <v>338</v>
      </c>
      <c r="O292" s="164"/>
      <c r="P292" s="164"/>
      <c r="Q292" s="161" t="s">
        <v>325</v>
      </c>
      <c r="R292" s="164"/>
      <c r="S292" s="164"/>
      <c r="T292" s="161" t="s">
        <v>656</v>
      </c>
      <c r="U292" s="161" t="s">
        <v>327</v>
      </c>
      <c r="V292" s="161" t="s">
        <v>328</v>
      </c>
      <c r="W292" s="164"/>
      <c r="X292" s="161" t="s">
        <v>329</v>
      </c>
      <c r="Y292" s="164"/>
      <c r="Z292" s="164"/>
      <c r="AA292" s="164"/>
      <c r="AB292" s="164"/>
      <c r="AC292" s="161" t="s">
        <v>330</v>
      </c>
      <c r="AD292" s="161">
        <v>0</v>
      </c>
      <c r="AE292" s="164"/>
      <c r="AI292" s="142" t="s">
        <v>181</v>
      </c>
      <c r="AJ292" s="142" t="s">
        <v>132</v>
      </c>
      <c r="AK292" s="142" t="s">
        <v>139</v>
      </c>
      <c r="AL292" s="147">
        <v>46089</v>
      </c>
      <c r="AM292" s="142"/>
      <c r="AN292" s="142"/>
      <c r="AO292" s="142" t="s">
        <v>351</v>
      </c>
      <c r="AP292" t="s">
        <v>332</v>
      </c>
    </row>
    <row r="293" spans="1:42" x14ac:dyDescent="0.25">
      <c r="A293" s="130" t="s">
        <v>433</v>
      </c>
      <c r="B293" s="130" t="s">
        <v>314</v>
      </c>
      <c r="C293" s="130" t="s">
        <v>652</v>
      </c>
      <c r="D293" s="130" t="s">
        <v>435</v>
      </c>
      <c r="E293" s="130" t="s">
        <v>317</v>
      </c>
      <c r="F293" s="130" t="s">
        <v>318</v>
      </c>
      <c r="G293" s="161" t="s">
        <v>436</v>
      </c>
      <c r="H293" s="161" t="s">
        <v>342</v>
      </c>
      <c r="I293" s="162">
        <v>0.56000000000000005</v>
      </c>
      <c r="J293" s="161"/>
      <c r="K293" s="161" t="s">
        <v>659</v>
      </c>
      <c r="L293" s="161" t="s">
        <v>442</v>
      </c>
      <c r="M293" s="163">
        <v>46121</v>
      </c>
      <c r="N293" s="161" t="s">
        <v>338</v>
      </c>
      <c r="O293" s="164"/>
      <c r="P293" s="164"/>
      <c r="Q293" s="161" t="s">
        <v>325</v>
      </c>
      <c r="R293" s="164"/>
      <c r="S293" s="164"/>
      <c r="T293" s="161" t="s">
        <v>656</v>
      </c>
      <c r="U293" s="161" t="s">
        <v>327</v>
      </c>
      <c r="V293" s="161" t="s">
        <v>328</v>
      </c>
      <c r="W293" s="164"/>
      <c r="X293" s="161" t="s">
        <v>329</v>
      </c>
      <c r="Y293" s="164"/>
      <c r="Z293" s="164"/>
      <c r="AA293" s="164"/>
      <c r="AB293" s="164"/>
      <c r="AC293" s="161" t="s">
        <v>330</v>
      </c>
      <c r="AD293" s="161">
        <v>0</v>
      </c>
      <c r="AE293" s="164"/>
      <c r="AI293" s="142" t="s">
        <v>181</v>
      </c>
      <c r="AJ293" s="142" t="s">
        <v>132</v>
      </c>
      <c r="AK293" s="142" t="s">
        <v>139</v>
      </c>
      <c r="AL293" s="147">
        <v>46089</v>
      </c>
      <c r="AM293" s="142"/>
      <c r="AN293" s="142"/>
      <c r="AO293" s="142" t="s">
        <v>351</v>
      </c>
      <c r="AP293" t="s">
        <v>332</v>
      </c>
    </row>
    <row r="294" spans="1:42" x14ac:dyDescent="0.25">
      <c r="A294" s="130" t="s">
        <v>433</v>
      </c>
      <c r="B294" s="130" t="s">
        <v>314</v>
      </c>
      <c r="C294" s="130" t="s">
        <v>652</v>
      </c>
      <c r="D294" s="130" t="s">
        <v>435</v>
      </c>
      <c r="E294" s="130" t="s">
        <v>317</v>
      </c>
      <c r="F294" s="130" t="s">
        <v>318</v>
      </c>
      <c r="G294" s="161" t="s">
        <v>436</v>
      </c>
      <c r="H294" s="161" t="s">
        <v>342</v>
      </c>
      <c r="I294" s="162">
        <v>37.39</v>
      </c>
      <c r="J294" s="161"/>
      <c r="K294" s="161" t="s">
        <v>659</v>
      </c>
      <c r="L294" s="161" t="s">
        <v>442</v>
      </c>
      <c r="M294" s="163">
        <v>46121</v>
      </c>
      <c r="N294" s="161" t="s">
        <v>338</v>
      </c>
      <c r="O294" s="164"/>
      <c r="P294" s="164"/>
      <c r="Q294" s="161" t="s">
        <v>325</v>
      </c>
      <c r="R294" s="164"/>
      <c r="S294" s="164"/>
      <c r="T294" s="161" t="s">
        <v>660</v>
      </c>
      <c r="U294" s="161" t="s">
        <v>327</v>
      </c>
      <c r="V294" s="161" t="s">
        <v>328</v>
      </c>
      <c r="W294" s="164"/>
      <c r="X294" s="161" t="s">
        <v>329</v>
      </c>
      <c r="Y294" s="164"/>
      <c r="Z294" s="164"/>
      <c r="AA294" s="164"/>
      <c r="AB294" s="164"/>
      <c r="AC294" s="161" t="s">
        <v>330</v>
      </c>
      <c r="AD294" s="161">
        <v>0</v>
      </c>
      <c r="AE294" s="164"/>
      <c r="AI294" s="142" t="s">
        <v>181</v>
      </c>
      <c r="AJ294" s="142" t="s">
        <v>137</v>
      </c>
      <c r="AK294" s="142" t="s">
        <v>139</v>
      </c>
      <c r="AL294" s="147">
        <v>46089</v>
      </c>
      <c r="AM294" s="142"/>
      <c r="AN294" s="142"/>
      <c r="AO294" s="142" t="s">
        <v>351</v>
      </c>
      <c r="AP294" t="s">
        <v>332</v>
      </c>
    </row>
    <row r="295" spans="1:42" x14ac:dyDescent="0.25">
      <c r="A295" s="130" t="s">
        <v>433</v>
      </c>
      <c r="B295" s="130" t="s">
        <v>314</v>
      </c>
      <c r="C295" s="130" t="s">
        <v>652</v>
      </c>
      <c r="D295" s="130" t="s">
        <v>435</v>
      </c>
      <c r="E295" s="130" t="s">
        <v>317</v>
      </c>
      <c r="F295" s="130" t="s">
        <v>318</v>
      </c>
      <c r="G295" s="161" t="s">
        <v>436</v>
      </c>
      <c r="H295" s="161" t="s">
        <v>342</v>
      </c>
      <c r="I295" s="162">
        <v>182.61</v>
      </c>
      <c r="J295" s="161"/>
      <c r="K295" s="161" t="s">
        <v>659</v>
      </c>
      <c r="L295" s="161" t="s">
        <v>442</v>
      </c>
      <c r="M295" s="163">
        <v>46121</v>
      </c>
      <c r="N295" s="161" t="s">
        <v>338</v>
      </c>
      <c r="O295" s="164"/>
      <c r="P295" s="164"/>
      <c r="Q295" s="161" t="s">
        <v>325</v>
      </c>
      <c r="R295" s="164"/>
      <c r="S295" s="164"/>
      <c r="T295" s="161" t="s">
        <v>660</v>
      </c>
      <c r="U295" s="161" t="s">
        <v>327</v>
      </c>
      <c r="V295" s="161" t="s">
        <v>328</v>
      </c>
      <c r="W295" s="164"/>
      <c r="X295" s="161" t="s">
        <v>329</v>
      </c>
      <c r="Y295" s="164"/>
      <c r="Z295" s="164"/>
      <c r="AA295" s="164"/>
      <c r="AB295" s="164"/>
      <c r="AC295" s="161" t="s">
        <v>330</v>
      </c>
      <c r="AD295" s="161">
        <v>0</v>
      </c>
      <c r="AE295" s="164"/>
      <c r="AI295" s="142" t="s">
        <v>181</v>
      </c>
      <c r="AJ295" s="142" t="s">
        <v>136</v>
      </c>
      <c r="AK295" s="142" t="s">
        <v>139</v>
      </c>
      <c r="AL295" s="147">
        <v>46089</v>
      </c>
      <c r="AM295" s="142"/>
      <c r="AN295" s="142"/>
      <c r="AO295" s="142" t="s">
        <v>351</v>
      </c>
      <c r="AP295" t="s">
        <v>332</v>
      </c>
    </row>
    <row r="296" spans="1:42" x14ac:dyDescent="0.25">
      <c r="A296" s="130" t="s">
        <v>433</v>
      </c>
      <c r="B296" s="130" t="s">
        <v>314</v>
      </c>
      <c r="C296" s="130" t="s">
        <v>652</v>
      </c>
      <c r="D296" s="130" t="s">
        <v>435</v>
      </c>
      <c r="E296" s="130" t="s">
        <v>317</v>
      </c>
      <c r="F296" s="130" t="s">
        <v>318</v>
      </c>
      <c r="G296" s="161" t="s">
        <v>436</v>
      </c>
      <c r="H296" s="161" t="s">
        <v>342</v>
      </c>
      <c r="I296" s="162">
        <v>11.2</v>
      </c>
      <c r="J296" s="161"/>
      <c r="K296" s="161" t="s">
        <v>659</v>
      </c>
      <c r="L296" s="161" t="s">
        <v>442</v>
      </c>
      <c r="M296" s="163">
        <v>46121</v>
      </c>
      <c r="N296" s="161" t="s">
        <v>338</v>
      </c>
      <c r="O296" s="164"/>
      <c r="P296" s="164"/>
      <c r="Q296" s="161" t="s">
        <v>325</v>
      </c>
      <c r="R296" s="164"/>
      <c r="S296" s="164"/>
      <c r="T296" s="161" t="s">
        <v>661</v>
      </c>
      <c r="U296" s="161" t="s">
        <v>327</v>
      </c>
      <c r="V296" s="161" t="s">
        <v>328</v>
      </c>
      <c r="W296" s="164"/>
      <c r="X296" s="161" t="s">
        <v>329</v>
      </c>
      <c r="Y296" s="164"/>
      <c r="Z296" s="164"/>
      <c r="AA296" s="164"/>
      <c r="AB296" s="164"/>
      <c r="AC296" s="161" t="s">
        <v>330</v>
      </c>
      <c r="AD296" s="161">
        <v>0</v>
      </c>
      <c r="AE296" s="164"/>
      <c r="AI296" s="142" t="s">
        <v>553</v>
      </c>
      <c r="AJ296" s="142" t="s">
        <v>132</v>
      </c>
      <c r="AK296" s="142" t="s">
        <v>130</v>
      </c>
      <c r="AL296" s="147">
        <v>46107</v>
      </c>
      <c r="AM296" s="142"/>
      <c r="AN296" s="142"/>
      <c r="AO296" s="142" t="s">
        <v>351</v>
      </c>
      <c r="AP296" t="s">
        <v>309</v>
      </c>
    </row>
    <row r="297" spans="1:42" x14ac:dyDescent="0.25">
      <c r="A297" s="130" t="s">
        <v>433</v>
      </c>
      <c r="B297" s="130" t="s">
        <v>314</v>
      </c>
      <c r="C297" s="130" t="s">
        <v>652</v>
      </c>
      <c r="D297" s="130" t="s">
        <v>435</v>
      </c>
      <c r="E297" s="130" t="s">
        <v>317</v>
      </c>
      <c r="F297" s="130" t="s">
        <v>318</v>
      </c>
      <c r="G297" s="161" t="s">
        <v>436</v>
      </c>
      <c r="H297" s="161" t="s">
        <v>342</v>
      </c>
      <c r="I297" s="162">
        <v>11.2</v>
      </c>
      <c r="J297" s="161"/>
      <c r="K297" s="161" t="s">
        <v>659</v>
      </c>
      <c r="L297" s="161" t="s">
        <v>442</v>
      </c>
      <c r="M297" s="163">
        <v>46121</v>
      </c>
      <c r="N297" s="161" t="s">
        <v>338</v>
      </c>
      <c r="O297" s="164"/>
      <c r="P297" s="164"/>
      <c r="Q297" s="161" t="s">
        <v>325</v>
      </c>
      <c r="R297" s="164"/>
      <c r="S297" s="164"/>
      <c r="T297" s="161" t="s">
        <v>662</v>
      </c>
      <c r="U297" s="161" t="s">
        <v>327</v>
      </c>
      <c r="V297" s="161" t="s">
        <v>328</v>
      </c>
      <c r="W297" s="164"/>
      <c r="X297" s="161" t="s">
        <v>329</v>
      </c>
      <c r="Y297" s="164"/>
      <c r="Z297" s="164"/>
      <c r="AA297" s="164"/>
      <c r="AB297" s="164"/>
      <c r="AC297" s="161" t="s">
        <v>330</v>
      </c>
      <c r="AD297" s="161">
        <v>0</v>
      </c>
      <c r="AE297" s="164"/>
      <c r="AI297" s="142" t="s">
        <v>591</v>
      </c>
      <c r="AJ297" s="142" t="s">
        <v>132</v>
      </c>
      <c r="AK297" s="142" t="s">
        <v>159</v>
      </c>
      <c r="AL297" s="147">
        <v>46100</v>
      </c>
      <c r="AM297" s="142"/>
      <c r="AN297" s="142"/>
      <c r="AO297" s="142" t="s">
        <v>351</v>
      </c>
      <c r="AP297" t="s">
        <v>309</v>
      </c>
    </row>
    <row r="298" spans="1:42" x14ac:dyDescent="0.25">
      <c r="A298" s="130" t="s">
        <v>433</v>
      </c>
      <c r="B298" s="130" t="s">
        <v>314</v>
      </c>
      <c r="C298" s="130" t="s">
        <v>652</v>
      </c>
      <c r="D298" s="130" t="s">
        <v>435</v>
      </c>
      <c r="E298" s="130" t="s">
        <v>317</v>
      </c>
      <c r="F298" s="130" t="s">
        <v>318</v>
      </c>
      <c r="G298" s="161" t="s">
        <v>436</v>
      </c>
      <c r="H298" s="161" t="s">
        <v>342</v>
      </c>
      <c r="I298" s="162">
        <v>23.95</v>
      </c>
      <c r="J298" s="161"/>
      <c r="K298" s="161" t="s">
        <v>659</v>
      </c>
      <c r="L298" s="161" t="s">
        <v>442</v>
      </c>
      <c r="M298" s="163">
        <v>46121</v>
      </c>
      <c r="N298" s="161" t="s">
        <v>338</v>
      </c>
      <c r="O298" s="164"/>
      <c r="P298" s="164"/>
      <c r="Q298" s="161" t="s">
        <v>325</v>
      </c>
      <c r="R298" s="164"/>
      <c r="S298" s="164"/>
      <c r="T298" s="161" t="s">
        <v>663</v>
      </c>
      <c r="U298" s="161" t="s">
        <v>327</v>
      </c>
      <c r="V298" s="161" t="s">
        <v>328</v>
      </c>
      <c r="W298" s="164"/>
      <c r="X298" s="161" t="s">
        <v>329</v>
      </c>
      <c r="Y298" s="164"/>
      <c r="Z298" s="164"/>
      <c r="AA298" s="164"/>
      <c r="AB298" s="164"/>
      <c r="AC298" s="161" t="s">
        <v>330</v>
      </c>
      <c r="AD298" s="161">
        <v>0</v>
      </c>
      <c r="AE298" s="164"/>
      <c r="AI298" s="142" t="s">
        <v>183</v>
      </c>
      <c r="AJ298" s="142" t="s">
        <v>132</v>
      </c>
      <c r="AK298" s="142" t="s">
        <v>139</v>
      </c>
      <c r="AL298" s="147">
        <v>46105</v>
      </c>
      <c r="AM298" s="142"/>
      <c r="AN298" s="142"/>
      <c r="AO298" s="142" t="s">
        <v>351</v>
      </c>
      <c r="AP298" t="s">
        <v>332</v>
      </c>
    </row>
    <row r="299" spans="1:42" x14ac:dyDescent="0.25">
      <c r="A299" s="130" t="s">
        <v>433</v>
      </c>
      <c r="B299" s="130" t="s">
        <v>314</v>
      </c>
      <c r="C299" s="130" t="s">
        <v>652</v>
      </c>
      <c r="D299" s="130" t="s">
        <v>435</v>
      </c>
      <c r="E299" s="130" t="s">
        <v>317</v>
      </c>
      <c r="F299" s="130" t="s">
        <v>318</v>
      </c>
      <c r="G299" s="161" t="s">
        <v>436</v>
      </c>
      <c r="H299" s="161" t="s">
        <v>342</v>
      </c>
      <c r="I299" s="162">
        <v>11.2</v>
      </c>
      <c r="J299" s="161"/>
      <c r="K299" s="161" t="s">
        <v>659</v>
      </c>
      <c r="L299" s="161" t="s">
        <v>442</v>
      </c>
      <c r="M299" s="163">
        <v>46121</v>
      </c>
      <c r="N299" s="161" t="s">
        <v>338</v>
      </c>
      <c r="O299" s="164"/>
      <c r="P299" s="164"/>
      <c r="Q299" s="161" t="s">
        <v>325</v>
      </c>
      <c r="R299" s="164"/>
      <c r="S299" s="164"/>
      <c r="T299" s="161" t="s">
        <v>664</v>
      </c>
      <c r="U299" s="161" t="s">
        <v>327</v>
      </c>
      <c r="V299" s="161" t="s">
        <v>328</v>
      </c>
      <c r="W299" s="164"/>
      <c r="X299" s="161" t="s">
        <v>329</v>
      </c>
      <c r="Y299" s="164"/>
      <c r="Z299" s="164"/>
      <c r="AA299" s="164"/>
      <c r="AB299" s="164"/>
      <c r="AC299" s="161" t="s">
        <v>330</v>
      </c>
      <c r="AD299" s="161">
        <v>0</v>
      </c>
      <c r="AE299" s="164"/>
      <c r="AI299" s="142" t="s">
        <v>571</v>
      </c>
      <c r="AJ299" s="142" t="s">
        <v>132</v>
      </c>
      <c r="AK299" s="142" t="s">
        <v>141</v>
      </c>
      <c r="AL299" s="147">
        <v>46093</v>
      </c>
      <c r="AM299" s="142"/>
      <c r="AN299" s="142"/>
      <c r="AO299" s="142" t="s">
        <v>351</v>
      </c>
      <c r="AP299" t="s">
        <v>309</v>
      </c>
    </row>
    <row r="300" spans="1:42" x14ac:dyDescent="0.25">
      <c r="A300" s="130" t="s">
        <v>433</v>
      </c>
      <c r="B300" s="130" t="s">
        <v>314</v>
      </c>
      <c r="C300" s="130" t="s">
        <v>652</v>
      </c>
      <c r="D300" s="130" t="s">
        <v>435</v>
      </c>
      <c r="E300" s="130" t="s">
        <v>317</v>
      </c>
      <c r="F300" s="130" t="s">
        <v>318</v>
      </c>
      <c r="G300" s="161" t="s">
        <v>459</v>
      </c>
      <c r="H300" s="161" t="s">
        <v>334</v>
      </c>
      <c r="I300" s="162">
        <v>104.38</v>
      </c>
      <c r="J300" s="161"/>
      <c r="K300" s="161" t="s">
        <v>665</v>
      </c>
      <c r="L300" s="161" t="s">
        <v>442</v>
      </c>
      <c r="M300" s="163">
        <v>46121</v>
      </c>
      <c r="N300" s="161" t="s">
        <v>338</v>
      </c>
      <c r="O300" s="164"/>
      <c r="P300" s="164"/>
      <c r="Q300" s="161" t="s">
        <v>325</v>
      </c>
      <c r="R300" s="164"/>
      <c r="S300" s="164"/>
      <c r="T300" s="161" t="s">
        <v>625</v>
      </c>
      <c r="U300" s="161" t="s">
        <v>327</v>
      </c>
      <c r="V300" s="161" t="s">
        <v>328</v>
      </c>
      <c r="W300" s="164"/>
      <c r="X300" s="161" t="s">
        <v>329</v>
      </c>
      <c r="Y300" s="164"/>
      <c r="Z300" s="164"/>
      <c r="AA300" s="164"/>
      <c r="AB300" s="164"/>
      <c r="AC300" s="161" t="s">
        <v>330</v>
      </c>
      <c r="AD300" s="161">
        <v>0</v>
      </c>
      <c r="AE300" s="164"/>
      <c r="AI300" s="142" t="s">
        <v>181</v>
      </c>
      <c r="AJ300" s="142" t="s">
        <v>182</v>
      </c>
      <c r="AK300" s="142" t="s">
        <v>139</v>
      </c>
      <c r="AL300" s="147">
        <v>46089</v>
      </c>
      <c r="AM300" s="142"/>
      <c r="AN300" s="142"/>
      <c r="AO300" s="142" t="s">
        <v>351</v>
      </c>
      <c r="AP300" t="s">
        <v>332</v>
      </c>
    </row>
    <row r="301" spans="1:42" x14ac:dyDescent="0.25">
      <c r="A301" s="130" t="s">
        <v>433</v>
      </c>
      <c r="B301" s="130" t="s">
        <v>314</v>
      </c>
      <c r="C301" s="130" t="s">
        <v>652</v>
      </c>
      <c r="D301" s="130" t="s">
        <v>435</v>
      </c>
      <c r="E301" s="130" t="s">
        <v>317</v>
      </c>
      <c r="F301" s="130" t="s">
        <v>318</v>
      </c>
      <c r="G301" s="161" t="s">
        <v>459</v>
      </c>
      <c r="H301" s="161" t="s">
        <v>334</v>
      </c>
      <c r="I301" s="162">
        <v>354.24</v>
      </c>
      <c r="J301" s="161"/>
      <c r="K301" s="161" t="s">
        <v>665</v>
      </c>
      <c r="L301" s="161" t="s">
        <v>442</v>
      </c>
      <c r="M301" s="163">
        <v>46121</v>
      </c>
      <c r="N301" s="161" t="s">
        <v>338</v>
      </c>
      <c r="O301" s="164"/>
      <c r="P301" s="164"/>
      <c r="Q301" s="161" t="s">
        <v>325</v>
      </c>
      <c r="R301" s="164"/>
      <c r="S301" s="164"/>
      <c r="T301" s="161" t="s">
        <v>666</v>
      </c>
      <c r="U301" s="161" t="s">
        <v>327</v>
      </c>
      <c r="V301" s="161" t="s">
        <v>328</v>
      </c>
      <c r="W301" s="164"/>
      <c r="X301" s="161" t="s">
        <v>329</v>
      </c>
      <c r="Y301" s="164"/>
      <c r="Z301" s="164"/>
      <c r="AA301" s="164"/>
      <c r="AB301" s="164"/>
      <c r="AC301" s="161" t="s">
        <v>330</v>
      </c>
      <c r="AD301" s="161">
        <v>0</v>
      </c>
      <c r="AE301" s="164"/>
      <c r="AI301" s="142" t="s">
        <v>591</v>
      </c>
      <c r="AJ301" s="142" t="s">
        <v>129</v>
      </c>
      <c r="AK301" s="142" t="s">
        <v>159</v>
      </c>
      <c r="AL301" s="147">
        <v>46100</v>
      </c>
      <c r="AM301" s="142"/>
      <c r="AN301" s="142"/>
      <c r="AO301" s="142" t="s">
        <v>351</v>
      </c>
      <c r="AP301" t="s">
        <v>309</v>
      </c>
    </row>
    <row r="302" spans="1:42" x14ac:dyDescent="0.25">
      <c r="A302" s="130" t="s">
        <v>433</v>
      </c>
      <c r="B302" s="130" t="s">
        <v>314</v>
      </c>
      <c r="C302" s="130" t="s">
        <v>652</v>
      </c>
      <c r="D302" s="130" t="s">
        <v>435</v>
      </c>
      <c r="E302" s="130" t="s">
        <v>317</v>
      </c>
      <c r="F302" s="130" t="s">
        <v>318</v>
      </c>
      <c r="G302" s="161" t="s">
        <v>436</v>
      </c>
      <c r="H302" s="161" t="s">
        <v>342</v>
      </c>
      <c r="I302" s="162">
        <v>11.2</v>
      </c>
      <c r="J302" s="161"/>
      <c r="K302" s="161" t="s">
        <v>667</v>
      </c>
      <c r="L302" s="161" t="s">
        <v>442</v>
      </c>
      <c r="M302" s="163">
        <v>46121</v>
      </c>
      <c r="N302" s="161" t="s">
        <v>338</v>
      </c>
      <c r="O302" s="164"/>
      <c r="P302" s="164"/>
      <c r="Q302" s="161" t="s">
        <v>325</v>
      </c>
      <c r="R302" s="164"/>
      <c r="S302" s="164"/>
      <c r="T302" s="161" t="s">
        <v>668</v>
      </c>
      <c r="U302" s="161" t="s">
        <v>327</v>
      </c>
      <c r="V302" s="161" t="s">
        <v>328</v>
      </c>
      <c r="W302" s="164"/>
      <c r="X302" s="161" t="s">
        <v>329</v>
      </c>
      <c r="Y302" s="164"/>
      <c r="Z302" s="164"/>
      <c r="AA302" s="164"/>
      <c r="AB302" s="164"/>
      <c r="AC302" s="161" t="s">
        <v>330</v>
      </c>
      <c r="AD302" s="161">
        <v>0</v>
      </c>
      <c r="AE302" s="164"/>
      <c r="AI302" s="142" t="s">
        <v>190</v>
      </c>
      <c r="AJ302" s="142" t="s">
        <v>132</v>
      </c>
      <c r="AK302" s="142" t="s">
        <v>139</v>
      </c>
      <c r="AL302" s="147">
        <v>46141</v>
      </c>
      <c r="AM302" s="142"/>
      <c r="AN302" s="142"/>
      <c r="AO302" s="142" t="s">
        <v>351</v>
      </c>
      <c r="AP302" t="s">
        <v>332</v>
      </c>
    </row>
    <row r="303" spans="1:42" x14ac:dyDescent="0.25">
      <c r="A303" s="130" t="s">
        <v>433</v>
      </c>
      <c r="B303" s="130" t="s">
        <v>314</v>
      </c>
      <c r="C303" s="130" t="s">
        <v>652</v>
      </c>
      <c r="D303" s="130" t="s">
        <v>435</v>
      </c>
      <c r="E303" s="130" t="s">
        <v>317</v>
      </c>
      <c r="F303" s="130" t="s">
        <v>318</v>
      </c>
      <c r="G303" s="161" t="s">
        <v>459</v>
      </c>
      <c r="H303" s="161" t="s">
        <v>334</v>
      </c>
      <c r="I303" s="162">
        <v>129.47</v>
      </c>
      <c r="J303" s="161"/>
      <c r="K303" s="161" t="s">
        <v>667</v>
      </c>
      <c r="L303" s="161" t="s">
        <v>442</v>
      </c>
      <c r="M303" s="163">
        <v>46121</v>
      </c>
      <c r="N303" s="161" t="s">
        <v>338</v>
      </c>
      <c r="O303" s="164"/>
      <c r="P303" s="164"/>
      <c r="Q303" s="161" t="s">
        <v>325</v>
      </c>
      <c r="R303" s="164"/>
      <c r="S303" s="164"/>
      <c r="T303" s="161" t="s">
        <v>561</v>
      </c>
      <c r="U303" s="161" t="s">
        <v>327</v>
      </c>
      <c r="V303" s="161" t="s">
        <v>328</v>
      </c>
      <c r="W303" s="164"/>
      <c r="X303" s="161" t="s">
        <v>329</v>
      </c>
      <c r="Y303" s="164"/>
      <c r="Z303" s="164"/>
      <c r="AA303" s="164"/>
      <c r="AB303" s="164"/>
      <c r="AC303" s="161" t="s">
        <v>330</v>
      </c>
      <c r="AD303" s="161">
        <v>0</v>
      </c>
      <c r="AE303" s="164"/>
      <c r="AI303" s="142" t="s">
        <v>190</v>
      </c>
      <c r="AJ303" s="142" t="s">
        <v>129</v>
      </c>
      <c r="AK303" s="142" t="s">
        <v>139</v>
      </c>
      <c r="AL303" s="147">
        <v>46141</v>
      </c>
      <c r="AM303" s="142"/>
      <c r="AN303" s="142"/>
      <c r="AO303" s="142" t="s">
        <v>351</v>
      </c>
      <c r="AP303" t="s">
        <v>332</v>
      </c>
    </row>
    <row r="304" spans="1:42" x14ac:dyDescent="0.25">
      <c r="A304" s="130" t="s">
        <v>433</v>
      </c>
      <c r="B304" s="130" t="s">
        <v>314</v>
      </c>
      <c r="C304" s="130" t="s">
        <v>652</v>
      </c>
      <c r="D304" s="130" t="s">
        <v>435</v>
      </c>
      <c r="E304" s="130" t="s">
        <v>317</v>
      </c>
      <c r="F304" s="130" t="s">
        <v>318</v>
      </c>
      <c r="G304" s="161" t="s">
        <v>436</v>
      </c>
      <c r="H304" s="161" t="s">
        <v>342</v>
      </c>
      <c r="I304" s="162">
        <v>11.2</v>
      </c>
      <c r="J304" s="161"/>
      <c r="K304" s="161" t="s">
        <v>667</v>
      </c>
      <c r="L304" s="161" t="s">
        <v>442</v>
      </c>
      <c r="M304" s="163">
        <v>46121</v>
      </c>
      <c r="N304" s="161" t="s">
        <v>338</v>
      </c>
      <c r="O304" s="164"/>
      <c r="P304" s="164"/>
      <c r="Q304" s="161" t="s">
        <v>325</v>
      </c>
      <c r="R304" s="164"/>
      <c r="S304" s="164"/>
      <c r="T304" s="161" t="s">
        <v>669</v>
      </c>
      <c r="U304" s="161" t="s">
        <v>327</v>
      </c>
      <c r="V304" s="161" t="s">
        <v>328</v>
      </c>
      <c r="W304" s="164"/>
      <c r="X304" s="161" t="s">
        <v>329</v>
      </c>
      <c r="Y304" s="164"/>
      <c r="Z304" s="164"/>
      <c r="AA304" s="164"/>
      <c r="AB304" s="164"/>
      <c r="AC304" s="161" t="s">
        <v>330</v>
      </c>
      <c r="AD304" s="161">
        <v>0</v>
      </c>
      <c r="AE304" s="164"/>
      <c r="AI304" s="142" t="s">
        <v>185</v>
      </c>
      <c r="AJ304" s="142" t="s">
        <v>132</v>
      </c>
      <c r="AK304" s="142" t="s">
        <v>130</v>
      </c>
      <c r="AL304" s="147">
        <v>46113</v>
      </c>
      <c r="AM304" s="142"/>
      <c r="AN304" s="142"/>
      <c r="AO304" s="142" t="s">
        <v>351</v>
      </c>
      <c r="AP304" t="s">
        <v>332</v>
      </c>
    </row>
    <row r="305" spans="1:42" x14ac:dyDescent="0.25">
      <c r="A305" s="130" t="s">
        <v>433</v>
      </c>
      <c r="B305" s="130" t="s">
        <v>314</v>
      </c>
      <c r="C305" s="130" t="s">
        <v>652</v>
      </c>
      <c r="D305" s="130" t="s">
        <v>435</v>
      </c>
      <c r="E305" s="130" t="s">
        <v>317</v>
      </c>
      <c r="F305" s="130" t="s">
        <v>318</v>
      </c>
      <c r="G305" s="161" t="s">
        <v>436</v>
      </c>
      <c r="H305" s="161" t="s">
        <v>342</v>
      </c>
      <c r="I305" s="162">
        <v>11.2</v>
      </c>
      <c r="J305" s="161"/>
      <c r="K305" s="161" t="s">
        <v>667</v>
      </c>
      <c r="L305" s="161" t="s">
        <v>442</v>
      </c>
      <c r="M305" s="163">
        <v>46121</v>
      </c>
      <c r="N305" s="161" t="s">
        <v>338</v>
      </c>
      <c r="O305" s="164"/>
      <c r="P305" s="164"/>
      <c r="Q305" s="161" t="s">
        <v>325</v>
      </c>
      <c r="R305" s="164"/>
      <c r="S305" s="164"/>
      <c r="T305" s="161" t="s">
        <v>670</v>
      </c>
      <c r="U305" s="161" t="s">
        <v>327</v>
      </c>
      <c r="V305" s="161" t="s">
        <v>328</v>
      </c>
      <c r="W305" s="164"/>
      <c r="X305" s="161" t="s">
        <v>329</v>
      </c>
      <c r="Y305" s="164"/>
      <c r="Z305" s="164"/>
      <c r="AA305" s="164"/>
      <c r="AB305" s="164"/>
      <c r="AC305" s="161" t="s">
        <v>330</v>
      </c>
      <c r="AD305" s="161">
        <v>0</v>
      </c>
      <c r="AE305" s="164"/>
      <c r="AI305" s="142" t="s">
        <v>181</v>
      </c>
      <c r="AJ305" s="142" t="s">
        <v>132</v>
      </c>
      <c r="AK305" s="142" t="s">
        <v>139</v>
      </c>
      <c r="AL305" s="147">
        <v>46089</v>
      </c>
      <c r="AM305" s="142"/>
      <c r="AN305" s="142"/>
      <c r="AO305" s="142" t="s">
        <v>351</v>
      </c>
      <c r="AP305" t="s">
        <v>332</v>
      </c>
    </row>
    <row r="306" spans="1:42" x14ac:dyDescent="0.25">
      <c r="A306" s="130" t="s">
        <v>433</v>
      </c>
      <c r="B306" s="130" t="s">
        <v>314</v>
      </c>
      <c r="C306" s="130" t="s">
        <v>652</v>
      </c>
      <c r="D306" s="130" t="s">
        <v>435</v>
      </c>
      <c r="E306" s="130" t="s">
        <v>317</v>
      </c>
      <c r="F306" s="130" t="s">
        <v>318</v>
      </c>
      <c r="G306" s="161" t="s">
        <v>474</v>
      </c>
      <c r="H306" s="161" t="s">
        <v>354</v>
      </c>
      <c r="I306" s="162">
        <v>26.09</v>
      </c>
      <c r="J306" s="161"/>
      <c r="K306" s="161" t="s">
        <v>667</v>
      </c>
      <c r="L306" s="161" t="s">
        <v>442</v>
      </c>
      <c r="M306" s="163">
        <v>46121</v>
      </c>
      <c r="N306" s="161" t="s">
        <v>338</v>
      </c>
      <c r="O306" s="164"/>
      <c r="P306" s="164"/>
      <c r="Q306" s="161" t="s">
        <v>325</v>
      </c>
      <c r="R306" s="164"/>
      <c r="S306" s="164"/>
      <c r="T306" s="161" t="s">
        <v>671</v>
      </c>
      <c r="U306" s="161" t="s">
        <v>327</v>
      </c>
      <c r="V306" s="161" t="s">
        <v>328</v>
      </c>
      <c r="W306" s="164"/>
      <c r="X306" s="161" t="s">
        <v>329</v>
      </c>
      <c r="Y306" s="164"/>
      <c r="Z306" s="164"/>
      <c r="AA306" s="164"/>
      <c r="AB306" s="164"/>
      <c r="AC306" s="161" t="s">
        <v>330</v>
      </c>
      <c r="AD306" s="161">
        <v>0</v>
      </c>
      <c r="AE306" s="164"/>
      <c r="AI306" s="142" t="s">
        <v>181</v>
      </c>
      <c r="AJ306" s="142" t="s">
        <v>131</v>
      </c>
      <c r="AK306" s="142" t="s">
        <v>139</v>
      </c>
      <c r="AL306" s="147">
        <v>46089</v>
      </c>
      <c r="AM306" s="142"/>
      <c r="AN306" s="142"/>
      <c r="AO306" s="142" t="s">
        <v>351</v>
      </c>
      <c r="AP306" t="s">
        <v>332</v>
      </c>
    </row>
    <row r="307" spans="1:42" x14ac:dyDescent="0.25">
      <c r="A307" s="130" t="s">
        <v>433</v>
      </c>
      <c r="B307" s="130" t="s">
        <v>314</v>
      </c>
      <c r="C307" s="130" t="s">
        <v>652</v>
      </c>
      <c r="D307" s="130" t="s">
        <v>435</v>
      </c>
      <c r="E307" s="130" t="s">
        <v>317</v>
      </c>
      <c r="F307" s="130" t="s">
        <v>318</v>
      </c>
      <c r="G307" s="161" t="s">
        <v>436</v>
      </c>
      <c r="H307" s="161" t="s">
        <v>342</v>
      </c>
      <c r="I307" s="162">
        <v>8.4</v>
      </c>
      <c r="J307" s="161"/>
      <c r="K307" s="161" t="s">
        <v>667</v>
      </c>
      <c r="L307" s="161" t="s">
        <v>442</v>
      </c>
      <c r="M307" s="163">
        <v>46121</v>
      </c>
      <c r="N307" s="161" t="s">
        <v>338</v>
      </c>
      <c r="O307" s="164"/>
      <c r="P307" s="164"/>
      <c r="Q307" s="161" t="s">
        <v>325</v>
      </c>
      <c r="R307" s="164"/>
      <c r="S307" s="164"/>
      <c r="T307" s="161" t="s">
        <v>656</v>
      </c>
      <c r="U307" s="161" t="s">
        <v>327</v>
      </c>
      <c r="V307" s="161" t="s">
        <v>328</v>
      </c>
      <c r="W307" s="164"/>
      <c r="X307" s="161" t="s">
        <v>329</v>
      </c>
      <c r="Y307" s="164"/>
      <c r="Z307" s="164"/>
      <c r="AA307" s="164"/>
      <c r="AB307" s="164"/>
      <c r="AC307" s="161" t="s">
        <v>330</v>
      </c>
      <c r="AD307" s="161">
        <v>0</v>
      </c>
      <c r="AE307" s="164"/>
      <c r="AI307" s="142" t="s">
        <v>181</v>
      </c>
      <c r="AJ307" s="142" t="s">
        <v>132</v>
      </c>
      <c r="AK307" s="142" t="s">
        <v>139</v>
      </c>
      <c r="AL307" s="147">
        <v>46089</v>
      </c>
      <c r="AM307" s="142"/>
      <c r="AN307" s="142"/>
      <c r="AO307" s="142" t="s">
        <v>351</v>
      </c>
      <c r="AP307" t="s">
        <v>332</v>
      </c>
    </row>
    <row r="308" spans="1:42" x14ac:dyDescent="0.25">
      <c r="A308" s="130" t="s">
        <v>433</v>
      </c>
      <c r="B308" s="130" t="s">
        <v>314</v>
      </c>
      <c r="C308" s="130" t="s">
        <v>652</v>
      </c>
      <c r="D308" s="130" t="s">
        <v>435</v>
      </c>
      <c r="E308" s="130" t="s">
        <v>317</v>
      </c>
      <c r="F308" s="130" t="s">
        <v>318</v>
      </c>
      <c r="G308" s="161" t="s">
        <v>436</v>
      </c>
      <c r="H308" s="161" t="s">
        <v>342</v>
      </c>
      <c r="I308" s="162">
        <v>5.22</v>
      </c>
      <c r="J308" s="161"/>
      <c r="K308" s="161" t="s">
        <v>667</v>
      </c>
      <c r="L308" s="161" t="s">
        <v>442</v>
      </c>
      <c r="M308" s="163">
        <v>46121</v>
      </c>
      <c r="N308" s="161" t="s">
        <v>338</v>
      </c>
      <c r="O308" s="164"/>
      <c r="P308" s="164"/>
      <c r="Q308" s="161" t="s">
        <v>325</v>
      </c>
      <c r="R308" s="164"/>
      <c r="S308" s="164"/>
      <c r="T308" s="161" t="s">
        <v>660</v>
      </c>
      <c r="U308" s="161" t="s">
        <v>327</v>
      </c>
      <c r="V308" s="161" t="s">
        <v>328</v>
      </c>
      <c r="W308" s="164"/>
      <c r="X308" s="161" t="s">
        <v>329</v>
      </c>
      <c r="Y308" s="164"/>
      <c r="Z308" s="164"/>
      <c r="AA308" s="164"/>
      <c r="AB308" s="164"/>
      <c r="AC308" s="161" t="s">
        <v>330</v>
      </c>
      <c r="AD308" s="161">
        <v>0</v>
      </c>
      <c r="AE308" s="164"/>
      <c r="AI308" s="142" t="s">
        <v>181</v>
      </c>
      <c r="AJ308" s="142" t="s">
        <v>137</v>
      </c>
      <c r="AK308" s="142" t="s">
        <v>139</v>
      </c>
      <c r="AL308" s="147">
        <v>46089</v>
      </c>
      <c r="AM308" s="142"/>
      <c r="AN308" s="142"/>
      <c r="AO308" s="142" t="s">
        <v>351</v>
      </c>
      <c r="AP308" t="s">
        <v>332</v>
      </c>
    </row>
    <row r="309" spans="1:42" x14ac:dyDescent="0.25">
      <c r="A309" s="130" t="s">
        <v>433</v>
      </c>
      <c r="B309" s="130" t="s">
        <v>314</v>
      </c>
      <c r="C309" s="130" t="s">
        <v>652</v>
      </c>
      <c r="D309" s="130" t="s">
        <v>435</v>
      </c>
      <c r="E309" s="130" t="s">
        <v>317</v>
      </c>
      <c r="F309" s="130" t="s">
        <v>318</v>
      </c>
      <c r="G309" s="161" t="s">
        <v>459</v>
      </c>
      <c r="H309" s="161" t="s">
        <v>334</v>
      </c>
      <c r="I309" s="162">
        <v>145.59</v>
      </c>
      <c r="J309" s="161"/>
      <c r="K309" s="161" t="s">
        <v>667</v>
      </c>
      <c r="L309" s="161" t="s">
        <v>442</v>
      </c>
      <c r="M309" s="163">
        <v>46121</v>
      </c>
      <c r="N309" s="161" t="s">
        <v>338</v>
      </c>
      <c r="O309" s="164"/>
      <c r="P309" s="164"/>
      <c r="Q309" s="161" t="s">
        <v>325</v>
      </c>
      <c r="R309" s="164"/>
      <c r="S309" s="164"/>
      <c r="T309" s="161" t="s">
        <v>634</v>
      </c>
      <c r="U309" s="161" t="s">
        <v>327</v>
      </c>
      <c r="V309" s="161" t="s">
        <v>328</v>
      </c>
      <c r="W309" s="164"/>
      <c r="X309" s="161" t="s">
        <v>329</v>
      </c>
      <c r="Y309" s="164"/>
      <c r="Z309" s="164"/>
      <c r="AA309" s="164"/>
      <c r="AB309" s="164"/>
      <c r="AC309" s="161" t="s">
        <v>330</v>
      </c>
      <c r="AD309" s="161">
        <v>0</v>
      </c>
      <c r="AE309" s="164"/>
      <c r="AI309" s="142" t="s">
        <v>185</v>
      </c>
      <c r="AJ309" s="142" t="s">
        <v>182</v>
      </c>
      <c r="AK309" s="142" t="s">
        <v>130</v>
      </c>
      <c r="AL309" s="147">
        <v>46113</v>
      </c>
      <c r="AM309" s="142"/>
      <c r="AN309" s="142"/>
      <c r="AO309" s="142" t="s">
        <v>351</v>
      </c>
      <c r="AP309" t="s">
        <v>332</v>
      </c>
    </row>
    <row r="310" spans="1:42" x14ac:dyDescent="0.25">
      <c r="A310" s="130" t="s">
        <v>433</v>
      </c>
      <c r="B310" s="130" t="s">
        <v>314</v>
      </c>
      <c r="C310" s="130" t="s">
        <v>652</v>
      </c>
      <c r="D310" s="130" t="s">
        <v>435</v>
      </c>
      <c r="E310" s="130" t="s">
        <v>317</v>
      </c>
      <c r="F310" s="130" t="s">
        <v>318</v>
      </c>
      <c r="G310" s="161" t="s">
        <v>459</v>
      </c>
      <c r="H310" s="161" t="s">
        <v>334</v>
      </c>
      <c r="I310" s="162">
        <v>22.38</v>
      </c>
      <c r="J310" s="161"/>
      <c r="K310" s="161" t="s">
        <v>667</v>
      </c>
      <c r="L310" s="161" t="s">
        <v>442</v>
      </c>
      <c r="M310" s="163">
        <v>46121</v>
      </c>
      <c r="N310" s="161" t="s">
        <v>338</v>
      </c>
      <c r="O310" s="164"/>
      <c r="P310" s="164"/>
      <c r="Q310" s="161" t="s">
        <v>325</v>
      </c>
      <c r="R310" s="164"/>
      <c r="S310" s="164"/>
      <c r="T310" s="161" t="s">
        <v>672</v>
      </c>
      <c r="U310" s="161" t="s">
        <v>327</v>
      </c>
      <c r="V310" s="161" t="s">
        <v>328</v>
      </c>
      <c r="W310" s="164"/>
      <c r="X310" s="161" t="s">
        <v>329</v>
      </c>
      <c r="Y310" s="164"/>
      <c r="Z310" s="164"/>
      <c r="AA310" s="164"/>
      <c r="AB310" s="164"/>
      <c r="AC310" s="161" t="s">
        <v>330</v>
      </c>
      <c r="AD310" s="161">
        <v>0</v>
      </c>
      <c r="AE310" s="164"/>
      <c r="AI310" s="142" t="s">
        <v>183</v>
      </c>
      <c r="AJ310" s="142" t="s">
        <v>182</v>
      </c>
      <c r="AK310" s="142" t="s">
        <v>139</v>
      </c>
      <c r="AL310" s="147">
        <v>46105</v>
      </c>
      <c r="AM310" s="142"/>
      <c r="AN310" s="142"/>
      <c r="AO310" s="142" t="s">
        <v>351</v>
      </c>
      <c r="AP310" t="s">
        <v>332</v>
      </c>
    </row>
    <row r="311" spans="1:42" x14ac:dyDescent="0.25">
      <c r="A311" s="130" t="s">
        <v>433</v>
      </c>
      <c r="B311" s="130" t="s">
        <v>314</v>
      </c>
      <c r="C311" s="130" t="s">
        <v>652</v>
      </c>
      <c r="D311" s="130" t="s">
        <v>435</v>
      </c>
      <c r="E311" s="130" t="s">
        <v>317</v>
      </c>
      <c r="F311" s="130" t="s">
        <v>318</v>
      </c>
      <c r="G311" s="161" t="s">
        <v>436</v>
      </c>
      <c r="H311" s="161" t="s">
        <v>342</v>
      </c>
      <c r="I311" s="162">
        <v>11.2</v>
      </c>
      <c r="J311" s="161"/>
      <c r="K311" s="161" t="s">
        <v>667</v>
      </c>
      <c r="L311" s="161" t="s">
        <v>442</v>
      </c>
      <c r="M311" s="163">
        <v>46121</v>
      </c>
      <c r="N311" s="161" t="s">
        <v>338</v>
      </c>
      <c r="O311" s="164"/>
      <c r="P311" s="164"/>
      <c r="Q311" s="161" t="s">
        <v>325</v>
      </c>
      <c r="R311" s="164"/>
      <c r="S311" s="164"/>
      <c r="T311" s="161" t="s">
        <v>673</v>
      </c>
      <c r="U311" s="161" t="s">
        <v>327</v>
      </c>
      <c r="V311" s="161" t="s">
        <v>328</v>
      </c>
      <c r="W311" s="164"/>
      <c r="X311" s="161" t="s">
        <v>329</v>
      </c>
      <c r="Y311" s="164"/>
      <c r="Z311" s="164"/>
      <c r="AA311" s="164"/>
      <c r="AB311" s="164"/>
      <c r="AC311" s="161" t="s">
        <v>330</v>
      </c>
      <c r="AD311" s="161">
        <v>0</v>
      </c>
      <c r="AE311" s="164"/>
      <c r="AI311" s="142" t="s">
        <v>183</v>
      </c>
      <c r="AJ311" s="142" t="s">
        <v>132</v>
      </c>
      <c r="AK311" s="142" t="s">
        <v>139</v>
      </c>
      <c r="AL311" s="147">
        <v>46105</v>
      </c>
      <c r="AM311" s="142"/>
      <c r="AN311" s="142"/>
      <c r="AO311" s="142" t="s">
        <v>351</v>
      </c>
      <c r="AP311" t="s">
        <v>332</v>
      </c>
    </row>
    <row r="312" spans="1:42" x14ac:dyDescent="0.25">
      <c r="A312" s="130" t="s">
        <v>433</v>
      </c>
      <c r="B312" s="130" t="s">
        <v>314</v>
      </c>
      <c r="C312" s="130" t="s">
        <v>652</v>
      </c>
      <c r="D312" s="130" t="s">
        <v>435</v>
      </c>
      <c r="E312" s="130" t="s">
        <v>317</v>
      </c>
      <c r="F312" s="130" t="s">
        <v>318</v>
      </c>
      <c r="G312" s="161" t="s">
        <v>436</v>
      </c>
      <c r="H312" s="161" t="s">
        <v>342</v>
      </c>
      <c r="I312" s="162">
        <v>11.2</v>
      </c>
      <c r="J312" s="161"/>
      <c r="K312" s="161" t="s">
        <v>667</v>
      </c>
      <c r="L312" s="161" t="s">
        <v>442</v>
      </c>
      <c r="M312" s="163">
        <v>46121</v>
      </c>
      <c r="N312" s="161" t="s">
        <v>338</v>
      </c>
      <c r="O312" s="164"/>
      <c r="P312" s="164"/>
      <c r="Q312" s="161" t="s">
        <v>325</v>
      </c>
      <c r="R312" s="164"/>
      <c r="S312" s="164"/>
      <c r="T312" s="161" t="s">
        <v>674</v>
      </c>
      <c r="U312" s="161" t="s">
        <v>327</v>
      </c>
      <c r="V312" s="161" t="s">
        <v>328</v>
      </c>
      <c r="W312" s="164"/>
      <c r="X312" s="161" t="s">
        <v>329</v>
      </c>
      <c r="Y312" s="164"/>
      <c r="Z312" s="164"/>
      <c r="AA312" s="164"/>
      <c r="AB312" s="164"/>
      <c r="AC312" s="161" t="s">
        <v>330</v>
      </c>
      <c r="AD312" s="161">
        <v>0</v>
      </c>
      <c r="AE312" s="164"/>
      <c r="AI312" s="142" t="s">
        <v>591</v>
      </c>
      <c r="AJ312" s="142" t="s">
        <v>132</v>
      </c>
      <c r="AK312" s="142" t="s">
        <v>159</v>
      </c>
      <c r="AL312" s="147">
        <v>46100</v>
      </c>
      <c r="AM312" s="142"/>
      <c r="AN312" s="142"/>
      <c r="AO312" s="142" t="s">
        <v>351</v>
      </c>
      <c r="AP312" t="s">
        <v>309</v>
      </c>
    </row>
    <row r="313" spans="1:42" x14ac:dyDescent="0.25">
      <c r="A313" s="130" t="s">
        <v>433</v>
      </c>
      <c r="B313" s="130" t="s">
        <v>314</v>
      </c>
      <c r="C313" s="130" t="s">
        <v>652</v>
      </c>
      <c r="D313" s="130" t="s">
        <v>435</v>
      </c>
      <c r="E313" s="130" t="s">
        <v>317</v>
      </c>
      <c r="F313" s="130" t="s">
        <v>318</v>
      </c>
      <c r="G313" s="161" t="s">
        <v>459</v>
      </c>
      <c r="H313" s="161" t="s">
        <v>334</v>
      </c>
      <c r="I313" s="162">
        <v>45.17</v>
      </c>
      <c r="J313" s="161" t="s">
        <v>471</v>
      </c>
      <c r="K313" s="161" t="s">
        <v>675</v>
      </c>
      <c r="L313" s="161" t="s">
        <v>438</v>
      </c>
      <c r="M313" s="163">
        <v>46141</v>
      </c>
      <c r="N313" s="161" t="s">
        <v>338</v>
      </c>
      <c r="O313" s="164"/>
      <c r="P313" s="164"/>
      <c r="Q313" s="161" t="s">
        <v>325</v>
      </c>
      <c r="R313" s="164"/>
      <c r="S313" s="164"/>
      <c r="T313" s="161" t="s">
        <v>676</v>
      </c>
      <c r="U313" s="161" t="s">
        <v>327</v>
      </c>
      <c r="V313" s="161" t="s">
        <v>328</v>
      </c>
      <c r="W313" s="164"/>
      <c r="X313" s="161" t="s">
        <v>329</v>
      </c>
      <c r="Y313" s="164"/>
      <c r="Z313" s="164"/>
      <c r="AA313" s="164"/>
      <c r="AB313" s="164"/>
      <c r="AC313" s="161" t="s">
        <v>330</v>
      </c>
      <c r="AD313" s="161">
        <v>0</v>
      </c>
      <c r="AE313" s="164"/>
      <c r="AI313" s="142" t="s">
        <v>677</v>
      </c>
      <c r="AJ313" s="142" t="s">
        <v>182</v>
      </c>
      <c r="AK313" s="142" t="s">
        <v>184</v>
      </c>
      <c r="AL313" s="147">
        <v>46077</v>
      </c>
      <c r="AM313" s="142"/>
      <c r="AN313" s="142"/>
      <c r="AO313" s="142" t="s">
        <v>351</v>
      </c>
      <c r="AP313" t="s">
        <v>332</v>
      </c>
    </row>
    <row r="314" spans="1:42" x14ac:dyDescent="0.25">
      <c r="A314" s="130" t="s">
        <v>433</v>
      </c>
      <c r="B314" s="130" t="s">
        <v>314</v>
      </c>
      <c r="C314" s="130" t="s">
        <v>652</v>
      </c>
      <c r="D314" s="130" t="s">
        <v>435</v>
      </c>
      <c r="E314" s="130" t="s">
        <v>317</v>
      </c>
      <c r="F314" s="130" t="s">
        <v>318</v>
      </c>
      <c r="G314" s="161" t="s">
        <v>459</v>
      </c>
      <c r="H314" s="161" t="s">
        <v>334</v>
      </c>
      <c r="I314" s="162">
        <v>52.24</v>
      </c>
      <c r="J314" s="161" t="s">
        <v>471</v>
      </c>
      <c r="K314" s="161" t="s">
        <v>675</v>
      </c>
      <c r="L314" s="161" t="s">
        <v>438</v>
      </c>
      <c r="M314" s="163">
        <v>46141</v>
      </c>
      <c r="N314" s="161" t="s">
        <v>338</v>
      </c>
      <c r="O314" s="164"/>
      <c r="P314" s="164"/>
      <c r="Q314" s="161" t="s">
        <v>325</v>
      </c>
      <c r="R314" s="164"/>
      <c r="S314" s="164"/>
      <c r="T314" s="161" t="s">
        <v>678</v>
      </c>
      <c r="U314" s="161" t="s">
        <v>327</v>
      </c>
      <c r="V314" s="161" t="s">
        <v>328</v>
      </c>
      <c r="W314" s="164"/>
      <c r="X314" s="161" t="s">
        <v>329</v>
      </c>
      <c r="Y314" s="164"/>
      <c r="Z314" s="164"/>
      <c r="AA314" s="164"/>
      <c r="AB314" s="164"/>
      <c r="AC314" s="161" t="s">
        <v>330</v>
      </c>
      <c r="AD314" s="161">
        <v>0</v>
      </c>
      <c r="AE314" s="164"/>
      <c r="AI314" s="142" t="s">
        <v>185</v>
      </c>
      <c r="AJ314" s="142" t="s">
        <v>182</v>
      </c>
      <c r="AK314" s="142" t="s">
        <v>130</v>
      </c>
      <c r="AL314" s="147">
        <v>46077</v>
      </c>
      <c r="AM314" s="142"/>
      <c r="AN314" s="142"/>
      <c r="AO314" s="142" t="s">
        <v>351</v>
      </c>
      <c r="AP314" t="s">
        <v>332</v>
      </c>
    </row>
    <row r="315" spans="1:42" x14ac:dyDescent="0.25">
      <c r="A315" s="130" t="s">
        <v>433</v>
      </c>
      <c r="B315" s="130" t="s">
        <v>314</v>
      </c>
      <c r="C315" s="130" t="s">
        <v>652</v>
      </c>
      <c r="D315" s="130" t="s">
        <v>435</v>
      </c>
      <c r="E315" s="130" t="s">
        <v>317</v>
      </c>
      <c r="F315" s="130" t="s">
        <v>318</v>
      </c>
      <c r="G315" s="161" t="s">
        <v>459</v>
      </c>
      <c r="H315" s="161" t="s">
        <v>334</v>
      </c>
      <c r="I315" s="162">
        <v>186.86</v>
      </c>
      <c r="J315" s="161" t="s">
        <v>471</v>
      </c>
      <c r="K315" s="161" t="s">
        <v>675</v>
      </c>
      <c r="L315" s="161" t="s">
        <v>438</v>
      </c>
      <c r="M315" s="163">
        <v>46141</v>
      </c>
      <c r="N315" s="161" t="s">
        <v>338</v>
      </c>
      <c r="O315" s="164"/>
      <c r="P315" s="164"/>
      <c r="Q315" s="161" t="s">
        <v>325</v>
      </c>
      <c r="R315" s="164"/>
      <c r="S315" s="164"/>
      <c r="T315" s="161" t="s">
        <v>679</v>
      </c>
      <c r="U315" s="161" t="s">
        <v>327</v>
      </c>
      <c r="V315" s="161" t="s">
        <v>328</v>
      </c>
      <c r="W315" s="164"/>
      <c r="X315" s="161" t="s">
        <v>329</v>
      </c>
      <c r="Y315" s="164"/>
      <c r="Z315" s="164"/>
      <c r="AA315" s="164"/>
      <c r="AB315" s="164"/>
      <c r="AC315" s="161" t="s">
        <v>330</v>
      </c>
      <c r="AD315" s="161">
        <v>0</v>
      </c>
      <c r="AE315" s="164"/>
      <c r="AI315" s="142" t="s">
        <v>188</v>
      </c>
      <c r="AJ315" s="142" t="s">
        <v>182</v>
      </c>
      <c r="AK315" s="142" t="s">
        <v>159</v>
      </c>
      <c r="AL315" s="147">
        <v>46125</v>
      </c>
      <c r="AM315" s="142"/>
      <c r="AN315" s="142"/>
      <c r="AO315" s="142" t="s">
        <v>351</v>
      </c>
      <c r="AP315" t="s">
        <v>332</v>
      </c>
    </row>
    <row r="316" spans="1:42" x14ac:dyDescent="0.25">
      <c r="A316" s="130" t="s">
        <v>433</v>
      </c>
      <c r="B316" s="130" t="s">
        <v>314</v>
      </c>
      <c r="C316" s="130" t="s">
        <v>652</v>
      </c>
      <c r="D316" s="130" t="s">
        <v>435</v>
      </c>
      <c r="E316" s="130" t="s">
        <v>317</v>
      </c>
      <c r="F316" s="130" t="s">
        <v>318</v>
      </c>
      <c r="G316" s="161" t="s">
        <v>474</v>
      </c>
      <c r="H316" s="161" t="s">
        <v>354</v>
      </c>
      <c r="I316" s="162">
        <v>56.96</v>
      </c>
      <c r="J316" s="161" t="s">
        <v>53</v>
      </c>
      <c r="K316" s="161" t="s">
        <v>680</v>
      </c>
      <c r="L316" s="161" t="s">
        <v>438</v>
      </c>
      <c r="M316" s="163">
        <v>46141</v>
      </c>
      <c r="N316" s="161" t="s">
        <v>338</v>
      </c>
      <c r="O316" s="164"/>
      <c r="P316" s="164"/>
      <c r="Q316" s="161" t="s">
        <v>325</v>
      </c>
      <c r="R316" s="164"/>
      <c r="S316" s="164"/>
      <c r="T316" s="161" t="s">
        <v>681</v>
      </c>
      <c r="U316" s="161" t="s">
        <v>327</v>
      </c>
      <c r="V316" s="161" t="s">
        <v>328</v>
      </c>
      <c r="W316" s="164"/>
      <c r="X316" s="161" t="s">
        <v>329</v>
      </c>
      <c r="Y316" s="164"/>
      <c r="Z316" s="164"/>
      <c r="AA316" s="164"/>
      <c r="AB316" s="164"/>
      <c r="AC316" s="161" t="s">
        <v>330</v>
      </c>
      <c r="AD316" s="161">
        <v>0</v>
      </c>
      <c r="AE316" s="164"/>
      <c r="AI316" s="142" t="s">
        <v>179</v>
      </c>
      <c r="AJ316" s="142" t="s">
        <v>131</v>
      </c>
      <c r="AK316" s="142" t="s">
        <v>159</v>
      </c>
      <c r="AL316" s="147">
        <v>46086</v>
      </c>
      <c r="AM316" s="142"/>
      <c r="AN316" s="142"/>
      <c r="AO316" s="142" t="s">
        <v>351</v>
      </c>
      <c r="AP316" t="s">
        <v>332</v>
      </c>
    </row>
    <row r="317" spans="1:42" x14ac:dyDescent="0.25">
      <c r="A317" s="130" t="s">
        <v>433</v>
      </c>
      <c r="B317" s="130" t="s">
        <v>314</v>
      </c>
      <c r="C317" s="130" t="s">
        <v>652</v>
      </c>
      <c r="D317" s="130" t="s">
        <v>435</v>
      </c>
      <c r="E317" s="130" t="s">
        <v>317</v>
      </c>
      <c r="F317" s="130" t="s">
        <v>318</v>
      </c>
      <c r="G317" s="161" t="s">
        <v>436</v>
      </c>
      <c r="H317" s="161" t="s">
        <v>342</v>
      </c>
      <c r="I317" s="162">
        <v>55.65</v>
      </c>
      <c r="J317" s="161" t="s">
        <v>53</v>
      </c>
      <c r="K317" s="161" t="s">
        <v>680</v>
      </c>
      <c r="L317" s="161" t="s">
        <v>438</v>
      </c>
      <c r="M317" s="163">
        <v>46141</v>
      </c>
      <c r="N317" s="161" t="s">
        <v>338</v>
      </c>
      <c r="O317" s="164"/>
      <c r="P317" s="164"/>
      <c r="Q317" s="161" t="s">
        <v>325</v>
      </c>
      <c r="R317" s="164"/>
      <c r="S317" s="164"/>
      <c r="T317" s="161" t="s">
        <v>682</v>
      </c>
      <c r="U317" s="161" t="s">
        <v>327</v>
      </c>
      <c r="V317" s="161" t="s">
        <v>328</v>
      </c>
      <c r="W317" s="164"/>
      <c r="X317" s="161" t="s">
        <v>329</v>
      </c>
      <c r="Y317" s="164"/>
      <c r="Z317" s="164"/>
      <c r="AA317" s="164"/>
      <c r="AB317" s="164"/>
      <c r="AC317" s="161" t="s">
        <v>330</v>
      </c>
      <c r="AD317" s="161">
        <v>0</v>
      </c>
      <c r="AE317" s="164"/>
      <c r="AI317" s="142" t="s">
        <v>183</v>
      </c>
      <c r="AJ317" s="142" t="s">
        <v>133</v>
      </c>
      <c r="AK317" s="142" t="s">
        <v>159</v>
      </c>
      <c r="AL317" s="147">
        <v>46105</v>
      </c>
      <c r="AM317" s="142"/>
      <c r="AN317" s="142"/>
      <c r="AO317" s="142" t="s">
        <v>351</v>
      </c>
      <c r="AP317" t="s">
        <v>332</v>
      </c>
    </row>
    <row r="318" spans="1:42" x14ac:dyDescent="0.25">
      <c r="A318" s="130" t="s">
        <v>433</v>
      </c>
      <c r="B318" s="130" t="s">
        <v>314</v>
      </c>
      <c r="C318" s="130" t="s">
        <v>652</v>
      </c>
      <c r="D318" s="130" t="s">
        <v>435</v>
      </c>
      <c r="E318" s="130" t="s">
        <v>317</v>
      </c>
      <c r="F318" s="130" t="s">
        <v>318</v>
      </c>
      <c r="G318" s="161" t="s">
        <v>474</v>
      </c>
      <c r="H318" s="161" t="s">
        <v>354</v>
      </c>
      <c r="I318" s="162">
        <v>48</v>
      </c>
      <c r="J318" s="161" t="s">
        <v>53</v>
      </c>
      <c r="K318" s="161" t="s">
        <v>680</v>
      </c>
      <c r="L318" s="161" t="s">
        <v>438</v>
      </c>
      <c r="M318" s="163">
        <v>46141</v>
      </c>
      <c r="N318" s="161" t="s">
        <v>338</v>
      </c>
      <c r="O318" s="164"/>
      <c r="P318" s="164"/>
      <c r="Q318" s="161" t="s">
        <v>325</v>
      </c>
      <c r="R318" s="164"/>
      <c r="S318" s="164"/>
      <c r="T318" s="161" t="s">
        <v>683</v>
      </c>
      <c r="U318" s="161" t="s">
        <v>327</v>
      </c>
      <c r="V318" s="161" t="s">
        <v>328</v>
      </c>
      <c r="W318" s="164"/>
      <c r="X318" s="161" t="s">
        <v>329</v>
      </c>
      <c r="Y318" s="164"/>
      <c r="Z318" s="164"/>
      <c r="AA318" s="164"/>
      <c r="AB318" s="164"/>
      <c r="AC318" s="161" t="s">
        <v>330</v>
      </c>
      <c r="AD318" s="161">
        <v>0</v>
      </c>
      <c r="AE318" s="164"/>
      <c r="AI318" s="142" t="s">
        <v>183</v>
      </c>
      <c r="AJ318" s="142" t="s">
        <v>131</v>
      </c>
      <c r="AK318" s="142" t="s">
        <v>184</v>
      </c>
      <c r="AL318" s="147">
        <v>46105</v>
      </c>
      <c r="AM318" s="142"/>
      <c r="AN318" s="142"/>
      <c r="AO318" s="142" t="s">
        <v>351</v>
      </c>
      <c r="AP318" t="s">
        <v>332</v>
      </c>
    </row>
    <row r="319" spans="1:42" x14ac:dyDescent="0.25">
      <c r="A319" s="130" t="s">
        <v>433</v>
      </c>
      <c r="B319" s="130" t="s">
        <v>314</v>
      </c>
      <c r="C319" s="130" t="s">
        <v>652</v>
      </c>
      <c r="D319" s="130" t="s">
        <v>435</v>
      </c>
      <c r="E319" s="130" t="s">
        <v>317</v>
      </c>
      <c r="F319" s="130" t="s">
        <v>318</v>
      </c>
      <c r="G319" s="161" t="s">
        <v>474</v>
      </c>
      <c r="H319" s="161" t="s">
        <v>354</v>
      </c>
      <c r="I319" s="162">
        <v>25.39</v>
      </c>
      <c r="J319" s="161" t="s">
        <v>53</v>
      </c>
      <c r="K319" s="161" t="s">
        <v>680</v>
      </c>
      <c r="L319" s="161" t="s">
        <v>438</v>
      </c>
      <c r="M319" s="163">
        <v>46141</v>
      </c>
      <c r="N319" s="161" t="s">
        <v>338</v>
      </c>
      <c r="O319" s="164"/>
      <c r="P319" s="164"/>
      <c r="Q319" s="161" t="s">
        <v>325</v>
      </c>
      <c r="R319" s="164"/>
      <c r="S319" s="164"/>
      <c r="T319" s="161" t="s">
        <v>684</v>
      </c>
      <c r="U319" s="161" t="s">
        <v>327</v>
      </c>
      <c r="V319" s="161" t="s">
        <v>328</v>
      </c>
      <c r="W319" s="164"/>
      <c r="X319" s="161" t="s">
        <v>329</v>
      </c>
      <c r="Y319" s="164"/>
      <c r="Z319" s="164"/>
      <c r="AA319" s="164"/>
      <c r="AB319" s="164"/>
      <c r="AC319" s="161" t="s">
        <v>330</v>
      </c>
      <c r="AD319" s="161">
        <v>0</v>
      </c>
      <c r="AE319" s="164"/>
      <c r="AI319" s="142" t="s">
        <v>185</v>
      </c>
      <c r="AJ319" s="142" t="s">
        <v>131</v>
      </c>
      <c r="AK319" s="142" t="s">
        <v>130</v>
      </c>
      <c r="AL319" s="147">
        <v>46113</v>
      </c>
      <c r="AM319" s="142"/>
      <c r="AN319" s="142"/>
      <c r="AO319" s="142" t="s">
        <v>351</v>
      </c>
      <c r="AP319" t="s">
        <v>332</v>
      </c>
    </row>
    <row r="320" spans="1:42" x14ac:dyDescent="0.25">
      <c r="A320" s="130" t="s">
        <v>433</v>
      </c>
      <c r="B320" s="130" t="s">
        <v>314</v>
      </c>
      <c r="C320" s="130" t="s">
        <v>652</v>
      </c>
      <c r="D320" s="130" t="s">
        <v>435</v>
      </c>
      <c r="E320" s="130" t="s">
        <v>317</v>
      </c>
      <c r="F320" s="130" t="s">
        <v>318</v>
      </c>
      <c r="G320" s="161" t="s">
        <v>474</v>
      </c>
      <c r="H320" s="161" t="s">
        <v>354</v>
      </c>
      <c r="I320" s="162">
        <v>22.61</v>
      </c>
      <c r="J320" s="161" t="s">
        <v>53</v>
      </c>
      <c r="K320" s="161" t="s">
        <v>680</v>
      </c>
      <c r="L320" s="161" t="s">
        <v>438</v>
      </c>
      <c r="M320" s="163">
        <v>46141</v>
      </c>
      <c r="N320" s="161" t="s">
        <v>338</v>
      </c>
      <c r="O320" s="164"/>
      <c r="P320" s="164"/>
      <c r="Q320" s="161" t="s">
        <v>325</v>
      </c>
      <c r="R320" s="164"/>
      <c r="S320" s="164"/>
      <c r="T320" s="161" t="s">
        <v>685</v>
      </c>
      <c r="U320" s="161" t="s">
        <v>327</v>
      </c>
      <c r="V320" s="161" t="s">
        <v>328</v>
      </c>
      <c r="W320" s="164"/>
      <c r="X320" s="161" t="s">
        <v>329</v>
      </c>
      <c r="Y320" s="164"/>
      <c r="Z320" s="164"/>
      <c r="AA320" s="164"/>
      <c r="AB320" s="164"/>
      <c r="AC320" s="161" t="s">
        <v>330</v>
      </c>
      <c r="AD320" s="161">
        <v>0</v>
      </c>
      <c r="AE320" s="164"/>
      <c r="AI320" s="142" t="s">
        <v>185</v>
      </c>
      <c r="AJ320" s="142" t="s">
        <v>131</v>
      </c>
      <c r="AK320" s="142" t="s">
        <v>186</v>
      </c>
      <c r="AL320" s="147">
        <v>46113</v>
      </c>
      <c r="AM320" s="142"/>
      <c r="AN320" s="142"/>
      <c r="AO320" s="142" t="s">
        <v>351</v>
      </c>
      <c r="AP320" t="s">
        <v>332</v>
      </c>
    </row>
    <row r="321" spans="1:42" x14ac:dyDescent="0.25">
      <c r="A321" s="130" t="s">
        <v>433</v>
      </c>
      <c r="B321" s="130" t="s">
        <v>314</v>
      </c>
      <c r="C321" s="130" t="s">
        <v>652</v>
      </c>
      <c r="D321" s="130" t="s">
        <v>435</v>
      </c>
      <c r="E321" s="130" t="s">
        <v>317</v>
      </c>
      <c r="F321" s="130" t="s">
        <v>318</v>
      </c>
      <c r="G321" s="161" t="s">
        <v>459</v>
      </c>
      <c r="H321" s="161" t="s">
        <v>334</v>
      </c>
      <c r="I321" s="162">
        <v>4.43</v>
      </c>
      <c r="J321" s="161" t="s">
        <v>471</v>
      </c>
      <c r="K321" s="161" t="s">
        <v>686</v>
      </c>
      <c r="L321" s="161" t="s">
        <v>438</v>
      </c>
      <c r="M321" s="163">
        <v>46141</v>
      </c>
      <c r="N321" s="161" t="s">
        <v>338</v>
      </c>
      <c r="O321" s="164"/>
      <c r="P321" s="164"/>
      <c r="Q321" s="161" t="s">
        <v>325</v>
      </c>
      <c r="R321" s="164"/>
      <c r="S321" s="164"/>
      <c r="T321" s="161" t="s">
        <v>687</v>
      </c>
      <c r="U321" s="161" t="s">
        <v>327</v>
      </c>
      <c r="V321" s="161" t="s">
        <v>328</v>
      </c>
      <c r="W321" s="164"/>
      <c r="X321" s="161" t="s">
        <v>329</v>
      </c>
      <c r="Y321" s="164"/>
      <c r="Z321" s="164"/>
      <c r="AA321" s="164"/>
      <c r="AB321" s="164"/>
      <c r="AC321" s="161" t="s">
        <v>330</v>
      </c>
      <c r="AD321" s="161">
        <v>0</v>
      </c>
      <c r="AE321" s="164"/>
      <c r="AI321" s="117" t="s">
        <v>198</v>
      </c>
      <c r="AJ321" s="142" t="s">
        <v>182</v>
      </c>
      <c r="AK321" s="142" t="s">
        <v>159</v>
      </c>
      <c r="AL321" s="147">
        <v>46106</v>
      </c>
      <c r="AM321" s="142"/>
      <c r="AN321" s="142"/>
      <c r="AO321" s="142" t="s">
        <v>351</v>
      </c>
      <c r="AP321" t="s">
        <v>332</v>
      </c>
    </row>
    <row r="322" spans="1:42" x14ac:dyDescent="0.25">
      <c r="A322" s="130" t="s">
        <v>433</v>
      </c>
      <c r="B322" s="130" t="s">
        <v>314</v>
      </c>
      <c r="C322" s="130" t="s">
        <v>652</v>
      </c>
      <c r="D322" s="130" t="s">
        <v>435</v>
      </c>
      <c r="E322" s="130" t="s">
        <v>317</v>
      </c>
      <c r="F322" s="130" t="s">
        <v>318</v>
      </c>
      <c r="G322" s="161" t="s">
        <v>459</v>
      </c>
      <c r="H322" s="161" t="s">
        <v>334</v>
      </c>
      <c r="I322" s="162">
        <v>27.45</v>
      </c>
      <c r="J322" s="161" t="s">
        <v>471</v>
      </c>
      <c r="K322" s="161" t="s">
        <v>686</v>
      </c>
      <c r="L322" s="161" t="s">
        <v>438</v>
      </c>
      <c r="M322" s="163">
        <v>46141</v>
      </c>
      <c r="N322" s="161" t="s">
        <v>338</v>
      </c>
      <c r="O322" s="164"/>
      <c r="P322" s="164"/>
      <c r="Q322" s="161" t="s">
        <v>325</v>
      </c>
      <c r="R322" s="164"/>
      <c r="S322" s="164"/>
      <c r="T322" s="161" t="s">
        <v>688</v>
      </c>
      <c r="U322" s="161" t="s">
        <v>327</v>
      </c>
      <c r="V322" s="161" t="s">
        <v>328</v>
      </c>
      <c r="W322" s="164"/>
      <c r="X322" s="161" t="s">
        <v>329</v>
      </c>
      <c r="Y322" s="164"/>
      <c r="Z322" s="164"/>
      <c r="AA322" s="164"/>
      <c r="AB322" s="164"/>
      <c r="AC322" s="161" t="s">
        <v>330</v>
      </c>
      <c r="AD322" s="161">
        <v>0</v>
      </c>
      <c r="AE322" s="164"/>
      <c r="AI322" s="117" t="s">
        <v>198</v>
      </c>
      <c r="AJ322" s="142" t="s">
        <v>182</v>
      </c>
      <c r="AK322" s="142" t="s">
        <v>159</v>
      </c>
      <c r="AL322" s="147">
        <v>46106</v>
      </c>
      <c r="AM322" s="142"/>
      <c r="AN322" s="142"/>
      <c r="AO322" s="142" t="s">
        <v>351</v>
      </c>
      <c r="AP322" t="s">
        <v>332</v>
      </c>
    </row>
    <row r="323" spans="1:42" x14ac:dyDescent="0.25">
      <c r="A323" s="130" t="s">
        <v>433</v>
      </c>
      <c r="B323" s="130" t="s">
        <v>314</v>
      </c>
      <c r="C323" s="130" t="s">
        <v>652</v>
      </c>
      <c r="D323" s="130" t="s">
        <v>435</v>
      </c>
      <c r="E323" s="130" t="s">
        <v>317</v>
      </c>
      <c r="F323" s="130" t="s">
        <v>318</v>
      </c>
      <c r="G323" s="161" t="s">
        <v>459</v>
      </c>
      <c r="H323" s="161" t="s">
        <v>334</v>
      </c>
      <c r="I323" s="162">
        <v>27.45</v>
      </c>
      <c r="J323" s="161" t="s">
        <v>471</v>
      </c>
      <c r="K323" s="161" t="s">
        <v>686</v>
      </c>
      <c r="L323" s="161" t="s">
        <v>438</v>
      </c>
      <c r="M323" s="163">
        <v>46141</v>
      </c>
      <c r="N323" s="161" t="s">
        <v>338</v>
      </c>
      <c r="O323" s="164"/>
      <c r="P323" s="164"/>
      <c r="Q323" s="161" t="s">
        <v>325</v>
      </c>
      <c r="R323" s="164"/>
      <c r="S323" s="164"/>
      <c r="T323" s="161" t="s">
        <v>688</v>
      </c>
      <c r="U323" s="161" t="s">
        <v>327</v>
      </c>
      <c r="V323" s="161" t="s">
        <v>328</v>
      </c>
      <c r="W323" s="164"/>
      <c r="X323" s="161" t="s">
        <v>329</v>
      </c>
      <c r="Y323" s="164"/>
      <c r="Z323" s="164"/>
      <c r="AA323" s="164"/>
      <c r="AB323" s="164"/>
      <c r="AC323" s="161" t="s">
        <v>330</v>
      </c>
      <c r="AD323" s="161">
        <v>0</v>
      </c>
      <c r="AE323" s="164"/>
      <c r="AI323" s="117" t="s">
        <v>185</v>
      </c>
      <c r="AJ323" s="142" t="s">
        <v>182</v>
      </c>
      <c r="AK323" s="142" t="s">
        <v>130</v>
      </c>
      <c r="AL323" s="147">
        <v>46079</v>
      </c>
      <c r="AM323" s="142"/>
      <c r="AN323" s="142"/>
      <c r="AO323" s="142" t="s">
        <v>351</v>
      </c>
      <c r="AP323" t="s">
        <v>332</v>
      </c>
    </row>
    <row r="324" spans="1:42" x14ac:dyDescent="0.25">
      <c r="A324" s="130" t="s">
        <v>433</v>
      </c>
      <c r="B324" s="130" t="s">
        <v>314</v>
      </c>
      <c r="C324" s="130" t="s">
        <v>652</v>
      </c>
      <c r="D324" s="130" t="s">
        <v>435</v>
      </c>
      <c r="E324" s="130" t="s">
        <v>317</v>
      </c>
      <c r="F324" s="130" t="s">
        <v>318</v>
      </c>
      <c r="G324" s="161" t="s">
        <v>459</v>
      </c>
      <c r="H324" s="161" t="s">
        <v>334</v>
      </c>
      <c r="I324" s="162">
        <v>26.57</v>
      </c>
      <c r="J324" s="161" t="s">
        <v>471</v>
      </c>
      <c r="K324" s="161" t="s">
        <v>686</v>
      </c>
      <c r="L324" s="161" t="s">
        <v>438</v>
      </c>
      <c r="M324" s="163">
        <v>46141</v>
      </c>
      <c r="N324" s="161" t="s">
        <v>338</v>
      </c>
      <c r="O324" s="164"/>
      <c r="P324" s="164"/>
      <c r="Q324" s="161" t="s">
        <v>325</v>
      </c>
      <c r="R324" s="164"/>
      <c r="S324" s="164"/>
      <c r="T324" s="161" t="s">
        <v>689</v>
      </c>
      <c r="U324" s="161" t="s">
        <v>327</v>
      </c>
      <c r="V324" s="161" t="s">
        <v>328</v>
      </c>
      <c r="W324" s="164"/>
      <c r="X324" s="161" t="s">
        <v>329</v>
      </c>
      <c r="Y324" s="164"/>
      <c r="Z324" s="164"/>
      <c r="AA324" s="164"/>
      <c r="AB324" s="164"/>
      <c r="AC324" s="161" t="s">
        <v>330</v>
      </c>
      <c r="AD324" s="161">
        <v>0</v>
      </c>
      <c r="AE324" s="164"/>
      <c r="AI324" s="142" t="s">
        <v>690</v>
      </c>
      <c r="AJ324" s="142" t="s">
        <v>182</v>
      </c>
      <c r="AK324" s="142" t="s">
        <v>186</v>
      </c>
      <c r="AL324" s="147">
        <v>46069</v>
      </c>
      <c r="AM324" s="142"/>
      <c r="AN324" s="142"/>
      <c r="AO324" s="142" t="s">
        <v>351</v>
      </c>
      <c r="AP324" t="s">
        <v>332</v>
      </c>
    </row>
    <row r="325" spans="1:42" x14ac:dyDescent="0.25">
      <c r="A325" s="130" t="s">
        <v>433</v>
      </c>
      <c r="B325" s="130" t="s">
        <v>314</v>
      </c>
      <c r="C325" s="130" t="s">
        <v>652</v>
      </c>
      <c r="D325" s="130" t="s">
        <v>435</v>
      </c>
      <c r="E325" s="130" t="s">
        <v>317</v>
      </c>
      <c r="F325" s="130" t="s">
        <v>318</v>
      </c>
      <c r="G325" s="161" t="s">
        <v>459</v>
      </c>
      <c r="H325" s="161" t="s">
        <v>334</v>
      </c>
      <c r="I325" s="162">
        <v>110.7</v>
      </c>
      <c r="J325" s="161" t="s">
        <v>471</v>
      </c>
      <c r="K325" s="161" t="s">
        <v>686</v>
      </c>
      <c r="L325" s="161" t="s">
        <v>438</v>
      </c>
      <c r="M325" s="163">
        <v>46141</v>
      </c>
      <c r="N325" s="161" t="s">
        <v>338</v>
      </c>
      <c r="O325" s="164"/>
      <c r="P325" s="164"/>
      <c r="Q325" s="161" t="s">
        <v>325</v>
      </c>
      <c r="R325" s="164"/>
      <c r="S325" s="164"/>
      <c r="T325" s="161" t="s">
        <v>691</v>
      </c>
      <c r="U325" s="161" t="s">
        <v>327</v>
      </c>
      <c r="V325" s="161" t="s">
        <v>328</v>
      </c>
      <c r="W325" s="164"/>
      <c r="X325" s="161" t="s">
        <v>329</v>
      </c>
      <c r="Y325" s="164"/>
      <c r="Z325" s="164"/>
      <c r="AA325" s="164"/>
      <c r="AB325" s="164"/>
      <c r="AC325" s="161" t="s">
        <v>330</v>
      </c>
      <c r="AD325" s="161">
        <v>0</v>
      </c>
      <c r="AE325" s="164"/>
      <c r="AI325" s="142" t="s">
        <v>188</v>
      </c>
      <c r="AJ325" s="142" t="s">
        <v>182</v>
      </c>
      <c r="AK325" s="142" t="s">
        <v>159</v>
      </c>
      <c r="AL325" s="147">
        <v>46125</v>
      </c>
      <c r="AM325" s="142"/>
      <c r="AN325" s="142"/>
      <c r="AO325" s="142" t="s">
        <v>351</v>
      </c>
      <c r="AP325" t="s">
        <v>332</v>
      </c>
    </row>
    <row r="326" spans="1:42" x14ac:dyDescent="0.25">
      <c r="A326" s="130" t="s">
        <v>433</v>
      </c>
      <c r="B326" s="130" t="s">
        <v>314</v>
      </c>
      <c r="C326" s="130" t="s">
        <v>602</v>
      </c>
      <c r="D326" s="130" t="s">
        <v>435</v>
      </c>
      <c r="E326" s="130" t="s">
        <v>317</v>
      </c>
      <c r="F326" s="130" t="s">
        <v>318</v>
      </c>
      <c r="G326" s="161" t="s">
        <v>535</v>
      </c>
      <c r="H326" s="161" t="s">
        <v>320</v>
      </c>
      <c r="I326" s="162">
        <v>900</v>
      </c>
      <c r="J326" s="161"/>
      <c r="K326" s="161" t="s">
        <v>692</v>
      </c>
      <c r="L326" s="161" t="s">
        <v>537</v>
      </c>
      <c r="M326" s="163">
        <v>46056</v>
      </c>
      <c r="N326" s="161" t="s">
        <v>365</v>
      </c>
      <c r="O326" s="161" t="s">
        <v>366</v>
      </c>
      <c r="P326" s="161" t="s">
        <v>367</v>
      </c>
      <c r="Q326" s="161"/>
      <c r="R326" s="164"/>
      <c r="S326" s="164"/>
      <c r="T326" s="161" t="s">
        <v>693</v>
      </c>
      <c r="U326" s="161" t="s">
        <v>327</v>
      </c>
      <c r="V326" s="161" t="s">
        <v>328</v>
      </c>
      <c r="W326" s="164"/>
      <c r="X326" s="161" t="s">
        <v>329</v>
      </c>
      <c r="Y326" s="164"/>
      <c r="Z326" s="161" t="s">
        <v>368</v>
      </c>
      <c r="AA326" s="164"/>
      <c r="AB326" s="164"/>
      <c r="AC326" s="161" t="s">
        <v>330</v>
      </c>
      <c r="AD326" s="161">
        <v>30</v>
      </c>
      <c r="AE326" s="161" t="s">
        <v>369</v>
      </c>
      <c r="AI326" s="120" t="s">
        <v>235</v>
      </c>
      <c r="AJ326" s="142" t="s">
        <v>236</v>
      </c>
      <c r="AK326" s="142" t="s">
        <v>159</v>
      </c>
      <c r="AL326" s="147">
        <v>46023</v>
      </c>
      <c r="AM326" s="142"/>
      <c r="AN326" s="142"/>
      <c r="AO326" s="142" t="s">
        <v>351</v>
      </c>
      <c r="AP326" t="s">
        <v>332</v>
      </c>
    </row>
    <row r="327" spans="1:42" x14ac:dyDescent="0.25">
      <c r="A327" s="130" t="s">
        <v>433</v>
      </c>
      <c r="B327" s="130" t="s">
        <v>314</v>
      </c>
      <c r="C327" s="130" t="s">
        <v>611</v>
      </c>
      <c r="D327" s="130" t="s">
        <v>435</v>
      </c>
      <c r="E327" s="130" t="s">
        <v>317</v>
      </c>
      <c r="F327" s="130" t="s">
        <v>318</v>
      </c>
      <c r="G327" s="161" t="s">
        <v>535</v>
      </c>
      <c r="H327" s="161" t="s">
        <v>320</v>
      </c>
      <c r="I327" s="162">
        <v>900</v>
      </c>
      <c r="J327" s="161"/>
      <c r="K327" s="161" t="s">
        <v>694</v>
      </c>
      <c r="L327" s="161" t="s">
        <v>537</v>
      </c>
      <c r="M327" s="163">
        <v>46085</v>
      </c>
      <c r="N327" s="161" t="s">
        <v>365</v>
      </c>
      <c r="O327" s="161" t="s">
        <v>366</v>
      </c>
      <c r="P327" s="161" t="s">
        <v>367</v>
      </c>
      <c r="Q327" s="161"/>
      <c r="R327" s="164"/>
      <c r="S327" s="164"/>
      <c r="T327" s="161" t="s">
        <v>693</v>
      </c>
      <c r="U327" s="161" t="s">
        <v>327</v>
      </c>
      <c r="V327" s="161" t="s">
        <v>328</v>
      </c>
      <c r="W327" s="164"/>
      <c r="X327" s="161" t="s">
        <v>329</v>
      </c>
      <c r="Y327" s="164"/>
      <c r="Z327" s="161" t="s">
        <v>368</v>
      </c>
      <c r="AA327" s="164"/>
      <c r="AB327" s="164"/>
      <c r="AC327" s="161" t="s">
        <v>330</v>
      </c>
      <c r="AD327" s="161">
        <v>30</v>
      </c>
      <c r="AE327" s="161" t="s">
        <v>369</v>
      </c>
      <c r="AI327" s="120" t="s">
        <v>235</v>
      </c>
      <c r="AJ327" s="142" t="s">
        <v>236</v>
      </c>
      <c r="AK327" s="142" t="s">
        <v>159</v>
      </c>
      <c r="AL327" s="147">
        <v>46054</v>
      </c>
      <c r="AM327" s="142"/>
      <c r="AN327" s="142"/>
      <c r="AO327" s="142" t="s">
        <v>351</v>
      </c>
      <c r="AP327" t="s">
        <v>332</v>
      </c>
    </row>
    <row r="328" spans="1:42" x14ac:dyDescent="0.25">
      <c r="A328" s="130" t="s">
        <v>433</v>
      </c>
      <c r="B328" s="130" t="s">
        <v>314</v>
      </c>
      <c r="C328" s="130" t="s">
        <v>652</v>
      </c>
      <c r="D328" s="130" t="s">
        <v>435</v>
      </c>
      <c r="E328" s="130" t="s">
        <v>317</v>
      </c>
      <c r="F328" s="130" t="s">
        <v>318</v>
      </c>
      <c r="G328" s="161" t="s">
        <v>535</v>
      </c>
      <c r="H328" s="161" t="s">
        <v>320</v>
      </c>
      <c r="I328" s="162">
        <v>900</v>
      </c>
      <c r="J328" s="161"/>
      <c r="K328" s="161" t="s">
        <v>695</v>
      </c>
      <c r="L328" s="161" t="s">
        <v>537</v>
      </c>
      <c r="M328" s="163">
        <v>46126</v>
      </c>
      <c r="N328" s="161" t="s">
        <v>365</v>
      </c>
      <c r="O328" s="161" t="s">
        <v>366</v>
      </c>
      <c r="P328" s="161" t="s">
        <v>367</v>
      </c>
      <c r="Q328" s="161"/>
      <c r="R328" s="164"/>
      <c r="S328" s="164"/>
      <c r="T328" s="161" t="s">
        <v>693</v>
      </c>
      <c r="U328" s="161" t="s">
        <v>327</v>
      </c>
      <c r="V328" s="161" t="s">
        <v>328</v>
      </c>
      <c r="W328" s="164"/>
      <c r="X328" s="161" t="s">
        <v>329</v>
      </c>
      <c r="Y328" s="164"/>
      <c r="Z328" s="161" t="s">
        <v>368</v>
      </c>
      <c r="AA328" s="164"/>
      <c r="AB328" s="164"/>
      <c r="AC328" s="161" t="s">
        <v>330</v>
      </c>
      <c r="AD328" s="161">
        <v>30</v>
      </c>
      <c r="AE328" s="161" t="s">
        <v>369</v>
      </c>
      <c r="AI328" s="120" t="s">
        <v>235</v>
      </c>
      <c r="AJ328" s="142" t="s">
        <v>236</v>
      </c>
      <c r="AK328" s="142" t="s">
        <v>159</v>
      </c>
      <c r="AL328" s="147">
        <v>46082</v>
      </c>
      <c r="AM328" s="142"/>
      <c r="AN328" s="142"/>
      <c r="AO328" s="142" t="s">
        <v>351</v>
      </c>
      <c r="AP328" t="s">
        <v>332</v>
      </c>
    </row>
    <row r="329" spans="1:42" x14ac:dyDescent="0.25">
      <c r="A329" s="130" t="s">
        <v>433</v>
      </c>
      <c r="B329" s="130" t="s">
        <v>314</v>
      </c>
      <c r="C329" s="130" t="s">
        <v>696</v>
      </c>
      <c r="D329" s="130" t="s">
        <v>435</v>
      </c>
      <c r="E329" s="130" t="s">
        <v>317</v>
      </c>
      <c r="F329" s="130" t="s">
        <v>318</v>
      </c>
      <c r="G329" s="161" t="s">
        <v>436</v>
      </c>
      <c r="H329" s="161" t="s">
        <v>342</v>
      </c>
      <c r="I329" s="162">
        <v>6.55</v>
      </c>
      <c r="J329" s="164"/>
      <c r="K329" s="161" t="s">
        <v>697</v>
      </c>
      <c r="L329" s="161" t="s">
        <v>442</v>
      </c>
      <c r="M329" s="163">
        <v>46146</v>
      </c>
      <c r="N329" s="161" t="s">
        <v>338</v>
      </c>
      <c r="O329" s="164"/>
      <c r="P329" s="164"/>
      <c r="Q329" s="161" t="s">
        <v>325</v>
      </c>
      <c r="R329" s="164"/>
      <c r="S329" s="164"/>
      <c r="T329" s="161" t="s">
        <v>698</v>
      </c>
      <c r="U329" s="161" t="s">
        <v>327</v>
      </c>
      <c r="V329" s="161" t="s">
        <v>328</v>
      </c>
      <c r="W329" s="164"/>
      <c r="X329" s="161" t="s">
        <v>329</v>
      </c>
      <c r="Y329" s="164"/>
      <c r="Z329" s="164"/>
      <c r="AA329" s="164"/>
      <c r="AB329" s="164"/>
      <c r="AC329" s="161" t="s">
        <v>330</v>
      </c>
      <c r="AD329" s="161">
        <v>0</v>
      </c>
      <c r="AE329" s="164"/>
      <c r="AI329" s="142" t="s">
        <v>199</v>
      </c>
      <c r="AJ329" s="142" t="s">
        <v>699</v>
      </c>
      <c r="AK329" s="142" t="s">
        <v>200</v>
      </c>
      <c r="AL329" s="147">
        <v>46177</v>
      </c>
      <c r="AM329" s="142"/>
      <c r="AN329" s="142"/>
      <c r="AO329" s="142" t="s">
        <v>351</v>
      </c>
      <c r="AP329" t="s">
        <v>332</v>
      </c>
    </row>
    <row r="330" spans="1:42" x14ac:dyDescent="0.25">
      <c r="A330" s="130" t="s">
        <v>433</v>
      </c>
      <c r="B330" s="130" t="s">
        <v>314</v>
      </c>
      <c r="C330" s="130" t="s">
        <v>696</v>
      </c>
      <c r="D330" s="130" t="s">
        <v>435</v>
      </c>
      <c r="E330" s="130" t="s">
        <v>317</v>
      </c>
      <c r="F330" s="130" t="s">
        <v>318</v>
      </c>
      <c r="G330" s="161" t="s">
        <v>436</v>
      </c>
      <c r="H330" s="161" t="s">
        <v>342</v>
      </c>
      <c r="I330" s="162">
        <v>6.55</v>
      </c>
      <c r="J330" s="164"/>
      <c r="K330" s="161" t="s">
        <v>697</v>
      </c>
      <c r="L330" s="161" t="s">
        <v>442</v>
      </c>
      <c r="M330" s="163">
        <v>46146</v>
      </c>
      <c r="N330" s="161" t="s">
        <v>338</v>
      </c>
      <c r="O330" s="164"/>
      <c r="P330" s="164"/>
      <c r="Q330" s="161" t="s">
        <v>325</v>
      </c>
      <c r="R330" s="164"/>
      <c r="S330" s="164"/>
      <c r="T330" s="161" t="s">
        <v>700</v>
      </c>
      <c r="U330" s="161" t="s">
        <v>327</v>
      </c>
      <c r="V330" s="161" t="s">
        <v>328</v>
      </c>
      <c r="W330" s="164"/>
      <c r="X330" s="161" t="s">
        <v>329</v>
      </c>
      <c r="Y330" s="164"/>
      <c r="Z330" s="164"/>
      <c r="AA330" s="164"/>
      <c r="AB330" s="164"/>
      <c r="AC330" s="161" t="s">
        <v>330</v>
      </c>
      <c r="AD330" s="161">
        <v>0</v>
      </c>
      <c r="AE330" s="164"/>
      <c r="AI330" s="142" t="s">
        <v>201</v>
      </c>
      <c r="AJ330" s="142" t="s">
        <v>132</v>
      </c>
      <c r="AK330" s="142" t="s">
        <v>141</v>
      </c>
      <c r="AL330" s="147">
        <v>46184</v>
      </c>
      <c r="AM330" s="142"/>
      <c r="AN330" s="142"/>
      <c r="AO330" s="142" t="s">
        <v>351</v>
      </c>
      <c r="AP330" t="s">
        <v>332</v>
      </c>
    </row>
    <row r="331" spans="1:42" x14ac:dyDescent="0.25">
      <c r="A331" s="130" t="s">
        <v>433</v>
      </c>
      <c r="B331" s="130" t="s">
        <v>314</v>
      </c>
      <c r="C331" s="130" t="s">
        <v>696</v>
      </c>
      <c r="D331" s="130" t="s">
        <v>435</v>
      </c>
      <c r="E331" s="130" t="s">
        <v>317</v>
      </c>
      <c r="F331" s="130" t="s">
        <v>318</v>
      </c>
      <c r="G331" s="161" t="s">
        <v>436</v>
      </c>
      <c r="H331" s="161" t="s">
        <v>342</v>
      </c>
      <c r="I331" s="162">
        <v>6.55</v>
      </c>
      <c r="J331" s="164"/>
      <c r="K331" s="161" t="s">
        <v>701</v>
      </c>
      <c r="L331" s="161" t="s">
        <v>442</v>
      </c>
      <c r="M331" s="163">
        <v>46146</v>
      </c>
      <c r="N331" s="161" t="s">
        <v>338</v>
      </c>
      <c r="O331" s="164"/>
      <c r="P331" s="164"/>
      <c r="Q331" s="161" t="s">
        <v>325</v>
      </c>
      <c r="R331" s="164"/>
      <c r="S331" s="164"/>
      <c r="T331" s="161" t="s">
        <v>702</v>
      </c>
      <c r="U331" s="161" t="s">
        <v>327</v>
      </c>
      <c r="V331" s="161" t="s">
        <v>328</v>
      </c>
      <c r="W331" s="164"/>
      <c r="X331" s="161" t="s">
        <v>329</v>
      </c>
      <c r="Y331" s="164"/>
      <c r="Z331" s="164"/>
      <c r="AA331" s="164"/>
      <c r="AB331" s="164"/>
      <c r="AC331" s="161" t="s">
        <v>330</v>
      </c>
      <c r="AD331" s="161">
        <v>0</v>
      </c>
      <c r="AE331" s="164"/>
      <c r="AI331" s="142" t="s">
        <v>202</v>
      </c>
      <c r="AJ331" s="142" t="s">
        <v>699</v>
      </c>
      <c r="AK331" s="142" t="s">
        <v>159</v>
      </c>
      <c r="AL331" s="147">
        <v>46191</v>
      </c>
      <c r="AM331" s="142"/>
      <c r="AN331" s="142"/>
      <c r="AO331" s="142" t="s">
        <v>351</v>
      </c>
      <c r="AP331" t="s">
        <v>332</v>
      </c>
    </row>
    <row r="332" spans="1:42" x14ac:dyDescent="0.25">
      <c r="A332" s="130" t="s">
        <v>433</v>
      </c>
      <c r="B332" s="130" t="s">
        <v>314</v>
      </c>
      <c r="C332" s="130" t="s">
        <v>696</v>
      </c>
      <c r="D332" s="130" t="s">
        <v>435</v>
      </c>
      <c r="E332" s="130" t="s">
        <v>317</v>
      </c>
      <c r="F332" s="130" t="s">
        <v>318</v>
      </c>
      <c r="G332" s="161" t="s">
        <v>436</v>
      </c>
      <c r="H332" s="161" t="s">
        <v>342</v>
      </c>
      <c r="I332" s="162">
        <v>11.2</v>
      </c>
      <c r="J332" s="164"/>
      <c r="K332" s="161" t="s">
        <v>701</v>
      </c>
      <c r="L332" s="161" t="s">
        <v>442</v>
      </c>
      <c r="M332" s="163">
        <v>46146</v>
      </c>
      <c r="N332" s="161" t="s">
        <v>338</v>
      </c>
      <c r="O332" s="164"/>
      <c r="P332" s="164"/>
      <c r="Q332" s="161" t="s">
        <v>325</v>
      </c>
      <c r="R332" s="164"/>
      <c r="S332" s="164"/>
      <c r="T332" s="161" t="s">
        <v>703</v>
      </c>
      <c r="U332" s="161" t="s">
        <v>327</v>
      </c>
      <c r="V332" s="161" t="s">
        <v>328</v>
      </c>
      <c r="W332" s="164"/>
      <c r="X332" s="161" t="s">
        <v>329</v>
      </c>
      <c r="Y332" s="164"/>
      <c r="Z332" s="164"/>
      <c r="AA332" s="164"/>
      <c r="AB332" s="164"/>
      <c r="AC332" s="161" t="s">
        <v>330</v>
      </c>
      <c r="AD332" s="161">
        <v>0</v>
      </c>
      <c r="AE332" s="164"/>
      <c r="AI332" s="142" t="s">
        <v>185</v>
      </c>
      <c r="AJ332" s="142" t="s">
        <v>132</v>
      </c>
      <c r="AK332" s="142" t="s">
        <v>130</v>
      </c>
      <c r="AL332" s="147">
        <v>46113</v>
      </c>
      <c r="AM332" s="142"/>
      <c r="AN332" s="142"/>
      <c r="AO332" s="142" t="s">
        <v>351</v>
      </c>
      <c r="AP332" t="s">
        <v>332</v>
      </c>
    </row>
    <row r="333" spans="1:42" x14ac:dyDescent="0.25">
      <c r="A333" s="130" t="s">
        <v>433</v>
      </c>
      <c r="B333" s="130" t="s">
        <v>314</v>
      </c>
      <c r="C333" s="130" t="s">
        <v>696</v>
      </c>
      <c r="D333" s="130" t="s">
        <v>435</v>
      </c>
      <c r="E333" s="130" t="s">
        <v>317</v>
      </c>
      <c r="F333" s="130" t="s">
        <v>318</v>
      </c>
      <c r="G333" s="161" t="s">
        <v>459</v>
      </c>
      <c r="H333" s="161" t="s">
        <v>334</v>
      </c>
      <c r="I333" s="162">
        <v>124.83</v>
      </c>
      <c r="J333" s="164"/>
      <c r="K333" s="161" t="s">
        <v>704</v>
      </c>
      <c r="L333" s="161" t="s">
        <v>442</v>
      </c>
      <c r="M333" s="163">
        <v>46146</v>
      </c>
      <c r="N333" s="161" t="s">
        <v>338</v>
      </c>
      <c r="O333" s="164"/>
      <c r="P333" s="164"/>
      <c r="Q333" s="161" t="s">
        <v>325</v>
      </c>
      <c r="R333" s="164"/>
      <c r="S333" s="164"/>
      <c r="T333" s="161" t="s">
        <v>565</v>
      </c>
      <c r="U333" s="161" t="s">
        <v>327</v>
      </c>
      <c r="V333" s="161" t="s">
        <v>328</v>
      </c>
      <c r="W333" s="164"/>
      <c r="X333" s="161" t="s">
        <v>329</v>
      </c>
      <c r="Y333" s="164"/>
      <c r="Z333" s="164"/>
      <c r="AA333" s="164"/>
      <c r="AB333" s="164"/>
      <c r="AC333" s="161" t="s">
        <v>330</v>
      </c>
      <c r="AD333" s="161">
        <v>0</v>
      </c>
      <c r="AE333" s="164"/>
      <c r="AI333" s="142" t="s">
        <v>193</v>
      </c>
      <c r="AJ333" s="142" t="s">
        <v>129</v>
      </c>
      <c r="AK333" s="142" t="s">
        <v>194</v>
      </c>
      <c r="AL333" s="147">
        <v>46155</v>
      </c>
      <c r="AM333" s="142"/>
      <c r="AN333" s="142"/>
      <c r="AO333" s="142" t="s">
        <v>351</v>
      </c>
      <c r="AP333" t="s">
        <v>332</v>
      </c>
    </row>
    <row r="334" spans="1:42" x14ac:dyDescent="0.25">
      <c r="A334" s="130" t="s">
        <v>433</v>
      </c>
      <c r="B334" s="130" t="s">
        <v>314</v>
      </c>
      <c r="C334" s="130" t="s">
        <v>696</v>
      </c>
      <c r="D334" s="130" t="s">
        <v>435</v>
      </c>
      <c r="E334" s="130" t="s">
        <v>317</v>
      </c>
      <c r="F334" s="130" t="s">
        <v>318</v>
      </c>
      <c r="G334" s="161" t="s">
        <v>436</v>
      </c>
      <c r="H334" s="161" t="s">
        <v>342</v>
      </c>
      <c r="I334" s="162">
        <v>11.2</v>
      </c>
      <c r="J334" s="164"/>
      <c r="K334" s="161" t="s">
        <v>704</v>
      </c>
      <c r="L334" s="161" t="s">
        <v>442</v>
      </c>
      <c r="M334" s="163">
        <v>46146</v>
      </c>
      <c r="N334" s="161" t="s">
        <v>338</v>
      </c>
      <c r="O334" s="164"/>
      <c r="P334" s="164"/>
      <c r="Q334" s="161" t="s">
        <v>325</v>
      </c>
      <c r="R334" s="164"/>
      <c r="S334" s="164"/>
      <c r="T334" s="161" t="s">
        <v>705</v>
      </c>
      <c r="U334" s="161" t="s">
        <v>327</v>
      </c>
      <c r="V334" s="161" t="s">
        <v>328</v>
      </c>
      <c r="W334" s="164"/>
      <c r="X334" s="161" t="s">
        <v>329</v>
      </c>
      <c r="Y334" s="164"/>
      <c r="Z334" s="164"/>
      <c r="AA334" s="164"/>
      <c r="AB334" s="164"/>
      <c r="AC334" s="161" t="s">
        <v>330</v>
      </c>
      <c r="AD334" s="161">
        <v>0</v>
      </c>
      <c r="AE334" s="164"/>
      <c r="AI334" s="142" t="s">
        <v>193</v>
      </c>
      <c r="AJ334" s="142" t="s">
        <v>132</v>
      </c>
      <c r="AK334" s="142" t="s">
        <v>194</v>
      </c>
      <c r="AL334" s="147">
        <v>46122</v>
      </c>
      <c r="AM334" s="142"/>
      <c r="AN334" s="142"/>
      <c r="AO334" s="142" t="s">
        <v>351</v>
      </c>
      <c r="AP334" t="s">
        <v>332</v>
      </c>
    </row>
    <row r="335" spans="1:42" x14ac:dyDescent="0.25">
      <c r="A335" s="130" t="s">
        <v>433</v>
      </c>
      <c r="B335" s="130" t="s">
        <v>314</v>
      </c>
      <c r="C335" s="130" t="s">
        <v>696</v>
      </c>
      <c r="D335" s="130" t="s">
        <v>435</v>
      </c>
      <c r="E335" s="130" t="s">
        <v>317</v>
      </c>
      <c r="F335" s="130" t="s">
        <v>318</v>
      </c>
      <c r="G335" s="161" t="s">
        <v>436</v>
      </c>
      <c r="H335" s="161" t="s">
        <v>342</v>
      </c>
      <c r="I335" s="162">
        <v>46.52</v>
      </c>
      <c r="J335" s="164"/>
      <c r="K335" s="161" t="s">
        <v>704</v>
      </c>
      <c r="L335" s="161" t="s">
        <v>442</v>
      </c>
      <c r="M335" s="163">
        <v>46146</v>
      </c>
      <c r="N335" s="161" t="s">
        <v>338</v>
      </c>
      <c r="O335" s="164"/>
      <c r="P335" s="164"/>
      <c r="Q335" s="161" t="s">
        <v>325</v>
      </c>
      <c r="R335" s="164"/>
      <c r="S335" s="164"/>
      <c r="T335" s="161" t="s">
        <v>706</v>
      </c>
      <c r="U335" s="161" t="s">
        <v>327</v>
      </c>
      <c r="V335" s="161" t="s">
        <v>328</v>
      </c>
      <c r="W335" s="164"/>
      <c r="X335" s="161" t="s">
        <v>329</v>
      </c>
      <c r="Y335" s="164"/>
      <c r="Z335" s="164"/>
      <c r="AA335" s="164"/>
      <c r="AB335" s="164"/>
      <c r="AC335" s="161" t="s">
        <v>330</v>
      </c>
      <c r="AD335" s="161">
        <v>0</v>
      </c>
      <c r="AE335" s="164"/>
      <c r="AI335" s="142" t="s">
        <v>183</v>
      </c>
      <c r="AJ335" s="142" t="s">
        <v>132</v>
      </c>
      <c r="AK335" s="142" t="s">
        <v>139</v>
      </c>
      <c r="AL335" s="147">
        <v>46105</v>
      </c>
      <c r="AM335" s="142"/>
      <c r="AN335" s="142"/>
      <c r="AO335" s="142" t="s">
        <v>351</v>
      </c>
      <c r="AP335" t="s">
        <v>332</v>
      </c>
    </row>
    <row r="336" spans="1:42" x14ac:dyDescent="0.25">
      <c r="A336" s="130" t="s">
        <v>433</v>
      </c>
      <c r="B336" s="130" t="s">
        <v>314</v>
      </c>
      <c r="C336" s="130" t="s">
        <v>696</v>
      </c>
      <c r="D336" s="130" t="s">
        <v>435</v>
      </c>
      <c r="E336" s="130" t="s">
        <v>317</v>
      </c>
      <c r="F336" s="130" t="s">
        <v>318</v>
      </c>
      <c r="G336" s="161" t="s">
        <v>459</v>
      </c>
      <c r="H336" s="161" t="s">
        <v>334</v>
      </c>
      <c r="I336" s="162">
        <v>-657.04</v>
      </c>
      <c r="J336" s="164"/>
      <c r="K336" s="161" t="s">
        <v>704</v>
      </c>
      <c r="L336" s="161" t="s">
        <v>442</v>
      </c>
      <c r="M336" s="163">
        <v>46146</v>
      </c>
      <c r="N336" s="161" t="s">
        <v>324</v>
      </c>
      <c r="O336" s="164"/>
      <c r="P336" s="164"/>
      <c r="Q336" s="161" t="s">
        <v>325</v>
      </c>
      <c r="R336" s="164"/>
      <c r="S336" s="164"/>
      <c r="T336" s="161" t="s">
        <v>666</v>
      </c>
      <c r="U336" s="161" t="s">
        <v>327</v>
      </c>
      <c r="V336" s="161" t="s">
        <v>328</v>
      </c>
      <c r="W336" s="164"/>
      <c r="X336" s="161" t="s">
        <v>329</v>
      </c>
      <c r="Y336" s="164"/>
      <c r="Z336" s="164"/>
      <c r="AA336" s="164"/>
      <c r="AB336" s="164"/>
      <c r="AC336" s="161" t="s">
        <v>330</v>
      </c>
      <c r="AD336" s="161">
        <v>0</v>
      </c>
      <c r="AE336" s="164"/>
      <c r="AI336" s="142" t="s">
        <v>591</v>
      </c>
      <c r="AJ336" s="142" t="s">
        <v>129</v>
      </c>
      <c r="AK336" s="142" t="s">
        <v>159</v>
      </c>
      <c r="AL336" s="147">
        <v>46100</v>
      </c>
      <c r="AM336" s="142"/>
      <c r="AN336" s="142" t="s">
        <v>309</v>
      </c>
      <c r="AO336" s="142" t="s">
        <v>351</v>
      </c>
      <c r="AP336" s="151" t="s">
        <v>309</v>
      </c>
    </row>
    <row r="337" spans="1:42" x14ac:dyDescent="0.25">
      <c r="A337" s="130" t="s">
        <v>433</v>
      </c>
      <c r="B337" s="130" t="s">
        <v>314</v>
      </c>
      <c r="C337" s="130" t="s">
        <v>696</v>
      </c>
      <c r="D337" s="130" t="s">
        <v>435</v>
      </c>
      <c r="E337" s="130" t="s">
        <v>317</v>
      </c>
      <c r="F337" s="130" t="s">
        <v>318</v>
      </c>
      <c r="G337" s="161" t="s">
        <v>459</v>
      </c>
      <c r="H337" s="161" t="s">
        <v>334</v>
      </c>
      <c r="I337" s="162">
        <v>156.04</v>
      </c>
      <c r="J337" s="164"/>
      <c r="K337" s="161" t="s">
        <v>704</v>
      </c>
      <c r="L337" s="161" t="s">
        <v>442</v>
      </c>
      <c r="M337" s="163">
        <v>46146</v>
      </c>
      <c r="N337" s="161" t="s">
        <v>338</v>
      </c>
      <c r="O337" s="164"/>
      <c r="P337" s="164"/>
      <c r="Q337" s="161" t="s">
        <v>325</v>
      </c>
      <c r="R337" s="164"/>
      <c r="S337" s="164"/>
      <c r="T337" s="161" t="s">
        <v>707</v>
      </c>
      <c r="U337" s="161" t="s">
        <v>327</v>
      </c>
      <c r="V337" s="161" t="s">
        <v>328</v>
      </c>
      <c r="W337" s="164"/>
      <c r="X337" s="161" t="s">
        <v>329</v>
      </c>
      <c r="Y337" s="164"/>
      <c r="Z337" s="164"/>
      <c r="AA337" s="164"/>
      <c r="AB337" s="164"/>
      <c r="AC337" s="161" t="s">
        <v>330</v>
      </c>
      <c r="AD337" s="161">
        <v>0</v>
      </c>
      <c r="AE337" s="164"/>
      <c r="AI337" s="142" t="s">
        <v>199</v>
      </c>
      <c r="AJ337" s="142" t="s">
        <v>182</v>
      </c>
      <c r="AK337" s="142" t="s">
        <v>200</v>
      </c>
      <c r="AL337" s="147">
        <v>46177</v>
      </c>
      <c r="AM337" s="142"/>
      <c r="AN337" s="142"/>
      <c r="AO337" s="142" t="s">
        <v>351</v>
      </c>
      <c r="AP337" t="s">
        <v>332</v>
      </c>
    </row>
    <row r="338" spans="1:42" x14ac:dyDescent="0.25">
      <c r="A338" s="130" t="s">
        <v>433</v>
      </c>
      <c r="B338" s="130" t="s">
        <v>314</v>
      </c>
      <c r="C338" s="130" t="s">
        <v>696</v>
      </c>
      <c r="D338" s="130" t="s">
        <v>435</v>
      </c>
      <c r="E338" s="130" t="s">
        <v>317</v>
      </c>
      <c r="F338" s="130" t="s">
        <v>318</v>
      </c>
      <c r="G338" s="161" t="s">
        <v>459</v>
      </c>
      <c r="H338" s="161" t="s">
        <v>334</v>
      </c>
      <c r="I338" s="162">
        <v>422.93</v>
      </c>
      <c r="J338" s="164"/>
      <c r="K338" s="161" t="s">
        <v>708</v>
      </c>
      <c r="L338" s="161" t="s">
        <v>442</v>
      </c>
      <c r="M338" s="163">
        <v>46146</v>
      </c>
      <c r="N338" s="161" t="s">
        <v>338</v>
      </c>
      <c r="O338" s="164"/>
      <c r="P338" s="164"/>
      <c r="Q338" s="161" t="s">
        <v>325</v>
      </c>
      <c r="R338" s="164"/>
      <c r="S338" s="164"/>
      <c r="T338" s="161" t="s">
        <v>709</v>
      </c>
      <c r="U338" s="161" t="s">
        <v>327</v>
      </c>
      <c r="V338" s="161" t="s">
        <v>328</v>
      </c>
      <c r="W338" s="164"/>
      <c r="X338" s="161" t="s">
        <v>329</v>
      </c>
      <c r="Y338" s="164"/>
      <c r="Z338" s="164"/>
      <c r="AA338" s="164"/>
      <c r="AB338" s="164"/>
      <c r="AC338" s="161" t="s">
        <v>330</v>
      </c>
      <c r="AD338" s="161">
        <v>0</v>
      </c>
      <c r="AE338" s="164"/>
      <c r="AI338" s="142" t="s">
        <v>201</v>
      </c>
      <c r="AJ338" s="142" t="s">
        <v>182</v>
      </c>
      <c r="AK338" s="142" t="s">
        <v>141</v>
      </c>
      <c r="AL338" s="147">
        <v>46184</v>
      </c>
      <c r="AM338" s="142"/>
      <c r="AN338" s="142"/>
      <c r="AO338" s="142" t="s">
        <v>351</v>
      </c>
      <c r="AP338" t="s">
        <v>332</v>
      </c>
    </row>
    <row r="339" spans="1:42" x14ac:dyDescent="0.25">
      <c r="A339" s="130" t="s">
        <v>433</v>
      </c>
      <c r="B339" s="130" t="s">
        <v>314</v>
      </c>
      <c r="C339" s="130" t="s">
        <v>696</v>
      </c>
      <c r="D339" s="130" t="s">
        <v>435</v>
      </c>
      <c r="E339" s="130" t="s">
        <v>317</v>
      </c>
      <c r="F339" s="130" t="s">
        <v>318</v>
      </c>
      <c r="G339" s="161" t="s">
        <v>436</v>
      </c>
      <c r="H339" s="161" t="s">
        <v>342</v>
      </c>
      <c r="I339" s="162">
        <v>11.2</v>
      </c>
      <c r="J339" s="164"/>
      <c r="K339" s="161" t="s">
        <v>708</v>
      </c>
      <c r="L339" s="161" t="s">
        <v>442</v>
      </c>
      <c r="M339" s="163">
        <v>46146</v>
      </c>
      <c r="N339" s="161" t="s">
        <v>338</v>
      </c>
      <c r="O339" s="164"/>
      <c r="P339" s="164"/>
      <c r="Q339" s="161" t="s">
        <v>325</v>
      </c>
      <c r="R339" s="164"/>
      <c r="S339" s="164"/>
      <c r="T339" s="161" t="s">
        <v>710</v>
      </c>
      <c r="U339" s="161" t="s">
        <v>327</v>
      </c>
      <c r="V339" s="161" t="s">
        <v>328</v>
      </c>
      <c r="W339" s="164"/>
      <c r="X339" s="161" t="s">
        <v>329</v>
      </c>
      <c r="Y339" s="164"/>
      <c r="Z339" s="164"/>
      <c r="AA339" s="164"/>
      <c r="AB339" s="164"/>
      <c r="AC339" s="161" t="s">
        <v>330</v>
      </c>
      <c r="AD339" s="161">
        <v>0</v>
      </c>
      <c r="AE339" s="164"/>
      <c r="AI339" s="142" t="s">
        <v>183</v>
      </c>
      <c r="AJ339" s="142" t="s">
        <v>132</v>
      </c>
      <c r="AK339" s="142" t="s">
        <v>139</v>
      </c>
      <c r="AL339" s="147">
        <v>46105</v>
      </c>
      <c r="AM339" s="142"/>
      <c r="AN339" s="142"/>
      <c r="AO339" s="142" t="s">
        <v>351</v>
      </c>
      <c r="AP339" t="s">
        <v>332</v>
      </c>
    </row>
    <row r="340" spans="1:42" x14ac:dyDescent="0.25">
      <c r="A340" s="130" t="s">
        <v>433</v>
      </c>
      <c r="B340" s="130" t="s">
        <v>314</v>
      </c>
      <c r="C340" s="130" t="s">
        <v>696</v>
      </c>
      <c r="D340" s="130" t="s">
        <v>435</v>
      </c>
      <c r="E340" s="130" t="s">
        <v>317</v>
      </c>
      <c r="F340" s="130" t="s">
        <v>318</v>
      </c>
      <c r="G340" s="161" t="s">
        <v>459</v>
      </c>
      <c r="H340" s="161" t="s">
        <v>334</v>
      </c>
      <c r="I340" s="162">
        <v>178.8</v>
      </c>
      <c r="J340" s="164"/>
      <c r="K340" s="161" t="s">
        <v>711</v>
      </c>
      <c r="L340" s="161" t="s">
        <v>442</v>
      </c>
      <c r="M340" s="163">
        <v>46146</v>
      </c>
      <c r="N340" s="161" t="s">
        <v>338</v>
      </c>
      <c r="O340" s="164"/>
      <c r="P340" s="164"/>
      <c r="Q340" s="161" t="s">
        <v>325</v>
      </c>
      <c r="R340" s="164"/>
      <c r="S340" s="164"/>
      <c r="T340" s="161" t="s">
        <v>634</v>
      </c>
      <c r="U340" s="161" t="s">
        <v>327</v>
      </c>
      <c r="V340" s="161" t="s">
        <v>328</v>
      </c>
      <c r="W340" s="164"/>
      <c r="X340" s="161" t="s">
        <v>329</v>
      </c>
      <c r="Y340" s="164"/>
      <c r="Z340" s="164"/>
      <c r="AA340" s="164"/>
      <c r="AB340" s="164"/>
      <c r="AC340" s="161" t="s">
        <v>330</v>
      </c>
      <c r="AD340" s="161">
        <v>0</v>
      </c>
      <c r="AE340" s="164"/>
      <c r="AI340" s="142" t="s">
        <v>185</v>
      </c>
      <c r="AJ340" s="142" t="s">
        <v>182</v>
      </c>
      <c r="AK340" s="142" t="s">
        <v>130</v>
      </c>
      <c r="AL340" s="147">
        <v>46113</v>
      </c>
      <c r="AM340" s="142"/>
      <c r="AN340" s="142"/>
      <c r="AO340" s="142" t="s">
        <v>351</v>
      </c>
      <c r="AP340" t="s">
        <v>332</v>
      </c>
    </row>
    <row r="341" spans="1:42" x14ac:dyDescent="0.25">
      <c r="A341" s="130" t="s">
        <v>433</v>
      </c>
      <c r="B341" s="130" t="s">
        <v>314</v>
      </c>
      <c r="C341" s="130" t="s">
        <v>696</v>
      </c>
      <c r="D341" s="130" t="s">
        <v>435</v>
      </c>
      <c r="E341" s="130" t="s">
        <v>317</v>
      </c>
      <c r="F341" s="130" t="s">
        <v>318</v>
      </c>
      <c r="G341" s="161" t="s">
        <v>459</v>
      </c>
      <c r="H341" s="161" t="s">
        <v>334</v>
      </c>
      <c r="I341" s="162">
        <v>-632.58000000000004</v>
      </c>
      <c r="J341" s="164"/>
      <c r="K341" s="161" t="s">
        <v>711</v>
      </c>
      <c r="L341" s="161" t="s">
        <v>442</v>
      </c>
      <c r="M341" s="163">
        <v>46146</v>
      </c>
      <c r="N341" s="161" t="s">
        <v>324</v>
      </c>
      <c r="O341" s="164"/>
      <c r="P341" s="164"/>
      <c r="Q341" s="161" t="s">
        <v>325</v>
      </c>
      <c r="R341" s="164"/>
      <c r="S341" s="164"/>
      <c r="T341" s="161" t="s">
        <v>552</v>
      </c>
      <c r="U341" s="161" t="s">
        <v>327</v>
      </c>
      <c r="V341" s="161" t="s">
        <v>328</v>
      </c>
      <c r="W341" s="164"/>
      <c r="X341" s="161" t="s">
        <v>329</v>
      </c>
      <c r="Y341" s="164"/>
      <c r="Z341" s="164"/>
      <c r="AA341" s="164"/>
      <c r="AB341" s="164"/>
      <c r="AC341" s="161" t="s">
        <v>330</v>
      </c>
      <c r="AD341" s="161">
        <v>0</v>
      </c>
      <c r="AE341" s="164"/>
      <c r="AI341" s="142" t="s">
        <v>553</v>
      </c>
      <c r="AJ341" s="142" t="s">
        <v>129</v>
      </c>
      <c r="AK341" s="142" t="s">
        <v>130</v>
      </c>
      <c r="AL341" s="147">
        <v>46107</v>
      </c>
      <c r="AM341" s="142"/>
      <c r="AN341" s="142" t="s">
        <v>309</v>
      </c>
      <c r="AO341" s="142" t="s">
        <v>351</v>
      </c>
      <c r="AP341" s="151" t="s">
        <v>309</v>
      </c>
    </row>
    <row r="342" spans="1:42" x14ac:dyDescent="0.25">
      <c r="A342" s="130" t="s">
        <v>433</v>
      </c>
      <c r="B342" s="130" t="s">
        <v>314</v>
      </c>
      <c r="C342" s="130" t="s">
        <v>696</v>
      </c>
      <c r="D342" s="130" t="s">
        <v>435</v>
      </c>
      <c r="E342" s="130" t="s">
        <v>317</v>
      </c>
      <c r="F342" s="130" t="s">
        <v>318</v>
      </c>
      <c r="G342" s="161" t="s">
        <v>459</v>
      </c>
      <c r="H342" s="161" t="s">
        <v>334</v>
      </c>
      <c r="I342" s="162">
        <v>-394.72</v>
      </c>
      <c r="J342" s="164"/>
      <c r="K342" s="161" t="s">
        <v>711</v>
      </c>
      <c r="L342" s="161" t="s">
        <v>442</v>
      </c>
      <c r="M342" s="163">
        <v>46146</v>
      </c>
      <c r="N342" s="161" t="s">
        <v>324</v>
      </c>
      <c r="O342" s="164"/>
      <c r="P342" s="164"/>
      <c r="Q342" s="161" t="s">
        <v>325</v>
      </c>
      <c r="R342" s="164"/>
      <c r="S342" s="164"/>
      <c r="T342" s="161" t="s">
        <v>575</v>
      </c>
      <c r="U342" s="161" t="s">
        <v>327</v>
      </c>
      <c r="V342" s="161" t="s">
        <v>328</v>
      </c>
      <c r="W342" s="164"/>
      <c r="X342" s="161" t="s">
        <v>329</v>
      </c>
      <c r="Y342" s="164"/>
      <c r="Z342" s="164"/>
      <c r="AA342" s="164"/>
      <c r="AB342" s="164"/>
      <c r="AC342" s="161" t="s">
        <v>330</v>
      </c>
      <c r="AD342" s="161">
        <v>0</v>
      </c>
      <c r="AE342" s="164"/>
      <c r="AI342" s="142" t="s">
        <v>571</v>
      </c>
      <c r="AJ342" s="142" t="s">
        <v>129</v>
      </c>
      <c r="AK342" s="142" t="s">
        <v>141</v>
      </c>
      <c r="AL342" s="147">
        <v>46093</v>
      </c>
      <c r="AM342" s="142"/>
      <c r="AN342" s="142" t="s">
        <v>615</v>
      </c>
      <c r="AO342" s="142" t="s">
        <v>351</v>
      </c>
      <c r="AP342" s="151" t="s">
        <v>309</v>
      </c>
    </row>
    <row r="343" spans="1:42" x14ac:dyDescent="0.25">
      <c r="A343" s="130" t="s">
        <v>433</v>
      </c>
      <c r="B343" s="130" t="s">
        <v>314</v>
      </c>
      <c r="C343" s="130" t="s">
        <v>696</v>
      </c>
      <c r="D343" s="130" t="s">
        <v>435</v>
      </c>
      <c r="E343" s="130" t="s">
        <v>317</v>
      </c>
      <c r="F343" s="130" t="s">
        <v>318</v>
      </c>
      <c r="G343" s="161" t="s">
        <v>436</v>
      </c>
      <c r="H343" s="161" t="s">
        <v>342</v>
      </c>
      <c r="I343" s="162">
        <v>6.55</v>
      </c>
      <c r="J343" s="164"/>
      <c r="K343" s="161" t="s">
        <v>712</v>
      </c>
      <c r="L343" s="161" t="s">
        <v>442</v>
      </c>
      <c r="M343" s="163">
        <v>46146</v>
      </c>
      <c r="N343" s="161" t="s">
        <v>338</v>
      </c>
      <c r="O343" s="164"/>
      <c r="P343" s="164"/>
      <c r="Q343" s="161" t="s">
        <v>325</v>
      </c>
      <c r="R343" s="164"/>
      <c r="S343" s="164"/>
      <c r="T343" s="161" t="s">
        <v>713</v>
      </c>
      <c r="U343" s="161" t="s">
        <v>327</v>
      </c>
      <c r="V343" s="161" t="s">
        <v>328</v>
      </c>
      <c r="W343" s="164"/>
      <c r="X343" s="161" t="s">
        <v>329</v>
      </c>
      <c r="Y343" s="164"/>
      <c r="Z343" s="164"/>
      <c r="AA343" s="164"/>
      <c r="AB343" s="164"/>
      <c r="AC343" s="161" t="s">
        <v>330</v>
      </c>
      <c r="AD343" s="161">
        <v>0</v>
      </c>
      <c r="AE343" s="164"/>
      <c r="AI343" s="142" t="s">
        <v>195</v>
      </c>
      <c r="AJ343" s="142" t="s">
        <v>699</v>
      </c>
      <c r="AK343" s="142" t="s">
        <v>196</v>
      </c>
      <c r="AL343" s="147">
        <v>46162</v>
      </c>
      <c r="AM343" s="142"/>
      <c r="AN343" s="142"/>
      <c r="AO343" s="142" t="s">
        <v>351</v>
      </c>
      <c r="AP343" t="s">
        <v>332</v>
      </c>
    </row>
    <row r="344" spans="1:42" x14ac:dyDescent="0.25">
      <c r="A344" s="130" t="s">
        <v>433</v>
      </c>
      <c r="B344" s="130" t="s">
        <v>314</v>
      </c>
      <c r="C344" s="130" t="s">
        <v>696</v>
      </c>
      <c r="D344" s="130" t="s">
        <v>435</v>
      </c>
      <c r="E344" s="130" t="s">
        <v>317</v>
      </c>
      <c r="F344" s="130" t="s">
        <v>318</v>
      </c>
      <c r="G344" s="161" t="s">
        <v>459</v>
      </c>
      <c r="H344" s="161" t="s">
        <v>334</v>
      </c>
      <c r="I344" s="162">
        <v>176.27</v>
      </c>
      <c r="J344" s="164"/>
      <c r="K344" s="161" t="s">
        <v>712</v>
      </c>
      <c r="L344" s="161" t="s">
        <v>442</v>
      </c>
      <c r="M344" s="163">
        <v>46146</v>
      </c>
      <c r="N344" s="161" t="s">
        <v>338</v>
      </c>
      <c r="O344" s="164"/>
      <c r="P344" s="164"/>
      <c r="Q344" s="161" t="s">
        <v>325</v>
      </c>
      <c r="R344" s="164"/>
      <c r="S344" s="164"/>
      <c r="T344" s="161" t="s">
        <v>714</v>
      </c>
      <c r="U344" s="161" t="s">
        <v>327</v>
      </c>
      <c r="V344" s="161" t="s">
        <v>328</v>
      </c>
      <c r="W344" s="164"/>
      <c r="X344" s="161" t="s">
        <v>329</v>
      </c>
      <c r="Y344" s="164"/>
      <c r="Z344" s="164"/>
      <c r="AA344" s="164"/>
      <c r="AB344" s="164"/>
      <c r="AC344" s="161" t="s">
        <v>330</v>
      </c>
      <c r="AD344" s="161">
        <v>0</v>
      </c>
      <c r="AE344" s="164"/>
      <c r="AI344" s="142" t="s">
        <v>195</v>
      </c>
      <c r="AJ344" s="142" t="s">
        <v>182</v>
      </c>
      <c r="AK344" s="142" t="s">
        <v>196</v>
      </c>
      <c r="AL344" s="147">
        <v>46162</v>
      </c>
      <c r="AM344" s="142"/>
      <c r="AN344" s="142"/>
      <c r="AO344" s="142" t="s">
        <v>351</v>
      </c>
      <c r="AP344" t="s">
        <v>332</v>
      </c>
    </row>
    <row r="345" spans="1:42" x14ac:dyDescent="0.25">
      <c r="A345" s="130" t="s">
        <v>433</v>
      </c>
      <c r="B345" s="130" t="s">
        <v>314</v>
      </c>
      <c r="C345" s="130" t="s">
        <v>696</v>
      </c>
      <c r="D345" s="130" t="s">
        <v>435</v>
      </c>
      <c r="E345" s="130" t="s">
        <v>317</v>
      </c>
      <c r="F345" s="130" t="s">
        <v>318</v>
      </c>
      <c r="G345" s="161" t="s">
        <v>459</v>
      </c>
      <c r="H345" s="161" t="s">
        <v>334</v>
      </c>
      <c r="I345" s="162">
        <v>176.27</v>
      </c>
      <c r="J345" s="164"/>
      <c r="K345" s="161" t="s">
        <v>712</v>
      </c>
      <c r="L345" s="161" t="s">
        <v>442</v>
      </c>
      <c r="M345" s="163">
        <v>46146</v>
      </c>
      <c r="N345" s="161" t="s">
        <v>338</v>
      </c>
      <c r="O345" s="164"/>
      <c r="P345" s="164"/>
      <c r="Q345" s="161" t="s">
        <v>325</v>
      </c>
      <c r="R345" s="164"/>
      <c r="S345" s="164"/>
      <c r="T345" s="161" t="s">
        <v>715</v>
      </c>
      <c r="U345" s="161" t="s">
        <v>327</v>
      </c>
      <c r="V345" s="161" t="s">
        <v>328</v>
      </c>
      <c r="W345" s="164"/>
      <c r="X345" s="161" t="s">
        <v>329</v>
      </c>
      <c r="Y345" s="164"/>
      <c r="Z345" s="164"/>
      <c r="AA345" s="164"/>
      <c r="AB345" s="164"/>
      <c r="AC345" s="161" t="s">
        <v>330</v>
      </c>
      <c r="AD345" s="161">
        <v>0</v>
      </c>
      <c r="AE345" s="164"/>
      <c r="AI345" s="142" t="s">
        <v>202</v>
      </c>
      <c r="AJ345" s="142" t="s">
        <v>182</v>
      </c>
      <c r="AK345" s="142" t="s">
        <v>159</v>
      </c>
      <c r="AL345" s="147">
        <v>46191</v>
      </c>
      <c r="AM345" s="142"/>
      <c r="AN345" s="142"/>
      <c r="AO345" s="142" t="s">
        <v>351</v>
      </c>
      <c r="AP345" t="s">
        <v>332</v>
      </c>
    </row>
    <row r="346" spans="1:42" x14ac:dyDescent="0.25">
      <c r="A346" s="130" t="s">
        <v>433</v>
      </c>
      <c r="B346" s="130" t="s">
        <v>314</v>
      </c>
      <c r="C346" s="130" t="s">
        <v>696</v>
      </c>
      <c r="D346" s="130" t="s">
        <v>435</v>
      </c>
      <c r="E346" s="130" t="s">
        <v>317</v>
      </c>
      <c r="F346" s="130" t="s">
        <v>318</v>
      </c>
      <c r="G346" s="161" t="s">
        <v>459</v>
      </c>
      <c r="H346" s="161" t="s">
        <v>334</v>
      </c>
      <c r="I346" s="162">
        <v>75.27</v>
      </c>
      <c r="J346" s="161" t="s">
        <v>471</v>
      </c>
      <c r="K346" s="161" t="s">
        <v>716</v>
      </c>
      <c r="L346" s="161" t="s">
        <v>438</v>
      </c>
      <c r="M346" s="163">
        <v>46170</v>
      </c>
      <c r="N346" s="161" t="s">
        <v>338</v>
      </c>
      <c r="O346" s="164"/>
      <c r="P346" s="164"/>
      <c r="Q346" s="161" t="s">
        <v>325</v>
      </c>
      <c r="R346" s="164"/>
      <c r="S346" s="164"/>
      <c r="T346" s="161" t="s">
        <v>717</v>
      </c>
      <c r="U346" s="161" t="s">
        <v>327</v>
      </c>
      <c r="V346" s="161" t="s">
        <v>328</v>
      </c>
      <c r="W346" s="164"/>
      <c r="X346" s="161" t="s">
        <v>329</v>
      </c>
      <c r="Y346" s="164"/>
      <c r="Z346" s="164"/>
      <c r="AA346" s="164"/>
      <c r="AB346" s="164"/>
      <c r="AC346" s="161" t="s">
        <v>330</v>
      </c>
      <c r="AD346" s="161">
        <v>0</v>
      </c>
      <c r="AE346" s="164"/>
      <c r="AI346" s="142" t="s">
        <v>718</v>
      </c>
      <c r="AJ346" s="142" t="s">
        <v>182</v>
      </c>
      <c r="AK346" s="142" t="s">
        <v>159</v>
      </c>
      <c r="AL346" s="147">
        <v>46149</v>
      </c>
      <c r="AM346" s="142"/>
      <c r="AN346" s="142"/>
      <c r="AO346" s="142" t="s">
        <v>351</v>
      </c>
      <c r="AP346" t="s">
        <v>332</v>
      </c>
    </row>
    <row r="347" spans="1:42" x14ac:dyDescent="0.25">
      <c r="A347" s="130" t="s">
        <v>433</v>
      </c>
      <c r="B347" s="130" t="s">
        <v>314</v>
      </c>
      <c r="C347" s="130" t="s">
        <v>696</v>
      </c>
      <c r="D347" s="130" t="s">
        <v>435</v>
      </c>
      <c r="E347" s="130" t="s">
        <v>317</v>
      </c>
      <c r="F347" s="130" t="s">
        <v>318</v>
      </c>
      <c r="G347" s="161" t="s">
        <v>436</v>
      </c>
      <c r="H347" s="161" t="s">
        <v>342</v>
      </c>
      <c r="I347" s="162">
        <v>46.75</v>
      </c>
      <c r="J347" s="161" t="s">
        <v>53</v>
      </c>
      <c r="K347" s="161" t="s">
        <v>719</v>
      </c>
      <c r="L347" s="161" t="s">
        <v>438</v>
      </c>
      <c r="M347" s="163">
        <v>46170</v>
      </c>
      <c r="N347" s="161" t="s">
        <v>338</v>
      </c>
      <c r="O347" s="164"/>
      <c r="P347" s="164"/>
      <c r="Q347" s="161" t="s">
        <v>325</v>
      </c>
      <c r="R347" s="164"/>
      <c r="S347" s="164"/>
      <c r="T347" s="161" t="s">
        <v>720</v>
      </c>
      <c r="U347" s="161" t="s">
        <v>327</v>
      </c>
      <c r="V347" s="161" t="s">
        <v>328</v>
      </c>
      <c r="W347" s="164"/>
      <c r="X347" s="161" t="s">
        <v>329</v>
      </c>
      <c r="Y347" s="164"/>
      <c r="Z347" s="164"/>
      <c r="AA347" s="164"/>
      <c r="AB347" s="164"/>
      <c r="AC347" s="161" t="s">
        <v>330</v>
      </c>
      <c r="AD347" s="161">
        <v>0</v>
      </c>
      <c r="AE347" s="164"/>
      <c r="AI347" s="142" t="s">
        <v>188</v>
      </c>
      <c r="AJ347" s="142" t="s">
        <v>137</v>
      </c>
      <c r="AK347" s="142" t="s">
        <v>159</v>
      </c>
      <c r="AL347" s="147">
        <v>46125</v>
      </c>
      <c r="AM347" s="142"/>
      <c r="AN347" s="142"/>
      <c r="AO347" s="142" t="s">
        <v>351</v>
      </c>
      <c r="AP347" t="s">
        <v>332</v>
      </c>
    </row>
    <row r="348" spans="1:42" x14ac:dyDescent="0.25">
      <c r="A348" s="130" t="s">
        <v>433</v>
      </c>
      <c r="B348" s="130" t="s">
        <v>314</v>
      </c>
      <c r="C348" s="130" t="s">
        <v>696</v>
      </c>
      <c r="D348" s="130" t="s">
        <v>435</v>
      </c>
      <c r="E348" s="130" t="s">
        <v>317</v>
      </c>
      <c r="F348" s="130" t="s">
        <v>318</v>
      </c>
      <c r="G348" s="161" t="s">
        <v>474</v>
      </c>
      <c r="H348" s="161" t="s">
        <v>354</v>
      </c>
      <c r="I348" s="162">
        <v>14.03</v>
      </c>
      <c r="J348" s="161" t="s">
        <v>53</v>
      </c>
      <c r="K348" s="161" t="s">
        <v>719</v>
      </c>
      <c r="L348" s="161" t="s">
        <v>438</v>
      </c>
      <c r="M348" s="163">
        <v>46170</v>
      </c>
      <c r="N348" s="161" t="s">
        <v>338</v>
      </c>
      <c r="O348" s="164"/>
      <c r="P348" s="164"/>
      <c r="Q348" s="161" t="s">
        <v>325</v>
      </c>
      <c r="R348" s="164"/>
      <c r="S348" s="164"/>
      <c r="T348" s="161" t="s">
        <v>721</v>
      </c>
      <c r="U348" s="161" t="s">
        <v>327</v>
      </c>
      <c r="V348" s="161" t="s">
        <v>328</v>
      </c>
      <c r="W348" s="164"/>
      <c r="X348" s="161" t="s">
        <v>329</v>
      </c>
      <c r="Y348" s="164"/>
      <c r="Z348" s="164"/>
      <c r="AA348" s="164"/>
      <c r="AB348" s="164"/>
      <c r="AC348" s="161" t="s">
        <v>330</v>
      </c>
      <c r="AD348" s="161">
        <v>0</v>
      </c>
      <c r="AE348" s="164"/>
      <c r="AI348" s="142" t="s">
        <v>210</v>
      </c>
      <c r="AJ348" s="142" t="s">
        <v>131</v>
      </c>
      <c r="AK348" s="142" t="s">
        <v>159</v>
      </c>
      <c r="AL348" s="147">
        <v>46085</v>
      </c>
      <c r="AM348" s="142"/>
      <c r="AN348" s="142"/>
      <c r="AO348" s="142" t="s">
        <v>351</v>
      </c>
      <c r="AP348" t="s">
        <v>332</v>
      </c>
    </row>
    <row r="349" spans="1:42" x14ac:dyDescent="0.25">
      <c r="A349" s="130" t="s">
        <v>433</v>
      </c>
      <c r="B349" s="130" t="s">
        <v>314</v>
      </c>
      <c r="C349" s="130" t="s">
        <v>696</v>
      </c>
      <c r="D349" s="130" t="s">
        <v>435</v>
      </c>
      <c r="E349" s="130" t="s">
        <v>317</v>
      </c>
      <c r="F349" s="130" t="s">
        <v>318</v>
      </c>
      <c r="G349" s="161" t="s">
        <v>722</v>
      </c>
      <c r="H349" s="161" t="s">
        <v>723</v>
      </c>
      <c r="I349" s="162">
        <v>106.17</v>
      </c>
      <c r="J349" s="161" t="s">
        <v>53</v>
      </c>
      <c r="K349" s="161" t="s">
        <v>719</v>
      </c>
      <c r="L349" s="161" t="s">
        <v>438</v>
      </c>
      <c r="M349" s="163">
        <v>46170</v>
      </c>
      <c r="N349" s="161" t="s">
        <v>338</v>
      </c>
      <c r="O349" s="164"/>
      <c r="P349" s="164"/>
      <c r="Q349" s="161" t="s">
        <v>325</v>
      </c>
      <c r="R349" s="164"/>
      <c r="S349" s="164"/>
      <c r="T349" s="161" t="s">
        <v>724</v>
      </c>
      <c r="U349" s="161" t="s">
        <v>327</v>
      </c>
      <c r="V349" s="161" t="s">
        <v>328</v>
      </c>
      <c r="W349" s="164"/>
      <c r="X349" s="161" t="s">
        <v>329</v>
      </c>
      <c r="Y349" s="164"/>
      <c r="Z349" s="164"/>
      <c r="AA349" s="164"/>
      <c r="AB349" s="164"/>
      <c r="AC349" s="161" t="s">
        <v>330</v>
      </c>
      <c r="AD349" s="161">
        <v>0</v>
      </c>
      <c r="AE349" s="164"/>
      <c r="AI349" s="142" t="s">
        <v>190</v>
      </c>
      <c r="AJ349" s="142" t="s">
        <v>137</v>
      </c>
      <c r="AK349" s="142" t="s">
        <v>141</v>
      </c>
      <c r="AL349" s="147">
        <v>46141</v>
      </c>
      <c r="AM349" s="142"/>
      <c r="AN349" s="142"/>
      <c r="AO349" s="142" t="s">
        <v>351</v>
      </c>
      <c r="AP349" t="s">
        <v>332</v>
      </c>
    </row>
    <row r="350" spans="1:42" x14ac:dyDescent="0.25">
      <c r="A350" s="130" t="s">
        <v>433</v>
      </c>
      <c r="B350" s="130" t="s">
        <v>314</v>
      </c>
      <c r="C350" s="130" t="s">
        <v>696</v>
      </c>
      <c r="D350" s="130" t="s">
        <v>435</v>
      </c>
      <c r="E350" s="130" t="s">
        <v>317</v>
      </c>
      <c r="F350" s="130" t="s">
        <v>318</v>
      </c>
      <c r="G350" s="161" t="s">
        <v>436</v>
      </c>
      <c r="H350" s="161" t="s">
        <v>342</v>
      </c>
      <c r="I350" s="162">
        <v>10.199999999999999</v>
      </c>
      <c r="J350" s="161" t="s">
        <v>53</v>
      </c>
      <c r="K350" s="161" t="s">
        <v>719</v>
      </c>
      <c r="L350" s="161" t="s">
        <v>438</v>
      </c>
      <c r="M350" s="163">
        <v>46170</v>
      </c>
      <c r="N350" s="161" t="s">
        <v>338</v>
      </c>
      <c r="O350" s="164"/>
      <c r="P350" s="164"/>
      <c r="Q350" s="161" t="s">
        <v>325</v>
      </c>
      <c r="R350" s="164"/>
      <c r="S350" s="164"/>
      <c r="T350" s="161" t="s">
        <v>725</v>
      </c>
      <c r="U350" s="161" t="s">
        <v>327</v>
      </c>
      <c r="V350" s="161" t="s">
        <v>328</v>
      </c>
      <c r="W350" s="164"/>
      <c r="X350" s="161" t="s">
        <v>329</v>
      </c>
      <c r="Y350" s="164"/>
      <c r="Z350" s="164"/>
      <c r="AA350" s="164"/>
      <c r="AB350" s="164"/>
      <c r="AC350" s="161" t="s">
        <v>330</v>
      </c>
      <c r="AD350" s="161">
        <v>0</v>
      </c>
      <c r="AE350" s="164"/>
      <c r="AI350" s="142" t="s">
        <v>190</v>
      </c>
      <c r="AJ350" s="142" t="s">
        <v>137</v>
      </c>
      <c r="AK350" s="142" t="s">
        <v>141</v>
      </c>
      <c r="AL350" s="147">
        <v>46141</v>
      </c>
      <c r="AM350" s="142"/>
      <c r="AN350" s="142"/>
      <c r="AO350" s="142" t="s">
        <v>351</v>
      </c>
      <c r="AP350" t="s">
        <v>332</v>
      </c>
    </row>
    <row r="351" spans="1:42" x14ac:dyDescent="0.25">
      <c r="A351" s="130" t="s">
        <v>433</v>
      </c>
      <c r="B351" s="130" t="s">
        <v>314</v>
      </c>
      <c r="C351" s="130" t="s">
        <v>696</v>
      </c>
      <c r="D351" s="130" t="s">
        <v>435</v>
      </c>
      <c r="E351" s="130" t="s">
        <v>317</v>
      </c>
      <c r="F351" s="130" t="s">
        <v>318</v>
      </c>
      <c r="G351" s="161" t="s">
        <v>436</v>
      </c>
      <c r="H351" s="161" t="s">
        <v>342</v>
      </c>
      <c r="I351" s="162">
        <v>235.04</v>
      </c>
      <c r="J351" s="161" t="s">
        <v>53</v>
      </c>
      <c r="K351" s="161" t="s">
        <v>719</v>
      </c>
      <c r="L351" s="161" t="s">
        <v>438</v>
      </c>
      <c r="M351" s="163">
        <v>46170</v>
      </c>
      <c r="N351" s="161" t="s">
        <v>338</v>
      </c>
      <c r="O351" s="164"/>
      <c r="P351" s="164"/>
      <c r="Q351" s="161" t="s">
        <v>325</v>
      </c>
      <c r="R351" s="164"/>
      <c r="S351" s="164"/>
      <c r="T351" s="161" t="s">
        <v>726</v>
      </c>
      <c r="U351" s="161" t="s">
        <v>327</v>
      </c>
      <c r="V351" s="161" t="s">
        <v>328</v>
      </c>
      <c r="W351" s="164"/>
      <c r="X351" s="161" t="s">
        <v>329</v>
      </c>
      <c r="Y351" s="164"/>
      <c r="Z351" s="164"/>
      <c r="AA351" s="164"/>
      <c r="AB351" s="164"/>
      <c r="AC351" s="161" t="s">
        <v>330</v>
      </c>
      <c r="AD351" s="161">
        <v>0</v>
      </c>
      <c r="AE351" s="164"/>
      <c r="AI351" s="117" t="s">
        <v>187</v>
      </c>
      <c r="AJ351" s="142" t="s">
        <v>136</v>
      </c>
      <c r="AK351" s="142" t="s">
        <v>159</v>
      </c>
      <c r="AL351" s="147">
        <v>46124</v>
      </c>
      <c r="AM351" s="142"/>
      <c r="AN351" s="142"/>
      <c r="AO351" s="142" t="s">
        <v>351</v>
      </c>
      <c r="AP351" t="s">
        <v>332</v>
      </c>
    </row>
    <row r="352" spans="1:42" x14ac:dyDescent="0.25">
      <c r="A352" s="130" t="s">
        <v>433</v>
      </c>
      <c r="B352" s="130" t="s">
        <v>314</v>
      </c>
      <c r="C352" s="130" t="s">
        <v>696</v>
      </c>
      <c r="D352" s="130" t="s">
        <v>435</v>
      </c>
      <c r="E352" s="130" t="s">
        <v>317</v>
      </c>
      <c r="F352" s="130" t="s">
        <v>318</v>
      </c>
      <c r="G352" s="161" t="s">
        <v>535</v>
      </c>
      <c r="H352" s="161" t="s">
        <v>320</v>
      </c>
      <c r="I352" s="162">
        <v>900</v>
      </c>
      <c r="J352" s="161"/>
      <c r="K352" s="161" t="s">
        <v>727</v>
      </c>
      <c r="L352" s="161" t="s">
        <v>537</v>
      </c>
      <c r="M352" s="163">
        <v>46162</v>
      </c>
      <c r="N352" s="161" t="s">
        <v>365</v>
      </c>
      <c r="O352" s="161" t="s">
        <v>366</v>
      </c>
      <c r="P352" s="161" t="s">
        <v>367</v>
      </c>
      <c r="Q352" s="161"/>
      <c r="R352" s="164"/>
      <c r="S352" s="164"/>
      <c r="T352" s="161" t="s">
        <v>693</v>
      </c>
      <c r="U352" s="161" t="s">
        <v>327</v>
      </c>
      <c r="V352" s="161" t="s">
        <v>328</v>
      </c>
      <c r="W352" s="164"/>
      <c r="X352" s="161" t="s">
        <v>329</v>
      </c>
      <c r="Y352" s="164"/>
      <c r="Z352" s="161" t="s">
        <v>368</v>
      </c>
      <c r="AA352" s="164"/>
      <c r="AB352" s="164"/>
      <c r="AC352" s="161" t="s">
        <v>330</v>
      </c>
      <c r="AD352" s="161">
        <v>30</v>
      </c>
      <c r="AE352" s="161" t="s">
        <v>369</v>
      </c>
      <c r="AI352" s="120" t="s">
        <v>235</v>
      </c>
      <c r="AJ352" s="142" t="s">
        <v>236</v>
      </c>
      <c r="AK352" s="142" t="s">
        <v>159</v>
      </c>
      <c r="AL352" s="147">
        <v>46113</v>
      </c>
      <c r="AM352" s="142"/>
      <c r="AN352" s="142"/>
      <c r="AO352" s="142" t="s">
        <v>351</v>
      </c>
      <c r="AP352" t="s">
        <v>332</v>
      </c>
    </row>
    <row r="353" spans="1:42" x14ac:dyDescent="0.25">
      <c r="A353" s="130" t="s">
        <v>433</v>
      </c>
      <c r="B353" s="130" t="s">
        <v>314</v>
      </c>
      <c r="C353" s="130" t="s">
        <v>696</v>
      </c>
      <c r="D353" s="130" t="s">
        <v>435</v>
      </c>
      <c r="E353" s="130" t="s">
        <v>317</v>
      </c>
      <c r="F353" s="130" t="s">
        <v>318</v>
      </c>
      <c r="G353" s="161" t="s">
        <v>535</v>
      </c>
      <c r="H353" s="161" t="s">
        <v>320</v>
      </c>
      <c r="I353" s="162">
        <v>900</v>
      </c>
      <c r="J353" s="161"/>
      <c r="K353" s="161" t="s">
        <v>728</v>
      </c>
      <c r="L353" s="161" t="s">
        <v>537</v>
      </c>
      <c r="M353" s="163">
        <v>46169</v>
      </c>
      <c r="N353" s="161" t="s">
        <v>365</v>
      </c>
      <c r="O353" s="161" t="s">
        <v>366</v>
      </c>
      <c r="P353" s="161" t="s">
        <v>367</v>
      </c>
      <c r="Q353" s="161"/>
      <c r="R353" s="164"/>
      <c r="S353" s="164"/>
      <c r="T353" s="161" t="s">
        <v>693</v>
      </c>
      <c r="U353" s="161" t="s">
        <v>327</v>
      </c>
      <c r="V353" s="161" t="s">
        <v>328</v>
      </c>
      <c r="W353" s="164"/>
      <c r="X353" s="161" t="s">
        <v>329</v>
      </c>
      <c r="Y353" s="164"/>
      <c r="Z353" s="161" t="s">
        <v>368</v>
      </c>
      <c r="AA353" s="164"/>
      <c r="AB353" s="164"/>
      <c r="AC353" s="161" t="s">
        <v>330</v>
      </c>
      <c r="AD353" s="161">
        <v>30</v>
      </c>
      <c r="AE353" s="161" t="s">
        <v>369</v>
      </c>
      <c r="AI353" s="120" t="s">
        <v>235</v>
      </c>
      <c r="AJ353" s="142" t="s">
        <v>236</v>
      </c>
      <c r="AK353" s="142" t="s">
        <v>159</v>
      </c>
      <c r="AL353" s="147">
        <v>46143</v>
      </c>
      <c r="AM353" s="142"/>
      <c r="AN353" s="142"/>
      <c r="AO353" s="142" t="s">
        <v>351</v>
      </c>
      <c r="AP353" t="s">
        <v>332</v>
      </c>
    </row>
    <row r="354" spans="1:42" ht="25" x14ac:dyDescent="0.25">
      <c r="A354" s="130" t="s">
        <v>433</v>
      </c>
      <c r="B354" s="130" t="s">
        <v>314</v>
      </c>
      <c r="C354" s="130" t="s">
        <v>729</v>
      </c>
      <c r="D354" s="130" t="s">
        <v>435</v>
      </c>
      <c r="E354" s="130" t="s">
        <v>317</v>
      </c>
      <c r="F354" s="130" t="s">
        <v>318</v>
      </c>
      <c r="G354" s="130" t="s">
        <v>436</v>
      </c>
      <c r="H354" s="130" t="s">
        <v>342</v>
      </c>
      <c r="I354" s="135">
        <v>104.35</v>
      </c>
      <c r="K354" s="130" t="s">
        <v>730</v>
      </c>
      <c r="L354" s="130" t="s">
        <v>442</v>
      </c>
      <c r="M354" s="134">
        <v>46175</v>
      </c>
      <c r="N354" s="130" t="s">
        <v>338</v>
      </c>
      <c r="Q354" s="130" t="s">
        <v>325</v>
      </c>
      <c r="T354" s="130" t="s">
        <v>731</v>
      </c>
      <c r="U354" s="130" t="s">
        <v>327</v>
      </c>
      <c r="V354" s="130" t="s">
        <v>328</v>
      </c>
      <c r="X354" s="130" t="s">
        <v>329</v>
      </c>
      <c r="AC354" s="130" t="s">
        <v>330</v>
      </c>
      <c r="AD354" s="130">
        <v>0</v>
      </c>
      <c r="AI354" s="142" t="s">
        <v>195</v>
      </c>
      <c r="AJ354" s="142" t="s">
        <v>136</v>
      </c>
      <c r="AK354" s="148" t="s">
        <v>197</v>
      </c>
      <c r="AL354" s="147">
        <v>46162</v>
      </c>
      <c r="AM354" s="142"/>
      <c r="AN354" s="142"/>
      <c r="AO354" s="142" t="s">
        <v>351</v>
      </c>
      <c r="AP354" t="s">
        <v>332</v>
      </c>
    </row>
    <row r="355" spans="1:42" x14ac:dyDescent="0.25">
      <c r="A355" s="130" t="s">
        <v>433</v>
      </c>
      <c r="B355" s="130" t="s">
        <v>314</v>
      </c>
      <c r="C355" s="130" t="s">
        <v>729</v>
      </c>
      <c r="D355" s="130" t="s">
        <v>435</v>
      </c>
      <c r="E355" s="130" t="s">
        <v>317</v>
      </c>
      <c r="F355" s="130" t="s">
        <v>318</v>
      </c>
      <c r="G355" s="130" t="s">
        <v>436</v>
      </c>
      <c r="H355" s="130" t="s">
        <v>342</v>
      </c>
      <c r="I355" s="135">
        <v>11.2</v>
      </c>
      <c r="K355" s="130" t="s">
        <v>732</v>
      </c>
      <c r="L355" s="130" t="s">
        <v>442</v>
      </c>
      <c r="M355" s="134">
        <v>46175</v>
      </c>
      <c r="N355" s="130" t="s">
        <v>338</v>
      </c>
      <c r="Q355" s="130" t="s">
        <v>325</v>
      </c>
      <c r="T355" s="130" t="s">
        <v>733</v>
      </c>
      <c r="U355" s="130" t="s">
        <v>327</v>
      </c>
      <c r="V355" s="130" t="s">
        <v>328</v>
      </c>
      <c r="X355" s="130" t="s">
        <v>329</v>
      </c>
      <c r="AC355" s="130" t="s">
        <v>330</v>
      </c>
      <c r="AD355" s="130">
        <v>0</v>
      </c>
      <c r="AI355" s="142" t="s">
        <v>191</v>
      </c>
      <c r="AJ355" s="142" t="s">
        <v>132</v>
      </c>
      <c r="AK355" s="142" t="s">
        <v>192</v>
      </c>
      <c r="AL355" s="147">
        <v>46147</v>
      </c>
      <c r="AM355" s="142"/>
      <c r="AN355" s="142"/>
      <c r="AO355" s="142" t="s">
        <v>351</v>
      </c>
      <c r="AP355" t="s">
        <v>332</v>
      </c>
    </row>
    <row r="356" spans="1:42" x14ac:dyDescent="0.25">
      <c r="A356" s="130" t="s">
        <v>433</v>
      </c>
      <c r="B356" s="130" t="s">
        <v>314</v>
      </c>
      <c r="C356" s="130" t="s">
        <v>729</v>
      </c>
      <c r="D356" s="130" t="s">
        <v>435</v>
      </c>
      <c r="E356" s="130" t="s">
        <v>317</v>
      </c>
      <c r="F356" s="130" t="s">
        <v>318</v>
      </c>
      <c r="G356" s="130" t="s">
        <v>436</v>
      </c>
      <c r="H356" s="130" t="s">
        <v>342</v>
      </c>
      <c r="I356" s="135">
        <v>6.55</v>
      </c>
      <c r="K356" s="130" t="s">
        <v>732</v>
      </c>
      <c r="L356" s="130" t="s">
        <v>442</v>
      </c>
      <c r="M356" s="134">
        <v>46175</v>
      </c>
      <c r="N356" s="130" t="s">
        <v>338</v>
      </c>
      <c r="Q356" s="130" t="s">
        <v>325</v>
      </c>
      <c r="T356" s="130" t="s">
        <v>734</v>
      </c>
      <c r="U356" s="130" t="s">
        <v>327</v>
      </c>
      <c r="V356" s="130" t="s">
        <v>328</v>
      </c>
      <c r="X356" s="130" t="s">
        <v>329</v>
      </c>
      <c r="AC356" s="130" t="s">
        <v>330</v>
      </c>
      <c r="AD356" s="130">
        <v>0</v>
      </c>
      <c r="AI356" s="142" t="s">
        <v>187</v>
      </c>
      <c r="AJ356" s="142" t="s">
        <v>132</v>
      </c>
      <c r="AK356" s="142" t="s">
        <v>159</v>
      </c>
      <c r="AL356" s="147">
        <v>46154</v>
      </c>
      <c r="AM356" s="142"/>
      <c r="AN356" s="142"/>
      <c r="AO356" s="142" t="s">
        <v>351</v>
      </c>
      <c r="AP356" t="s">
        <v>332</v>
      </c>
    </row>
    <row r="357" spans="1:42" x14ac:dyDescent="0.25">
      <c r="A357" s="130" t="s">
        <v>433</v>
      </c>
      <c r="B357" s="130" t="s">
        <v>314</v>
      </c>
      <c r="C357" s="130" t="s">
        <v>729</v>
      </c>
      <c r="D357" s="130" t="s">
        <v>435</v>
      </c>
      <c r="E357" s="130" t="s">
        <v>317</v>
      </c>
      <c r="F357" s="130" t="s">
        <v>318</v>
      </c>
      <c r="G357" s="130" t="s">
        <v>459</v>
      </c>
      <c r="H357" s="130" t="s">
        <v>334</v>
      </c>
      <c r="I357" s="135">
        <v>25.31</v>
      </c>
      <c r="K357" s="130" t="s">
        <v>735</v>
      </c>
      <c r="L357" s="130" t="s">
        <v>442</v>
      </c>
      <c r="M357" s="134">
        <v>46175</v>
      </c>
      <c r="N357" s="130" t="s">
        <v>338</v>
      </c>
      <c r="Q357" s="130" t="s">
        <v>325</v>
      </c>
      <c r="T357" s="130" t="s">
        <v>736</v>
      </c>
      <c r="U357" s="130" t="s">
        <v>327</v>
      </c>
      <c r="V357" s="130" t="s">
        <v>328</v>
      </c>
      <c r="X357" s="130" t="s">
        <v>329</v>
      </c>
      <c r="AC357" s="130" t="s">
        <v>330</v>
      </c>
      <c r="AD357" s="130">
        <v>0</v>
      </c>
      <c r="AI357" s="142" t="s">
        <v>202</v>
      </c>
      <c r="AJ357" s="142" t="s">
        <v>182</v>
      </c>
      <c r="AK357" s="142" t="s">
        <v>159</v>
      </c>
      <c r="AL357" s="147">
        <v>46191</v>
      </c>
      <c r="AM357" s="142"/>
      <c r="AN357" s="142"/>
      <c r="AO357" s="142" t="s">
        <v>351</v>
      </c>
      <c r="AP357" t="s">
        <v>332</v>
      </c>
    </row>
    <row r="358" spans="1:42" x14ac:dyDescent="0.25">
      <c r="A358" s="130" t="s">
        <v>433</v>
      </c>
      <c r="B358" s="130" t="s">
        <v>314</v>
      </c>
      <c r="C358" s="130" t="s">
        <v>729</v>
      </c>
      <c r="D358" s="130" t="s">
        <v>435</v>
      </c>
      <c r="E358" s="130" t="s">
        <v>317</v>
      </c>
      <c r="F358" s="130" t="s">
        <v>318</v>
      </c>
      <c r="G358" s="130" t="s">
        <v>459</v>
      </c>
      <c r="H358" s="130" t="s">
        <v>334</v>
      </c>
      <c r="I358" s="135">
        <v>510.23</v>
      </c>
      <c r="K358" s="130" t="s">
        <v>735</v>
      </c>
      <c r="L358" s="130" t="s">
        <v>442</v>
      </c>
      <c r="M358" s="134">
        <v>46175</v>
      </c>
      <c r="N358" s="130" t="s">
        <v>338</v>
      </c>
      <c r="Q358" s="130" t="s">
        <v>325</v>
      </c>
      <c r="T358" s="130" t="s">
        <v>737</v>
      </c>
      <c r="U358" s="130" t="s">
        <v>327</v>
      </c>
      <c r="V358" s="130" t="s">
        <v>328</v>
      </c>
      <c r="X358" s="130" t="s">
        <v>329</v>
      </c>
      <c r="AC358" s="130" t="s">
        <v>330</v>
      </c>
      <c r="AD358" s="130">
        <v>0</v>
      </c>
      <c r="AI358" s="148" t="s">
        <v>203</v>
      </c>
      <c r="AJ358" s="142" t="s">
        <v>204</v>
      </c>
      <c r="AK358" s="142" t="s">
        <v>141</v>
      </c>
      <c r="AL358" s="147">
        <v>46197</v>
      </c>
      <c r="AM358" s="142"/>
      <c r="AN358" s="142"/>
      <c r="AO358" s="142" t="s">
        <v>351</v>
      </c>
      <c r="AP358" t="s">
        <v>332</v>
      </c>
    </row>
    <row r="359" spans="1:42" x14ac:dyDescent="0.25">
      <c r="A359" s="130" t="s">
        <v>433</v>
      </c>
      <c r="B359" s="130" t="s">
        <v>314</v>
      </c>
      <c r="C359" s="130" t="s">
        <v>729</v>
      </c>
      <c r="D359" s="130" t="s">
        <v>435</v>
      </c>
      <c r="E359" s="130" t="s">
        <v>317</v>
      </c>
      <c r="F359" s="130" t="s">
        <v>318</v>
      </c>
      <c r="G359" s="130" t="s">
        <v>436</v>
      </c>
      <c r="H359" s="130" t="s">
        <v>342</v>
      </c>
      <c r="I359" s="135">
        <v>11.2</v>
      </c>
      <c r="K359" s="130" t="s">
        <v>735</v>
      </c>
      <c r="L359" s="130" t="s">
        <v>442</v>
      </c>
      <c r="M359" s="134">
        <v>46175</v>
      </c>
      <c r="N359" s="130" t="s">
        <v>338</v>
      </c>
      <c r="Q359" s="130" t="s">
        <v>325</v>
      </c>
      <c r="T359" s="130" t="s">
        <v>738</v>
      </c>
      <c r="U359" s="130" t="s">
        <v>327</v>
      </c>
      <c r="V359" s="130" t="s">
        <v>328</v>
      </c>
      <c r="X359" s="130" t="s">
        <v>329</v>
      </c>
      <c r="AC359" s="130" t="s">
        <v>330</v>
      </c>
      <c r="AD359" s="130">
        <v>0</v>
      </c>
      <c r="AI359" s="142" t="s">
        <v>193</v>
      </c>
      <c r="AJ359" s="142" t="s">
        <v>132</v>
      </c>
      <c r="AK359" s="142" t="s">
        <v>194</v>
      </c>
      <c r="AL359" s="147">
        <v>46155</v>
      </c>
      <c r="AM359" s="142"/>
      <c r="AN359" s="142"/>
      <c r="AO359" s="142" t="s">
        <v>351</v>
      </c>
      <c r="AP359" t="s">
        <v>332</v>
      </c>
    </row>
    <row r="360" spans="1:42" x14ac:dyDescent="0.25">
      <c r="A360" s="130" t="s">
        <v>433</v>
      </c>
      <c r="B360" s="130" t="s">
        <v>314</v>
      </c>
      <c r="C360" s="130" t="s">
        <v>729</v>
      </c>
      <c r="D360" s="130" t="s">
        <v>435</v>
      </c>
      <c r="E360" s="130" t="s">
        <v>317</v>
      </c>
      <c r="F360" s="130" t="s">
        <v>318</v>
      </c>
      <c r="G360" s="130" t="s">
        <v>436</v>
      </c>
      <c r="H360" s="130" t="s">
        <v>342</v>
      </c>
      <c r="I360" s="135">
        <v>0.56000000000000005</v>
      </c>
      <c r="K360" s="130" t="s">
        <v>735</v>
      </c>
      <c r="L360" s="130" t="s">
        <v>442</v>
      </c>
      <c r="M360" s="134">
        <v>46175</v>
      </c>
      <c r="N360" s="130" t="s">
        <v>338</v>
      </c>
      <c r="Q360" s="130" t="s">
        <v>325</v>
      </c>
      <c r="T360" s="130" t="s">
        <v>739</v>
      </c>
      <c r="U360" s="130" t="s">
        <v>327</v>
      </c>
      <c r="V360" s="130" t="s">
        <v>328</v>
      </c>
      <c r="X360" s="130" t="s">
        <v>329</v>
      </c>
      <c r="AC360" s="130" t="s">
        <v>330</v>
      </c>
      <c r="AD360" s="130">
        <v>0</v>
      </c>
      <c r="AI360" s="142" t="s">
        <v>191</v>
      </c>
      <c r="AJ360" s="142" t="s">
        <v>132</v>
      </c>
      <c r="AK360" s="142" t="s">
        <v>192</v>
      </c>
      <c r="AL360" s="147">
        <v>46147</v>
      </c>
      <c r="AM360" s="142"/>
      <c r="AN360" s="142"/>
      <c r="AO360" s="142" t="s">
        <v>351</v>
      </c>
      <c r="AP360" t="s">
        <v>332</v>
      </c>
    </row>
    <row r="361" spans="1:42" x14ac:dyDescent="0.25">
      <c r="A361" s="130" t="s">
        <v>433</v>
      </c>
      <c r="B361" s="130" t="s">
        <v>314</v>
      </c>
      <c r="C361" s="130" t="s">
        <v>729</v>
      </c>
      <c r="D361" s="130" t="s">
        <v>435</v>
      </c>
      <c r="E361" s="130" t="s">
        <v>317</v>
      </c>
      <c r="F361" s="130" t="s">
        <v>318</v>
      </c>
      <c r="G361" s="130" t="s">
        <v>459</v>
      </c>
      <c r="H361" s="130" t="s">
        <v>334</v>
      </c>
      <c r="I361" s="135">
        <v>303.66000000000003</v>
      </c>
      <c r="K361" s="130" t="s">
        <v>735</v>
      </c>
      <c r="L361" s="130" t="s">
        <v>442</v>
      </c>
      <c r="M361" s="134">
        <v>46175</v>
      </c>
      <c r="N361" s="130" t="s">
        <v>338</v>
      </c>
      <c r="Q361" s="130" t="s">
        <v>325</v>
      </c>
      <c r="T361" s="130" t="s">
        <v>542</v>
      </c>
      <c r="U361" s="130" t="s">
        <v>327</v>
      </c>
      <c r="V361" s="130" t="s">
        <v>328</v>
      </c>
      <c r="X361" s="130" t="s">
        <v>329</v>
      </c>
      <c r="AC361" s="130" t="s">
        <v>330</v>
      </c>
      <c r="AD361" s="130">
        <v>0</v>
      </c>
      <c r="AI361" s="142" t="s">
        <v>191</v>
      </c>
      <c r="AJ361" s="142" t="s">
        <v>182</v>
      </c>
      <c r="AK361" s="142" t="s">
        <v>192</v>
      </c>
      <c r="AL361" s="147">
        <v>46147</v>
      </c>
      <c r="AM361" s="142"/>
      <c r="AN361" s="142"/>
      <c r="AO361" s="142" t="s">
        <v>351</v>
      </c>
      <c r="AP361" t="s">
        <v>332</v>
      </c>
    </row>
    <row r="362" spans="1:42" x14ac:dyDescent="0.25">
      <c r="A362" s="130" t="s">
        <v>433</v>
      </c>
      <c r="B362" s="130" t="s">
        <v>314</v>
      </c>
      <c r="C362" s="130" t="s">
        <v>729</v>
      </c>
      <c r="D362" s="130" t="s">
        <v>435</v>
      </c>
      <c r="E362" s="130" t="s">
        <v>317</v>
      </c>
      <c r="F362" s="130" t="s">
        <v>318</v>
      </c>
      <c r="G362" s="130" t="s">
        <v>436</v>
      </c>
      <c r="H362" s="130" t="s">
        <v>342</v>
      </c>
      <c r="I362" s="135">
        <v>8.4</v>
      </c>
      <c r="K362" s="130" t="s">
        <v>735</v>
      </c>
      <c r="L362" s="130" t="s">
        <v>442</v>
      </c>
      <c r="M362" s="134">
        <v>46175</v>
      </c>
      <c r="N362" s="130" t="s">
        <v>338</v>
      </c>
      <c r="Q362" s="130" t="s">
        <v>325</v>
      </c>
      <c r="T362" s="130" t="s">
        <v>739</v>
      </c>
      <c r="U362" s="130" t="s">
        <v>327</v>
      </c>
      <c r="V362" s="130" t="s">
        <v>328</v>
      </c>
      <c r="X362" s="130" t="s">
        <v>329</v>
      </c>
      <c r="AC362" s="130" t="s">
        <v>330</v>
      </c>
      <c r="AD362" s="130">
        <v>0</v>
      </c>
      <c r="AI362" s="142" t="s">
        <v>191</v>
      </c>
      <c r="AJ362" s="142" t="s">
        <v>132</v>
      </c>
      <c r="AK362" s="142" t="s">
        <v>192</v>
      </c>
      <c r="AL362" s="147">
        <v>46147</v>
      </c>
      <c r="AM362" s="142"/>
      <c r="AN362" s="142"/>
      <c r="AO362" s="142" t="s">
        <v>351</v>
      </c>
      <c r="AP362" t="s">
        <v>332</v>
      </c>
    </row>
    <row r="363" spans="1:42" x14ac:dyDescent="0.25">
      <c r="A363" s="130" t="s">
        <v>433</v>
      </c>
      <c r="B363" s="130" t="s">
        <v>314</v>
      </c>
      <c r="C363" s="130" t="s">
        <v>729</v>
      </c>
      <c r="D363" s="130" t="s">
        <v>435</v>
      </c>
      <c r="E363" s="130" t="s">
        <v>317</v>
      </c>
      <c r="F363" s="130" t="s">
        <v>318</v>
      </c>
      <c r="G363" s="130" t="s">
        <v>459</v>
      </c>
      <c r="H363" s="130" t="s">
        <v>334</v>
      </c>
      <c r="I363" s="135">
        <v>155.16999999999999</v>
      </c>
      <c r="K363" s="130" t="s">
        <v>735</v>
      </c>
      <c r="L363" s="130" t="s">
        <v>442</v>
      </c>
      <c r="M363" s="134">
        <v>46175</v>
      </c>
      <c r="N363" s="130" t="s">
        <v>338</v>
      </c>
      <c r="Q363" s="130" t="s">
        <v>325</v>
      </c>
      <c r="T363" s="130" t="s">
        <v>740</v>
      </c>
      <c r="U363" s="130" t="s">
        <v>327</v>
      </c>
      <c r="V363" s="130" t="s">
        <v>328</v>
      </c>
      <c r="X363" s="130" t="s">
        <v>329</v>
      </c>
      <c r="AC363" s="130" t="s">
        <v>330</v>
      </c>
      <c r="AD363" s="130">
        <v>0</v>
      </c>
      <c r="AI363" s="142" t="s">
        <v>199</v>
      </c>
      <c r="AJ363" s="142" t="s">
        <v>182</v>
      </c>
      <c r="AK363" s="142" t="s">
        <v>200</v>
      </c>
      <c r="AL363" s="147">
        <v>46177</v>
      </c>
      <c r="AM363" s="142"/>
      <c r="AN363" s="142"/>
      <c r="AO363" s="142" t="s">
        <v>351</v>
      </c>
      <c r="AP363" t="s">
        <v>332</v>
      </c>
    </row>
    <row r="364" spans="1:42" x14ac:dyDescent="0.25">
      <c r="A364" s="130" t="s">
        <v>433</v>
      </c>
      <c r="B364" s="130" t="s">
        <v>314</v>
      </c>
      <c r="C364" s="130" t="s">
        <v>729</v>
      </c>
      <c r="D364" s="130" t="s">
        <v>435</v>
      </c>
      <c r="E364" s="130" t="s">
        <v>317</v>
      </c>
      <c r="F364" s="130" t="s">
        <v>318</v>
      </c>
      <c r="G364" s="130" t="s">
        <v>436</v>
      </c>
      <c r="H364" s="130" t="s">
        <v>342</v>
      </c>
      <c r="I364" s="135">
        <v>11.2</v>
      </c>
      <c r="K364" s="130" t="s">
        <v>735</v>
      </c>
      <c r="L364" s="130" t="s">
        <v>442</v>
      </c>
      <c r="M364" s="134">
        <v>46175</v>
      </c>
      <c r="N364" s="130" t="s">
        <v>338</v>
      </c>
      <c r="Q364" s="130" t="s">
        <v>325</v>
      </c>
      <c r="T364" s="130" t="s">
        <v>741</v>
      </c>
      <c r="U364" s="130" t="s">
        <v>327</v>
      </c>
      <c r="V364" s="130" t="s">
        <v>328</v>
      </c>
      <c r="X364" s="130" t="s">
        <v>329</v>
      </c>
      <c r="AC364" s="130" t="s">
        <v>330</v>
      </c>
      <c r="AD364" s="130">
        <v>0</v>
      </c>
      <c r="AI364" s="142" t="s">
        <v>199</v>
      </c>
      <c r="AJ364" s="142" t="s">
        <v>699</v>
      </c>
      <c r="AK364" s="142" t="s">
        <v>200</v>
      </c>
      <c r="AL364" s="147">
        <v>46177</v>
      </c>
      <c r="AM364" s="142"/>
      <c r="AN364" s="142"/>
      <c r="AO364" s="142" t="s">
        <v>351</v>
      </c>
      <c r="AP364" t="s">
        <v>332</v>
      </c>
    </row>
    <row r="365" spans="1:42" x14ac:dyDescent="0.25">
      <c r="A365" s="130" t="s">
        <v>433</v>
      </c>
      <c r="B365" s="130" t="s">
        <v>314</v>
      </c>
      <c r="C365" s="130" t="s">
        <v>729</v>
      </c>
      <c r="D365" s="130" t="s">
        <v>435</v>
      </c>
      <c r="E365" s="130" t="s">
        <v>317</v>
      </c>
      <c r="F365" s="130" t="s">
        <v>318</v>
      </c>
      <c r="G365" s="130" t="s">
        <v>459</v>
      </c>
      <c r="H365" s="130" t="s">
        <v>334</v>
      </c>
      <c r="I365" s="135">
        <v>37.119999999999997</v>
      </c>
      <c r="K365" s="130" t="s">
        <v>742</v>
      </c>
      <c r="L365" s="130" t="s">
        <v>442</v>
      </c>
      <c r="M365" s="134">
        <v>46175</v>
      </c>
      <c r="N365" s="130" t="s">
        <v>338</v>
      </c>
      <c r="Q365" s="130" t="s">
        <v>325</v>
      </c>
      <c r="T365" s="130" t="s">
        <v>709</v>
      </c>
      <c r="U365" s="130" t="s">
        <v>327</v>
      </c>
      <c r="V365" s="130" t="s">
        <v>328</v>
      </c>
      <c r="X365" s="130" t="s">
        <v>329</v>
      </c>
      <c r="AC365" s="130" t="s">
        <v>330</v>
      </c>
      <c r="AD365" s="130">
        <v>0</v>
      </c>
      <c r="AI365" s="142" t="s">
        <v>201</v>
      </c>
      <c r="AJ365" s="142" t="s">
        <v>182</v>
      </c>
      <c r="AK365" s="142" t="s">
        <v>141</v>
      </c>
      <c r="AL365" s="147">
        <v>46184</v>
      </c>
      <c r="AM365" s="142"/>
      <c r="AN365" s="142"/>
      <c r="AO365" s="142" t="s">
        <v>351</v>
      </c>
      <c r="AP365" t="s">
        <v>332</v>
      </c>
    </row>
    <row r="366" spans="1:42" x14ac:dyDescent="0.25">
      <c r="A366" s="130" t="s">
        <v>433</v>
      </c>
      <c r="B366" s="130" t="s">
        <v>314</v>
      </c>
      <c r="C366" s="130" t="s">
        <v>729</v>
      </c>
      <c r="D366" s="130" t="s">
        <v>435</v>
      </c>
      <c r="E366" s="130" t="s">
        <v>317</v>
      </c>
      <c r="F366" s="130" t="s">
        <v>318</v>
      </c>
      <c r="G366" s="130" t="s">
        <v>459</v>
      </c>
      <c r="H366" s="130" t="s">
        <v>334</v>
      </c>
      <c r="I366" s="135">
        <v>36.270000000000003</v>
      </c>
      <c r="K366" s="130" t="s">
        <v>742</v>
      </c>
      <c r="L366" s="130" t="s">
        <v>442</v>
      </c>
      <c r="M366" s="134">
        <v>46175</v>
      </c>
      <c r="N366" s="130" t="s">
        <v>338</v>
      </c>
      <c r="Q366" s="130" t="s">
        <v>325</v>
      </c>
      <c r="T366" s="130" t="s">
        <v>565</v>
      </c>
      <c r="U366" s="130" t="s">
        <v>327</v>
      </c>
      <c r="V366" s="130" t="s">
        <v>328</v>
      </c>
      <c r="X366" s="130" t="s">
        <v>329</v>
      </c>
      <c r="AC366" s="130" t="s">
        <v>330</v>
      </c>
      <c r="AD366" s="130">
        <v>0</v>
      </c>
      <c r="AI366" s="142" t="s">
        <v>193</v>
      </c>
      <c r="AJ366" s="142" t="s">
        <v>129</v>
      </c>
      <c r="AK366" s="142" t="s">
        <v>194</v>
      </c>
      <c r="AL366" s="147">
        <v>46155</v>
      </c>
      <c r="AM366" s="142"/>
      <c r="AN366" s="142"/>
      <c r="AO366" s="142" t="s">
        <v>351</v>
      </c>
      <c r="AP366" t="s">
        <v>332</v>
      </c>
    </row>
    <row r="367" spans="1:42" x14ac:dyDescent="0.25">
      <c r="A367" s="130" t="s">
        <v>433</v>
      </c>
      <c r="B367" s="130" t="s">
        <v>314</v>
      </c>
      <c r="C367" s="130" t="s">
        <v>729</v>
      </c>
      <c r="D367" s="130" t="s">
        <v>435</v>
      </c>
      <c r="E367" s="130" t="s">
        <v>317</v>
      </c>
      <c r="F367" s="130" t="s">
        <v>318</v>
      </c>
      <c r="G367" s="130" t="s">
        <v>436</v>
      </c>
      <c r="H367" s="130" t="s">
        <v>342</v>
      </c>
      <c r="I367" s="135">
        <v>8.4</v>
      </c>
      <c r="K367" s="130" t="s">
        <v>742</v>
      </c>
      <c r="L367" s="130" t="s">
        <v>442</v>
      </c>
      <c r="M367" s="134">
        <v>46175</v>
      </c>
      <c r="N367" s="130" t="s">
        <v>338</v>
      </c>
      <c r="Q367" s="130" t="s">
        <v>325</v>
      </c>
      <c r="T367" s="130" t="s">
        <v>743</v>
      </c>
      <c r="U367" s="130" t="s">
        <v>327</v>
      </c>
      <c r="V367" s="130" t="s">
        <v>328</v>
      </c>
      <c r="X367" s="130" t="s">
        <v>329</v>
      </c>
      <c r="AC367" s="130" t="s">
        <v>330</v>
      </c>
      <c r="AD367" s="130">
        <v>0</v>
      </c>
      <c r="AI367" s="142" t="s">
        <v>190</v>
      </c>
      <c r="AJ367" s="142" t="s">
        <v>132</v>
      </c>
      <c r="AK367" s="142" t="s">
        <v>139</v>
      </c>
      <c r="AL367" s="147">
        <v>46141</v>
      </c>
      <c r="AM367" s="142"/>
      <c r="AN367" s="142"/>
      <c r="AO367" s="142" t="s">
        <v>351</v>
      </c>
      <c r="AP367" t="s">
        <v>332</v>
      </c>
    </row>
    <row r="368" spans="1:42" x14ac:dyDescent="0.25">
      <c r="A368" s="130" t="s">
        <v>433</v>
      </c>
      <c r="B368" s="130" t="s">
        <v>314</v>
      </c>
      <c r="C368" s="130" t="s">
        <v>729</v>
      </c>
      <c r="D368" s="130" t="s">
        <v>435</v>
      </c>
      <c r="E368" s="130" t="s">
        <v>317</v>
      </c>
      <c r="F368" s="130" t="s">
        <v>318</v>
      </c>
      <c r="G368" s="130" t="s">
        <v>436</v>
      </c>
      <c r="H368" s="130" t="s">
        <v>342</v>
      </c>
      <c r="I368" s="135">
        <v>198.78</v>
      </c>
      <c r="K368" s="130" t="s">
        <v>744</v>
      </c>
      <c r="L368" s="130" t="s">
        <v>442</v>
      </c>
      <c r="M368" s="134">
        <v>46175</v>
      </c>
      <c r="N368" s="130" t="s">
        <v>338</v>
      </c>
      <c r="Q368" s="130" t="s">
        <v>325</v>
      </c>
      <c r="T368" s="130" t="s">
        <v>745</v>
      </c>
      <c r="U368" s="130" t="s">
        <v>327</v>
      </c>
      <c r="V368" s="130" t="s">
        <v>328</v>
      </c>
      <c r="X368" s="130" t="s">
        <v>329</v>
      </c>
      <c r="AC368" s="130" t="s">
        <v>330</v>
      </c>
      <c r="AD368" s="130">
        <v>0</v>
      </c>
      <c r="AI368" s="142" t="s">
        <v>191</v>
      </c>
      <c r="AJ368" s="142" t="s">
        <v>136</v>
      </c>
      <c r="AK368" s="142" t="s">
        <v>192</v>
      </c>
      <c r="AL368" s="147">
        <v>46147</v>
      </c>
      <c r="AM368" s="142"/>
      <c r="AN368" s="142"/>
      <c r="AO368" s="142" t="s">
        <v>351</v>
      </c>
      <c r="AP368" t="s">
        <v>332</v>
      </c>
    </row>
    <row r="369" spans="1:42" x14ac:dyDescent="0.25">
      <c r="A369" s="130" t="s">
        <v>433</v>
      </c>
      <c r="B369" s="130" t="s">
        <v>314</v>
      </c>
      <c r="C369" s="130" t="s">
        <v>729</v>
      </c>
      <c r="D369" s="130" t="s">
        <v>435</v>
      </c>
      <c r="E369" s="130" t="s">
        <v>317</v>
      </c>
      <c r="F369" s="130" t="s">
        <v>318</v>
      </c>
      <c r="G369" s="130" t="s">
        <v>436</v>
      </c>
      <c r="H369" s="130" t="s">
        <v>342</v>
      </c>
      <c r="I369" s="135">
        <v>6.55</v>
      </c>
      <c r="K369" s="130" t="s">
        <v>744</v>
      </c>
      <c r="L369" s="130" t="s">
        <v>442</v>
      </c>
      <c r="M369" s="134">
        <v>46175</v>
      </c>
      <c r="N369" s="130" t="s">
        <v>338</v>
      </c>
      <c r="Q369" s="130" t="s">
        <v>325</v>
      </c>
      <c r="T369" s="130" t="s">
        <v>746</v>
      </c>
      <c r="U369" s="130" t="s">
        <v>327</v>
      </c>
      <c r="V369" s="130" t="s">
        <v>328</v>
      </c>
      <c r="X369" s="130" t="s">
        <v>329</v>
      </c>
      <c r="AC369" s="130" t="s">
        <v>330</v>
      </c>
      <c r="AD369" s="130">
        <v>0</v>
      </c>
      <c r="AI369" s="142" t="s">
        <v>187</v>
      </c>
      <c r="AJ369" s="142" t="s">
        <v>699</v>
      </c>
      <c r="AK369" s="142" t="s">
        <v>159</v>
      </c>
      <c r="AL369" s="147">
        <v>46154</v>
      </c>
      <c r="AM369" s="142"/>
      <c r="AN369" s="142"/>
      <c r="AO369" s="142" t="s">
        <v>351</v>
      </c>
      <c r="AP369" t="s">
        <v>332</v>
      </c>
    </row>
    <row r="370" spans="1:42" x14ac:dyDescent="0.25">
      <c r="A370" s="130" t="s">
        <v>433</v>
      </c>
      <c r="B370" s="130" t="s">
        <v>314</v>
      </c>
      <c r="C370" s="130" t="s">
        <v>729</v>
      </c>
      <c r="D370" s="130" t="s">
        <v>435</v>
      </c>
      <c r="E370" s="130" t="s">
        <v>317</v>
      </c>
      <c r="F370" s="130" t="s">
        <v>318</v>
      </c>
      <c r="G370" s="130" t="s">
        <v>436</v>
      </c>
      <c r="H370" s="130" t="s">
        <v>342</v>
      </c>
      <c r="I370" s="135">
        <v>18.850000000000001</v>
      </c>
      <c r="K370" s="130" t="s">
        <v>744</v>
      </c>
      <c r="L370" s="130" t="s">
        <v>442</v>
      </c>
      <c r="M370" s="134">
        <v>46175</v>
      </c>
      <c r="N370" s="130" t="s">
        <v>338</v>
      </c>
      <c r="Q370" s="130" t="s">
        <v>325</v>
      </c>
      <c r="T370" s="130" t="s">
        <v>747</v>
      </c>
      <c r="U370" s="130" t="s">
        <v>327</v>
      </c>
      <c r="V370" s="130" t="s">
        <v>328</v>
      </c>
      <c r="X370" s="130" t="s">
        <v>329</v>
      </c>
      <c r="AC370" s="130" t="s">
        <v>330</v>
      </c>
      <c r="AD370" s="130">
        <v>0</v>
      </c>
      <c r="AI370" s="142" t="s">
        <v>195</v>
      </c>
      <c r="AJ370" s="142" t="s">
        <v>132</v>
      </c>
      <c r="AK370" s="142" t="s">
        <v>196</v>
      </c>
      <c r="AL370" s="147">
        <v>46163</v>
      </c>
      <c r="AM370" s="142"/>
      <c r="AN370" s="142"/>
      <c r="AO370" s="142" t="s">
        <v>351</v>
      </c>
      <c r="AP370" t="s">
        <v>332</v>
      </c>
    </row>
    <row r="371" spans="1:42" x14ac:dyDescent="0.25">
      <c r="A371" s="130" t="s">
        <v>433</v>
      </c>
      <c r="B371" s="130" t="s">
        <v>314</v>
      </c>
      <c r="C371" s="130" t="s">
        <v>729</v>
      </c>
      <c r="D371" s="130" t="s">
        <v>435</v>
      </c>
      <c r="E371" s="130" t="s">
        <v>317</v>
      </c>
      <c r="F371" s="130" t="s">
        <v>318</v>
      </c>
      <c r="G371" s="130" t="s">
        <v>436</v>
      </c>
      <c r="H371" s="130" t="s">
        <v>342</v>
      </c>
      <c r="I371" s="135">
        <v>0.56000000000000005</v>
      </c>
      <c r="K371" s="130" t="s">
        <v>744</v>
      </c>
      <c r="L371" s="130" t="s">
        <v>442</v>
      </c>
      <c r="M371" s="134">
        <v>46175</v>
      </c>
      <c r="N371" s="130" t="s">
        <v>338</v>
      </c>
      <c r="Q371" s="130" t="s">
        <v>325</v>
      </c>
      <c r="T371" s="130" t="s">
        <v>748</v>
      </c>
      <c r="U371" s="130" t="s">
        <v>327</v>
      </c>
      <c r="V371" s="130" t="s">
        <v>328</v>
      </c>
      <c r="X371" s="130" t="s">
        <v>329</v>
      </c>
      <c r="AC371" s="130" t="s">
        <v>330</v>
      </c>
      <c r="AD371" s="130">
        <v>0</v>
      </c>
      <c r="AI371" s="142" t="s">
        <v>195</v>
      </c>
      <c r="AJ371" s="142" t="s">
        <v>132</v>
      </c>
      <c r="AK371" s="142" t="s">
        <v>196</v>
      </c>
      <c r="AL371" s="147">
        <v>46163</v>
      </c>
      <c r="AM371" s="142"/>
      <c r="AN371" s="142"/>
      <c r="AO371" s="142" t="s">
        <v>351</v>
      </c>
      <c r="AP371" t="s">
        <v>332</v>
      </c>
    </row>
    <row r="372" spans="1:42" x14ac:dyDescent="0.25">
      <c r="A372" s="130" t="s">
        <v>433</v>
      </c>
      <c r="B372" s="130" t="s">
        <v>314</v>
      </c>
      <c r="C372" s="130" t="s">
        <v>729</v>
      </c>
      <c r="D372" s="130" t="s">
        <v>435</v>
      </c>
      <c r="E372" s="130" t="s">
        <v>317</v>
      </c>
      <c r="F372" s="130" t="s">
        <v>318</v>
      </c>
      <c r="G372" s="130" t="s">
        <v>436</v>
      </c>
      <c r="H372" s="130" t="s">
        <v>342</v>
      </c>
      <c r="I372" s="135">
        <v>11.2</v>
      </c>
      <c r="K372" s="130" t="s">
        <v>744</v>
      </c>
      <c r="L372" s="130" t="s">
        <v>442</v>
      </c>
      <c r="M372" s="134">
        <v>46175</v>
      </c>
      <c r="N372" s="130" t="s">
        <v>338</v>
      </c>
      <c r="Q372" s="130" t="s">
        <v>325</v>
      </c>
      <c r="T372" s="130" t="s">
        <v>749</v>
      </c>
      <c r="U372" s="130" t="s">
        <v>327</v>
      </c>
      <c r="V372" s="130" t="s">
        <v>328</v>
      </c>
      <c r="X372" s="130" t="s">
        <v>329</v>
      </c>
      <c r="AC372" s="130" t="s">
        <v>330</v>
      </c>
      <c r="AD372" s="130">
        <v>0</v>
      </c>
      <c r="AI372" s="142" t="s">
        <v>201</v>
      </c>
      <c r="AJ372" s="142" t="s">
        <v>132</v>
      </c>
      <c r="AK372" s="142" t="s">
        <v>141</v>
      </c>
      <c r="AL372" s="147">
        <v>46184</v>
      </c>
      <c r="AM372" s="142"/>
      <c r="AN372" s="142"/>
      <c r="AO372" s="142" t="s">
        <v>351</v>
      </c>
      <c r="AP372" t="s">
        <v>332</v>
      </c>
    </row>
    <row r="373" spans="1:42" x14ac:dyDescent="0.25">
      <c r="A373" s="130" t="s">
        <v>433</v>
      </c>
      <c r="B373" s="130" t="s">
        <v>314</v>
      </c>
      <c r="C373" s="130" t="s">
        <v>729</v>
      </c>
      <c r="D373" s="130" t="s">
        <v>435</v>
      </c>
      <c r="E373" s="130" t="s">
        <v>317</v>
      </c>
      <c r="F373" s="130" t="s">
        <v>318</v>
      </c>
      <c r="G373" s="130" t="s">
        <v>436</v>
      </c>
      <c r="H373" s="130" t="s">
        <v>342</v>
      </c>
      <c r="I373" s="135">
        <v>11.2</v>
      </c>
      <c r="K373" s="130" t="s">
        <v>750</v>
      </c>
      <c r="L373" s="130" t="s">
        <v>442</v>
      </c>
      <c r="M373" s="134">
        <v>46175</v>
      </c>
      <c r="N373" s="130" t="s">
        <v>338</v>
      </c>
      <c r="Q373" s="130" t="s">
        <v>325</v>
      </c>
      <c r="T373" s="130" t="s">
        <v>751</v>
      </c>
      <c r="U373" s="130" t="s">
        <v>327</v>
      </c>
      <c r="V373" s="130" t="s">
        <v>328</v>
      </c>
      <c r="X373" s="130" t="s">
        <v>329</v>
      </c>
      <c r="AC373" s="130" t="s">
        <v>330</v>
      </c>
      <c r="AD373" s="130">
        <v>0</v>
      </c>
      <c r="AI373" s="142" t="s">
        <v>195</v>
      </c>
      <c r="AJ373" s="142" t="s">
        <v>132</v>
      </c>
      <c r="AK373" s="142" t="s">
        <v>196</v>
      </c>
      <c r="AL373" s="147">
        <v>46163</v>
      </c>
      <c r="AM373" s="142"/>
      <c r="AN373" s="142"/>
      <c r="AO373" s="142" t="s">
        <v>351</v>
      </c>
      <c r="AP373" t="s">
        <v>332</v>
      </c>
    </row>
    <row r="374" spans="1:42" x14ac:dyDescent="0.25">
      <c r="A374" s="130" t="s">
        <v>433</v>
      </c>
      <c r="B374" s="130" t="s">
        <v>314</v>
      </c>
      <c r="C374" s="130" t="s">
        <v>729</v>
      </c>
      <c r="D374" s="130" t="s">
        <v>435</v>
      </c>
      <c r="E374" s="130" t="s">
        <v>317</v>
      </c>
      <c r="F374" s="130" t="s">
        <v>318</v>
      </c>
      <c r="G374" s="130" t="s">
        <v>459</v>
      </c>
      <c r="H374" s="130" t="s">
        <v>334</v>
      </c>
      <c r="I374" s="135">
        <v>116.52</v>
      </c>
      <c r="K374" s="130" t="s">
        <v>750</v>
      </c>
      <c r="L374" s="130" t="s">
        <v>442</v>
      </c>
      <c r="M374" s="134">
        <v>46175</v>
      </c>
      <c r="N374" s="130" t="s">
        <v>338</v>
      </c>
      <c r="Q374" s="130" t="s">
        <v>325</v>
      </c>
      <c r="T374" s="130" t="s">
        <v>752</v>
      </c>
      <c r="U374" s="130" t="s">
        <v>327</v>
      </c>
      <c r="V374" s="130" t="s">
        <v>328</v>
      </c>
      <c r="X374" s="130" t="s">
        <v>329</v>
      </c>
      <c r="AC374" s="130" t="s">
        <v>330</v>
      </c>
      <c r="AD374" s="130">
        <v>0</v>
      </c>
      <c r="AI374" s="148" t="s">
        <v>203</v>
      </c>
      <c r="AJ374" s="142" t="s">
        <v>204</v>
      </c>
      <c r="AK374" s="142" t="s">
        <v>141</v>
      </c>
      <c r="AL374" s="147">
        <v>46197</v>
      </c>
      <c r="AM374" s="142"/>
      <c r="AN374" s="142"/>
      <c r="AO374" s="142" t="s">
        <v>351</v>
      </c>
      <c r="AP374" t="s">
        <v>332</v>
      </c>
    </row>
    <row r="375" spans="1:42" x14ac:dyDescent="0.25">
      <c r="A375" s="130" t="s">
        <v>433</v>
      </c>
      <c r="B375" s="130" t="s">
        <v>314</v>
      </c>
      <c r="C375" s="130" t="s">
        <v>729</v>
      </c>
      <c r="D375" s="130" t="s">
        <v>435</v>
      </c>
      <c r="E375" s="130" t="s">
        <v>317</v>
      </c>
      <c r="F375" s="130" t="s">
        <v>318</v>
      </c>
      <c r="G375" s="130" t="s">
        <v>436</v>
      </c>
      <c r="H375" s="130" t="s">
        <v>342</v>
      </c>
      <c r="I375" s="135">
        <v>8.4</v>
      </c>
      <c r="K375" s="130" t="s">
        <v>750</v>
      </c>
      <c r="L375" s="130" t="s">
        <v>442</v>
      </c>
      <c r="M375" s="134">
        <v>46175</v>
      </c>
      <c r="N375" s="130" t="s">
        <v>338</v>
      </c>
      <c r="Q375" s="130" t="s">
        <v>325</v>
      </c>
      <c r="T375" s="130" t="s">
        <v>748</v>
      </c>
      <c r="U375" s="130" t="s">
        <v>327</v>
      </c>
      <c r="V375" s="130" t="s">
        <v>328</v>
      </c>
      <c r="X375" s="130" t="s">
        <v>329</v>
      </c>
      <c r="AC375" s="130" t="s">
        <v>330</v>
      </c>
      <c r="AD375" s="130">
        <v>0</v>
      </c>
      <c r="AI375" s="142" t="s">
        <v>195</v>
      </c>
      <c r="AJ375" s="142" t="s">
        <v>132</v>
      </c>
      <c r="AK375" s="142" t="s">
        <v>196</v>
      </c>
      <c r="AL375" s="147">
        <v>46163</v>
      </c>
      <c r="AM375" s="142"/>
      <c r="AN375" s="142"/>
      <c r="AO375" s="142" t="s">
        <v>351</v>
      </c>
      <c r="AP375" t="s">
        <v>332</v>
      </c>
    </row>
    <row r="376" spans="1:42" x14ac:dyDescent="0.25">
      <c r="A376" s="130" t="s">
        <v>433</v>
      </c>
      <c r="B376" s="130" t="s">
        <v>314</v>
      </c>
      <c r="C376" s="130" t="s">
        <v>729</v>
      </c>
      <c r="D376" s="130" t="s">
        <v>435</v>
      </c>
      <c r="E376" s="130" t="s">
        <v>317</v>
      </c>
      <c r="F376" s="130" t="s">
        <v>318</v>
      </c>
      <c r="G376" s="130" t="s">
        <v>436</v>
      </c>
      <c r="H376" s="130" t="s">
        <v>342</v>
      </c>
      <c r="I376" s="135">
        <v>11.2</v>
      </c>
      <c r="K376" s="130" t="s">
        <v>750</v>
      </c>
      <c r="L376" s="130" t="s">
        <v>442</v>
      </c>
      <c r="M376" s="134">
        <v>46175</v>
      </c>
      <c r="N376" s="130" t="s">
        <v>338</v>
      </c>
      <c r="Q376" s="130" t="s">
        <v>325</v>
      </c>
      <c r="T376" s="130" t="s">
        <v>753</v>
      </c>
      <c r="U376" s="130" t="s">
        <v>327</v>
      </c>
      <c r="V376" s="130" t="s">
        <v>328</v>
      </c>
      <c r="X376" s="130" t="s">
        <v>329</v>
      </c>
      <c r="AC376" s="130" t="s">
        <v>330</v>
      </c>
      <c r="AD376" s="130">
        <v>0</v>
      </c>
      <c r="AI376" s="142" t="s">
        <v>202</v>
      </c>
      <c r="AJ376" s="142" t="s">
        <v>699</v>
      </c>
      <c r="AK376" s="142" t="s">
        <v>159</v>
      </c>
      <c r="AL376" s="147">
        <v>46191</v>
      </c>
      <c r="AM376" s="142"/>
      <c r="AN376" s="142"/>
      <c r="AO376" s="142" t="s">
        <v>351</v>
      </c>
      <c r="AP376" t="s">
        <v>332</v>
      </c>
    </row>
    <row r="377" spans="1:42" x14ac:dyDescent="0.25">
      <c r="A377" s="130" t="s">
        <v>433</v>
      </c>
      <c r="B377" s="130" t="s">
        <v>314</v>
      </c>
      <c r="C377" s="130" t="s">
        <v>729</v>
      </c>
      <c r="D377" s="130" t="s">
        <v>435</v>
      </c>
      <c r="E377" s="130" t="s">
        <v>317</v>
      </c>
      <c r="F377" s="130" t="s">
        <v>318</v>
      </c>
      <c r="G377" s="130" t="s">
        <v>436</v>
      </c>
      <c r="H377" s="130" t="s">
        <v>342</v>
      </c>
      <c r="I377" s="135">
        <v>18.850000000000001</v>
      </c>
      <c r="K377" s="130" t="s">
        <v>750</v>
      </c>
      <c r="L377" s="130" t="s">
        <v>442</v>
      </c>
      <c r="M377" s="134">
        <v>46175</v>
      </c>
      <c r="N377" s="130" t="s">
        <v>338</v>
      </c>
      <c r="Q377" s="130" t="s">
        <v>325</v>
      </c>
      <c r="T377" s="130" t="s">
        <v>754</v>
      </c>
      <c r="U377" s="130" t="s">
        <v>327</v>
      </c>
      <c r="V377" s="130" t="s">
        <v>328</v>
      </c>
      <c r="X377" s="130" t="s">
        <v>329</v>
      </c>
      <c r="AC377" s="130" t="s">
        <v>330</v>
      </c>
      <c r="AD377" s="130">
        <v>0</v>
      </c>
      <c r="AI377" s="148" t="s">
        <v>203</v>
      </c>
      <c r="AJ377" s="142" t="s">
        <v>132</v>
      </c>
      <c r="AK377" s="142" t="s">
        <v>141</v>
      </c>
      <c r="AL377" s="147">
        <v>46197</v>
      </c>
      <c r="AM377" s="142"/>
      <c r="AN377" s="142"/>
      <c r="AO377" s="142" t="s">
        <v>351</v>
      </c>
      <c r="AP377" t="s">
        <v>332</v>
      </c>
    </row>
    <row r="378" spans="1:42" x14ac:dyDescent="0.25">
      <c r="A378" s="130" t="s">
        <v>433</v>
      </c>
      <c r="B378" s="130" t="s">
        <v>314</v>
      </c>
      <c r="C378" s="130" t="s">
        <v>729</v>
      </c>
      <c r="D378" s="130" t="s">
        <v>435</v>
      </c>
      <c r="E378" s="130" t="s">
        <v>317</v>
      </c>
      <c r="F378" s="130" t="s">
        <v>318</v>
      </c>
      <c r="G378" s="130" t="s">
        <v>436</v>
      </c>
      <c r="H378" s="130" t="s">
        <v>342</v>
      </c>
      <c r="I378" s="135">
        <v>0.56000000000000005</v>
      </c>
      <c r="K378" s="130" t="s">
        <v>750</v>
      </c>
      <c r="L378" s="130" t="s">
        <v>442</v>
      </c>
      <c r="M378" s="134">
        <v>46175</v>
      </c>
      <c r="N378" s="130" t="s">
        <v>338</v>
      </c>
      <c r="Q378" s="130" t="s">
        <v>325</v>
      </c>
      <c r="T378" s="130" t="s">
        <v>743</v>
      </c>
      <c r="U378" s="130" t="s">
        <v>327</v>
      </c>
      <c r="V378" s="130" t="s">
        <v>328</v>
      </c>
      <c r="X378" s="130" t="s">
        <v>329</v>
      </c>
      <c r="AC378" s="130" t="s">
        <v>330</v>
      </c>
      <c r="AD378" s="130">
        <v>0</v>
      </c>
      <c r="AI378" s="142" t="s">
        <v>190</v>
      </c>
      <c r="AJ378" s="142" t="s">
        <v>132</v>
      </c>
      <c r="AK378" s="142" t="s">
        <v>139</v>
      </c>
      <c r="AL378" s="147">
        <v>46141</v>
      </c>
      <c r="AM378" s="142"/>
      <c r="AN378" s="142"/>
      <c r="AO378" s="142" t="s">
        <v>351</v>
      </c>
      <c r="AP378" t="s">
        <v>332</v>
      </c>
    </row>
    <row r="379" spans="1:42" x14ac:dyDescent="0.25">
      <c r="A379" s="130" t="s">
        <v>433</v>
      </c>
      <c r="B379" s="130" t="s">
        <v>314</v>
      </c>
      <c r="C379" s="130" t="s">
        <v>729</v>
      </c>
      <c r="D379" s="130" t="s">
        <v>435</v>
      </c>
      <c r="E379" s="130" t="s">
        <v>317</v>
      </c>
      <c r="F379" s="130" t="s">
        <v>318</v>
      </c>
      <c r="G379" s="130" t="s">
        <v>436</v>
      </c>
      <c r="H379" s="130" t="s">
        <v>342</v>
      </c>
      <c r="I379" s="135">
        <v>229.57</v>
      </c>
      <c r="K379" s="130" t="s">
        <v>750</v>
      </c>
      <c r="L379" s="130" t="s">
        <v>442</v>
      </c>
      <c r="M379" s="134">
        <v>46175</v>
      </c>
      <c r="N379" s="130" t="s">
        <v>338</v>
      </c>
      <c r="Q379" s="130" t="s">
        <v>325</v>
      </c>
      <c r="T379" s="130" t="s">
        <v>755</v>
      </c>
      <c r="U379" s="130" t="s">
        <v>327</v>
      </c>
      <c r="V379" s="130" t="s">
        <v>328</v>
      </c>
      <c r="X379" s="130" t="s">
        <v>329</v>
      </c>
      <c r="AC379" s="130" t="s">
        <v>330</v>
      </c>
      <c r="AD379" s="130">
        <v>0</v>
      </c>
      <c r="AI379" s="142" t="s">
        <v>190</v>
      </c>
      <c r="AJ379" s="142" t="s">
        <v>129</v>
      </c>
      <c r="AK379" s="142" t="s">
        <v>139</v>
      </c>
      <c r="AL379" s="147">
        <v>46141</v>
      </c>
      <c r="AM379" s="142"/>
      <c r="AN379" s="142"/>
      <c r="AO379" s="142" t="s">
        <v>351</v>
      </c>
      <c r="AP379" t="s">
        <v>332</v>
      </c>
    </row>
    <row r="380" spans="1:42" x14ac:dyDescent="0.25">
      <c r="A380" s="130" t="s">
        <v>433</v>
      </c>
      <c r="B380" s="130" t="s">
        <v>314</v>
      </c>
      <c r="C380" s="130" t="s">
        <v>729</v>
      </c>
      <c r="D380" s="130" t="s">
        <v>435</v>
      </c>
      <c r="E380" s="130" t="s">
        <v>317</v>
      </c>
      <c r="F380" s="130" t="s">
        <v>318</v>
      </c>
      <c r="G380" s="130" t="s">
        <v>459</v>
      </c>
      <c r="H380" s="130" t="s">
        <v>334</v>
      </c>
      <c r="I380" s="135">
        <v>75.91</v>
      </c>
      <c r="K380" s="130" t="s">
        <v>756</v>
      </c>
      <c r="L380" s="130" t="s">
        <v>442</v>
      </c>
      <c r="M380" s="134">
        <v>46203</v>
      </c>
      <c r="N380" s="130" t="s">
        <v>338</v>
      </c>
      <c r="Q380" s="130" t="s">
        <v>325</v>
      </c>
      <c r="T380" s="130" t="s">
        <v>757</v>
      </c>
      <c r="U380" s="130" t="s">
        <v>327</v>
      </c>
      <c r="V380" s="130" t="s">
        <v>328</v>
      </c>
      <c r="X380" s="130" t="s">
        <v>329</v>
      </c>
      <c r="AC380" s="130" t="s">
        <v>330</v>
      </c>
      <c r="AD380" s="130">
        <v>0</v>
      </c>
      <c r="AI380" s="148" t="s">
        <v>203</v>
      </c>
      <c r="AJ380" s="142" t="s">
        <v>204</v>
      </c>
      <c r="AK380" s="142" t="s">
        <v>141</v>
      </c>
      <c r="AL380" s="147">
        <v>46197</v>
      </c>
      <c r="AM380" s="142"/>
      <c r="AN380" s="142"/>
      <c r="AO380" s="142" t="s">
        <v>351</v>
      </c>
      <c r="AP380" t="s">
        <v>332</v>
      </c>
    </row>
    <row r="381" spans="1:42" x14ac:dyDescent="0.25">
      <c r="A381" s="130" t="s">
        <v>433</v>
      </c>
      <c r="B381" s="130" t="s">
        <v>314</v>
      </c>
      <c r="C381" s="130" t="s">
        <v>729</v>
      </c>
      <c r="D381" s="130" t="s">
        <v>435</v>
      </c>
      <c r="E381" s="130" t="s">
        <v>317</v>
      </c>
      <c r="F381" s="130" t="s">
        <v>318</v>
      </c>
      <c r="G381" s="130" t="s">
        <v>436</v>
      </c>
      <c r="H381" s="130" t="s">
        <v>342</v>
      </c>
      <c r="I381" s="135">
        <v>11.2</v>
      </c>
      <c r="K381" s="130" t="s">
        <v>756</v>
      </c>
      <c r="L381" s="130" t="s">
        <v>442</v>
      </c>
      <c r="M381" s="134">
        <v>46203</v>
      </c>
      <c r="N381" s="130" t="s">
        <v>338</v>
      </c>
      <c r="Q381" s="130" t="s">
        <v>325</v>
      </c>
      <c r="T381" s="130" t="s">
        <v>758</v>
      </c>
      <c r="U381" s="130" t="s">
        <v>327</v>
      </c>
      <c r="V381" s="130" t="s">
        <v>328</v>
      </c>
      <c r="X381" s="130" t="s">
        <v>329</v>
      </c>
      <c r="AC381" s="130" t="s">
        <v>330</v>
      </c>
      <c r="AD381" s="130">
        <v>0</v>
      </c>
      <c r="AI381" s="142" t="s">
        <v>202</v>
      </c>
      <c r="AJ381" s="142" t="s">
        <v>699</v>
      </c>
      <c r="AK381" s="142" t="s">
        <v>159</v>
      </c>
      <c r="AL381" s="147">
        <v>46191</v>
      </c>
      <c r="AM381" s="142"/>
      <c r="AN381" s="142"/>
      <c r="AO381" s="142" t="s">
        <v>351</v>
      </c>
      <c r="AP381" t="s">
        <v>332</v>
      </c>
    </row>
    <row r="382" spans="1:42" x14ac:dyDescent="0.25">
      <c r="A382" s="130" t="s">
        <v>433</v>
      </c>
      <c r="B382" s="130" t="s">
        <v>314</v>
      </c>
      <c r="C382" s="130" t="s">
        <v>729</v>
      </c>
      <c r="D382" s="130" t="s">
        <v>435</v>
      </c>
      <c r="E382" s="130" t="s">
        <v>317</v>
      </c>
      <c r="F382" s="130" t="s">
        <v>318</v>
      </c>
      <c r="G382" s="130" t="s">
        <v>436</v>
      </c>
      <c r="H382" s="130" t="s">
        <v>342</v>
      </c>
      <c r="I382" s="135">
        <v>136.30000000000001</v>
      </c>
      <c r="K382" s="130" t="s">
        <v>756</v>
      </c>
      <c r="L382" s="130" t="s">
        <v>442</v>
      </c>
      <c r="M382" s="134">
        <v>46203</v>
      </c>
      <c r="N382" s="130" t="s">
        <v>338</v>
      </c>
      <c r="Q382" s="130" t="s">
        <v>325</v>
      </c>
      <c r="T382" s="130" t="s">
        <v>759</v>
      </c>
      <c r="U382" s="130" t="s">
        <v>327</v>
      </c>
      <c r="V382" s="130" t="s">
        <v>328</v>
      </c>
      <c r="X382" s="130" t="s">
        <v>329</v>
      </c>
      <c r="AC382" s="130" t="s">
        <v>330</v>
      </c>
      <c r="AD382" s="130">
        <v>0</v>
      </c>
      <c r="AI382" s="142" t="s">
        <v>201</v>
      </c>
      <c r="AJ382" s="142" t="s">
        <v>136</v>
      </c>
      <c r="AK382" s="142" t="s">
        <v>141</v>
      </c>
      <c r="AL382" s="147">
        <v>46184</v>
      </c>
      <c r="AM382" s="142"/>
      <c r="AN382" s="142"/>
      <c r="AO382" s="142" t="s">
        <v>351</v>
      </c>
      <c r="AP382" t="s">
        <v>332</v>
      </c>
    </row>
    <row r="383" spans="1:42" x14ac:dyDescent="0.25">
      <c r="A383" s="130" t="s">
        <v>433</v>
      </c>
      <c r="B383" s="130" t="s">
        <v>314</v>
      </c>
      <c r="C383" s="130" t="s">
        <v>729</v>
      </c>
      <c r="D383" s="130" t="s">
        <v>435</v>
      </c>
      <c r="E383" s="130" t="s">
        <v>317</v>
      </c>
      <c r="F383" s="130" t="s">
        <v>318</v>
      </c>
      <c r="G383" s="130" t="s">
        <v>459</v>
      </c>
      <c r="H383" s="130" t="s">
        <v>334</v>
      </c>
      <c r="I383" s="135">
        <v>184.72</v>
      </c>
      <c r="K383" s="130" t="s">
        <v>760</v>
      </c>
      <c r="L383" s="130" t="s">
        <v>442</v>
      </c>
      <c r="M383" s="134">
        <v>46203</v>
      </c>
      <c r="N383" s="130" t="s">
        <v>338</v>
      </c>
      <c r="Q383" s="130" t="s">
        <v>325</v>
      </c>
      <c r="T383" s="130" t="s">
        <v>740</v>
      </c>
      <c r="U383" s="130" t="s">
        <v>327</v>
      </c>
      <c r="V383" s="130" t="s">
        <v>328</v>
      </c>
      <c r="X383" s="130" t="s">
        <v>329</v>
      </c>
      <c r="AC383" s="130" t="s">
        <v>330</v>
      </c>
      <c r="AD383" s="130">
        <v>0</v>
      </c>
      <c r="AI383" s="142" t="s">
        <v>199</v>
      </c>
      <c r="AJ383" s="142" t="s">
        <v>182</v>
      </c>
      <c r="AK383" s="142" t="s">
        <v>200</v>
      </c>
      <c r="AL383" s="147">
        <v>46177</v>
      </c>
      <c r="AM383" s="142"/>
      <c r="AN383" s="142"/>
      <c r="AO383" s="142" t="s">
        <v>351</v>
      </c>
      <c r="AP383" t="s">
        <v>332</v>
      </c>
    </row>
    <row r="384" spans="1:42" x14ac:dyDescent="0.25">
      <c r="A384" s="130" t="s">
        <v>433</v>
      </c>
      <c r="B384" s="130" t="s">
        <v>314</v>
      </c>
      <c r="C384" s="130" t="s">
        <v>729</v>
      </c>
      <c r="D384" s="130" t="s">
        <v>435</v>
      </c>
      <c r="E384" s="130" t="s">
        <v>317</v>
      </c>
      <c r="F384" s="130" t="s">
        <v>318</v>
      </c>
      <c r="G384" s="130" t="s">
        <v>459</v>
      </c>
      <c r="H384" s="130" t="s">
        <v>334</v>
      </c>
      <c r="I384" s="135">
        <v>80.97</v>
      </c>
      <c r="K384" s="130" t="s">
        <v>760</v>
      </c>
      <c r="L384" s="130" t="s">
        <v>442</v>
      </c>
      <c r="M384" s="134">
        <v>46203</v>
      </c>
      <c r="N384" s="130" t="s">
        <v>338</v>
      </c>
      <c r="Q384" s="130" t="s">
        <v>325</v>
      </c>
      <c r="T384" s="130" t="s">
        <v>736</v>
      </c>
      <c r="U384" s="130" t="s">
        <v>327</v>
      </c>
      <c r="V384" s="130" t="s">
        <v>328</v>
      </c>
      <c r="X384" s="130" t="s">
        <v>329</v>
      </c>
      <c r="AC384" s="130" t="s">
        <v>330</v>
      </c>
      <c r="AD384" s="130">
        <v>0</v>
      </c>
      <c r="AI384" s="142" t="s">
        <v>202</v>
      </c>
      <c r="AJ384" s="142" t="s">
        <v>182</v>
      </c>
      <c r="AK384" s="142" t="s">
        <v>159</v>
      </c>
      <c r="AL384" s="147">
        <v>46191</v>
      </c>
      <c r="AM384" s="142"/>
      <c r="AN384" s="142"/>
      <c r="AO384" s="142" t="s">
        <v>351</v>
      </c>
      <c r="AP384" t="s">
        <v>332</v>
      </c>
    </row>
    <row r="385" spans="1:42" x14ac:dyDescent="0.25">
      <c r="A385" s="130" t="s">
        <v>433</v>
      </c>
      <c r="B385" s="130" t="s">
        <v>314</v>
      </c>
      <c r="C385" s="130" t="s">
        <v>729</v>
      </c>
      <c r="D385" s="130" t="s">
        <v>435</v>
      </c>
      <c r="E385" s="130" t="s">
        <v>317</v>
      </c>
      <c r="F385" s="130" t="s">
        <v>318</v>
      </c>
      <c r="G385" s="130" t="s">
        <v>459</v>
      </c>
      <c r="H385" s="130" t="s">
        <v>334</v>
      </c>
      <c r="I385" s="135">
        <v>115.56</v>
      </c>
      <c r="K385" s="130" t="s">
        <v>761</v>
      </c>
      <c r="L385" s="130" t="s">
        <v>442</v>
      </c>
      <c r="M385" s="134">
        <v>46203</v>
      </c>
      <c r="N385" s="130" t="s">
        <v>338</v>
      </c>
      <c r="Q385" s="130" t="s">
        <v>325</v>
      </c>
      <c r="T385" s="130" t="s">
        <v>709</v>
      </c>
      <c r="U385" s="130" t="s">
        <v>327</v>
      </c>
      <c r="V385" s="130" t="s">
        <v>328</v>
      </c>
      <c r="X385" s="130" t="s">
        <v>329</v>
      </c>
      <c r="AC385" s="130" t="s">
        <v>330</v>
      </c>
      <c r="AD385" s="130">
        <v>0</v>
      </c>
      <c r="AI385" s="142" t="s">
        <v>201</v>
      </c>
      <c r="AJ385" s="142" t="s">
        <v>182</v>
      </c>
      <c r="AK385" s="142" t="s">
        <v>141</v>
      </c>
      <c r="AL385" s="147">
        <v>46184</v>
      </c>
      <c r="AM385" s="142"/>
      <c r="AN385" s="142"/>
      <c r="AO385" s="142" t="s">
        <v>351</v>
      </c>
      <c r="AP385" t="s">
        <v>332</v>
      </c>
    </row>
    <row r="386" spans="1:42" x14ac:dyDescent="0.25">
      <c r="A386" s="130" t="s">
        <v>433</v>
      </c>
      <c r="B386" s="130" t="s">
        <v>314</v>
      </c>
      <c r="C386" s="130" t="s">
        <v>729</v>
      </c>
      <c r="D386" s="130" t="s">
        <v>435</v>
      </c>
      <c r="E386" s="130" t="s">
        <v>317</v>
      </c>
      <c r="F386" s="130" t="s">
        <v>318</v>
      </c>
      <c r="G386" s="130" t="s">
        <v>436</v>
      </c>
      <c r="H386" s="130" t="s">
        <v>342</v>
      </c>
      <c r="I386" s="135">
        <v>8.4</v>
      </c>
      <c r="K386" s="130" t="s">
        <v>761</v>
      </c>
      <c r="L386" s="130" t="s">
        <v>442</v>
      </c>
      <c r="M386" s="134">
        <v>46203</v>
      </c>
      <c r="N386" s="130" t="s">
        <v>338</v>
      </c>
      <c r="Q386" s="130" t="s">
        <v>325</v>
      </c>
      <c r="T386" s="130" t="s">
        <v>762</v>
      </c>
      <c r="U386" s="130" t="s">
        <v>327</v>
      </c>
      <c r="V386" s="130" t="s">
        <v>328</v>
      </c>
      <c r="X386" s="130" t="s">
        <v>329</v>
      </c>
      <c r="AC386" s="130" t="s">
        <v>330</v>
      </c>
      <c r="AD386" s="130">
        <v>0</v>
      </c>
      <c r="AI386" s="142" t="s">
        <v>195</v>
      </c>
      <c r="AJ386" s="142" t="s">
        <v>132</v>
      </c>
      <c r="AK386" s="142" t="s">
        <v>196</v>
      </c>
      <c r="AL386" s="147">
        <v>46163</v>
      </c>
      <c r="AM386" s="142"/>
      <c r="AN386" s="142"/>
      <c r="AO386" s="142" t="s">
        <v>351</v>
      </c>
      <c r="AP386" t="s">
        <v>332</v>
      </c>
    </row>
    <row r="387" spans="1:42" x14ac:dyDescent="0.25">
      <c r="A387" s="130" t="s">
        <v>433</v>
      </c>
      <c r="B387" s="130" t="s">
        <v>314</v>
      </c>
      <c r="C387" s="130" t="s">
        <v>729</v>
      </c>
      <c r="D387" s="130" t="s">
        <v>435</v>
      </c>
      <c r="E387" s="130" t="s">
        <v>317</v>
      </c>
      <c r="F387" s="130" t="s">
        <v>318</v>
      </c>
      <c r="G387" s="130" t="s">
        <v>436</v>
      </c>
      <c r="H387" s="130" t="s">
        <v>342</v>
      </c>
      <c r="I387" s="135">
        <v>8.4</v>
      </c>
      <c r="K387" s="130" t="s">
        <v>761</v>
      </c>
      <c r="L387" s="130" t="s">
        <v>442</v>
      </c>
      <c r="M387" s="134">
        <v>46203</v>
      </c>
      <c r="N387" s="130" t="s">
        <v>338</v>
      </c>
      <c r="Q387" s="130" t="s">
        <v>325</v>
      </c>
      <c r="T387" s="130" t="s">
        <v>763</v>
      </c>
      <c r="U387" s="130" t="s">
        <v>327</v>
      </c>
      <c r="V387" s="130" t="s">
        <v>328</v>
      </c>
      <c r="X387" s="130" t="s">
        <v>329</v>
      </c>
      <c r="AC387" s="130" t="s">
        <v>330</v>
      </c>
      <c r="AD387" s="130">
        <v>0</v>
      </c>
      <c r="AI387" s="142" t="s">
        <v>201</v>
      </c>
      <c r="AJ387" s="142" t="s">
        <v>132</v>
      </c>
      <c r="AK387" s="142" t="s">
        <v>141</v>
      </c>
      <c r="AL387" s="147">
        <v>46184</v>
      </c>
      <c r="AM387" s="142"/>
      <c r="AN387" s="142"/>
      <c r="AO387" s="142" t="s">
        <v>351</v>
      </c>
      <c r="AP387" t="s">
        <v>332</v>
      </c>
    </row>
    <row r="388" spans="1:42" x14ac:dyDescent="0.25">
      <c r="A388" s="130" t="s">
        <v>433</v>
      </c>
      <c r="B388" s="130" t="s">
        <v>314</v>
      </c>
      <c r="C388" s="130" t="s">
        <v>729</v>
      </c>
      <c r="D388" s="130" t="s">
        <v>435</v>
      </c>
      <c r="E388" s="130" t="s">
        <v>317</v>
      </c>
      <c r="F388" s="130" t="s">
        <v>318</v>
      </c>
      <c r="G388" s="130" t="s">
        <v>436</v>
      </c>
      <c r="H388" s="130" t="s">
        <v>342</v>
      </c>
      <c r="I388" s="135">
        <v>11.2</v>
      </c>
      <c r="K388" s="130" t="s">
        <v>761</v>
      </c>
      <c r="L388" s="130" t="s">
        <v>442</v>
      </c>
      <c r="M388" s="134">
        <v>46203</v>
      </c>
      <c r="N388" s="130" t="s">
        <v>338</v>
      </c>
      <c r="Q388" s="130" t="s">
        <v>325</v>
      </c>
      <c r="T388" s="130" t="s">
        <v>764</v>
      </c>
      <c r="U388" s="130" t="s">
        <v>327</v>
      </c>
      <c r="V388" s="130" t="s">
        <v>328</v>
      </c>
      <c r="X388" s="130" t="s">
        <v>329</v>
      </c>
      <c r="AC388" s="130" t="s">
        <v>330</v>
      </c>
      <c r="AD388" s="130">
        <v>0</v>
      </c>
      <c r="AI388" s="142" t="s">
        <v>201</v>
      </c>
      <c r="AJ388" s="142" t="s">
        <v>132</v>
      </c>
      <c r="AK388" s="142" t="s">
        <v>141</v>
      </c>
      <c r="AL388" s="147">
        <v>46184</v>
      </c>
      <c r="AM388" s="142"/>
      <c r="AN388" s="142"/>
      <c r="AO388" s="142" t="s">
        <v>351</v>
      </c>
      <c r="AP388" t="s">
        <v>332</v>
      </c>
    </row>
    <row r="389" spans="1:42" x14ac:dyDescent="0.25">
      <c r="A389" s="130" t="s">
        <v>433</v>
      </c>
      <c r="B389" s="130" t="s">
        <v>314</v>
      </c>
      <c r="C389" s="130" t="s">
        <v>729</v>
      </c>
      <c r="D389" s="130" t="s">
        <v>435</v>
      </c>
      <c r="E389" s="130" t="s">
        <v>317</v>
      </c>
      <c r="F389" s="130" t="s">
        <v>318</v>
      </c>
      <c r="G389" s="130" t="s">
        <v>459</v>
      </c>
      <c r="H389" s="130" t="s">
        <v>334</v>
      </c>
      <c r="I389" s="135">
        <v>11.59</v>
      </c>
      <c r="K389" s="130" t="s">
        <v>761</v>
      </c>
      <c r="L389" s="130" t="s">
        <v>442</v>
      </c>
      <c r="M389" s="134">
        <v>46203</v>
      </c>
      <c r="N389" s="130" t="s">
        <v>338</v>
      </c>
      <c r="Q389" s="130" t="s">
        <v>325</v>
      </c>
      <c r="T389" s="130" t="s">
        <v>709</v>
      </c>
      <c r="U389" s="130" t="s">
        <v>327</v>
      </c>
      <c r="V389" s="130" t="s">
        <v>328</v>
      </c>
      <c r="X389" s="130" t="s">
        <v>329</v>
      </c>
      <c r="AC389" s="130" t="s">
        <v>330</v>
      </c>
      <c r="AD389" s="130">
        <v>0</v>
      </c>
      <c r="AI389" s="142" t="s">
        <v>201</v>
      </c>
      <c r="AJ389" s="142" t="s">
        <v>182</v>
      </c>
      <c r="AK389" s="142" t="s">
        <v>141</v>
      </c>
      <c r="AL389" s="147">
        <v>46184</v>
      </c>
      <c r="AM389" s="142"/>
      <c r="AN389" s="142"/>
      <c r="AO389" s="142" t="s">
        <v>351</v>
      </c>
      <c r="AP389" t="s">
        <v>332</v>
      </c>
    </row>
    <row r="390" spans="1:42" x14ac:dyDescent="0.25">
      <c r="A390" s="130" t="s">
        <v>433</v>
      </c>
      <c r="B390" s="130" t="s">
        <v>314</v>
      </c>
      <c r="C390" s="130" t="s">
        <v>729</v>
      </c>
      <c r="D390" s="130" t="s">
        <v>435</v>
      </c>
      <c r="E390" s="130" t="s">
        <v>317</v>
      </c>
      <c r="F390" s="130" t="s">
        <v>318</v>
      </c>
      <c r="G390" s="130" t="s">
        <v>436</v>
      </c>
      <c r="H390" s="130" t="s">
        <v>342</v>
      </c>
      <c r="I390" s="135">
        <v>0.56000000000000005</v>
      </c>
      <c r="K390" s="130" t="s">
        <v>761</v>
      </c>
      <c r="L390" s="130" t="s">
        <v>442</v>
      </c>
      <c r="M390" s="134">
        <v>46203</v>
      </c>
      <c r="N390" s="130" t="s">
        <v>338</v>
      </c>
      <c r="Q390" s="130" t="s">
        <v>325</v>
      </c>
      <c r="T390" s="130" t="s">
        <v>762</v>
      </c>
      <c r="U390" s="130" t="s">
        <v>327</v>
      </c>
      <c r="V390" s="130" t="s">
        <v>328</v>
      </c>
      <c r="X390" s="130" t="s">
        <v>329</v>
      </c>
      <c r="AC390" s="130" t="s">
        <v>330</v>
      </c>
      <c r="AD390" s="130">
        <v>0</v>
      </c>
      <c r="AI390" s="142" t="s">
        <v>195</v>
      </c>
      <c r="AJ390" s="142" t="s">
        <v>132</v>
      </c>
      <c r="AK390" s="142" t="s">
        <v>196</v>
      </c>
      <c r="AL390" s="147">
        <v>46163</v>
      </c>
      <c r="AM390" s="142"/>
      <c r="AN390" s="142"/>
      <c r="AO390" s="142" t="s">
        <v>351</v>
      </c>
      <c r="AP390" t="s">
        <v>332</v>
      </c>
    </row>
    <row r="391" spans="1:42" x14ac:dyDescent="0.25">
      <c r="A391" s="130" t="s">
        <v>433</v>
      </c>
      <c r="B391" s="130" t="s">
        <v>314</v>
      </c>
      <c r="C391" s="130" t="s">
        <v>729</v>
      </c>
      <c r="D391" s="130" t="s">
        <v>435</v>
      </c>
      <c r="E391" s="130" t="s">
        <v>317</v>
      </c>
      <c r="F391" s="130" t="s">
        <v>318</v>
      </c>
      <c r="G391" s="130" t="s">
        <v>436</v>
      </c>
      <c r="H391" s="130" t="s">
        <v>342</v>
      </c>
      <c r="I391" s="135">
        <v>147.83000000000001</v>
      </c>
      <c r="K391" s="130" t="s">
        <v>761</v>
      </c>
      <c r="L391" s="130" t="s">
        <v>442</v>
      </c>
      <c r="M391" s="134">
        <v>46203</v>
      </c>
      <c r="N391" s="130" t="s">
        <v>338</v>
      </c>
      <c r="Q391" s="130" t="s">
        <v>325</v>
      </c>
      <c r="T391" s="130" t="s">
        <v>765</v>
      </c>
      <c r="U391" s="130" t="s">
        <v>327</v>
      </c>
      <c r="V391" s="130" t="s">
        <v>328</v>
      </c>
      <c r="X391" s="130" t="s">
        <v>329</v>
      </c>
      <c r="AC391" s="130" t="s">
        <v>330</v>
      </c>
      <c r="AD391" s="130">
        <v>0</v>
      </c>
      <c r="AI391" s="142" t="s">
        <v>195</v>
      </c>
      <c r="AJ391" s="142" t="s">
        <v>136</v>
      </c>
      <c r="AK391" s="142" t="s">
        <v>196</v>
      </c>
      <c r="AL391" s="147">
        <v>46163</v>
      </c>
      <c r="AM391" s="142"/>
      <c r="AN391" s="142"/>
      <c r="AO391" s="142" t="s">
        <v>351</v>
      </c>
      <c r="AP391" t="s">
        <v>332</v>
      </c>
    </row>
    <row r="392" spans="1:42" x14ac:dyDescent="0.25">
      <c r="A392" s="130" t="s">
        <v>433</v>
      </c>
      <c r="B392" s="130" t="s">
        <v>314</v>
      </c>
      <c r="C392" s="130" t="s">
        <v>729</v>
      </c>
      <c r="D392" s="130" t="s">
        <v>435</v>
      </c>
      <c r="E392" s="130" t="s">
        <v>317</v>
      </c>
      <c r="F392" s="130" t="s">
        <v>318</v>
      </c>
      <c r="G392" s="130" t="s">
        <v>436</v>
      </c>
      <c r="H392" s="130" t="s">
        <v>342</v>
      </c>
      <c r="I392" s="135">
        <v>11.2</v>
      </c>
      <c r="K392" s="130" t="s">
        <v>761</v>
      </c>
      <c r="L392" s="130" t="s">
        <v>442</v>
      </c>
      <c r="M392" s="134">
        <v>46203</v>
      </c>
      <c r="N392" s="130" t="s">
        <v>338</v>
      </c>
      <c r="Q392" s="130" t="s">
        <v>325</v>
      </c>
      <c r="T392" s="130" t="s">
        <v>766</v>
      </c>
      <c r="U392" s="130" t="s">
        <v>327</v>
      </c>
      <c r="V392" s="130" t="s">
        <v>328</v>
      </c>
      <c r="X392" s="130" t="s">
        <v>329</v>
      </c>
      <c r="AC392" s="130" t="s">
        <v>330</v>
      </c>
      <c r="AD392" s="130">
        <v>0</v>
      </c>
      <c r="AI392" s="142" t="s">
        <v>199</v>
      </c>
      <c r="AJ392" s="142" t="s">
        <v>699</v>
      </c>
      <c r="AK392" s="142" t="s">
        <v>200</v>
      </c>
      <c r="AL392" s="147">
        <v>46177</v>
      </c>
      <c r="AM392" s="142"/>
      <c r="AN392" s="142"/>
      <c r="AO392" s="142" t="s">
        <v>351</v>
      </c>
      <c r="AP392" t="s">
        <v>332</v>
      </c>
    </row>
    <row r="393" spans="1:42" x14ac:dyDescent="0.25">
      <c r="A393" s="130" t="s">
        <v>433</v>
      </c>
      <c r="B393" s="130" t="s">
        <v>314</v>
      </c>
      <c r="C393" s="130" t="s">
        <v>729</v>
      </c>
      <c r="D393" s="130" t="s">
        <v>435</v>
      </c>
      <c r="E393" s="130" t="s">
        <v>317</v>
      </c>
      <c r="F393" s="130" t="s">
        <v>318</v>
      </c>
      <c r="G393" s="130" t="s">
        <v>436</v>
      </c>
      <c r="H393" s="130" t="s">
        <v>342</v>
      </c>
      <c r="I393" s="135">
        <v>11.2</v>
      </c>
      <c r="K393" s="130" t="s">
        <v>761</v>
      </c>
      <c r="L393" s="130" t="s">
        <v>442</v>
      </c>
      <c r="M393" s="134">
        <v>46203</v>
      </c>
      <c r="N393" s="130" t="s">
        <v>338</v>
      </c>
      <c r="Q393" s="130" t="s">
        <v>325</v>
      </c>
      <c r="T393" s="130" t="s">
        <v>767</v>
      </c>
      <c r="U393" s="130" t="s">
        <v>327</v>
      </c>
      <c r="V393" s="130" t="s">
        <v>328</v>
      </c>
      <c r="X393" s="130" t="s">
        <v>329</v>
      </c>
      <c r="AC393" s="130" t="s">
        <v>330</v>
      </c>
      <c r="AD393" s="130">
        <v>0</v>
      </c>
      <c r="AI393" s="142" t="s">
        <v>187</v>
      </c>
      <c r="AJ393" s="142" t="s">
        <v>699</v>
      </c>
      <c r="AK393" s="142" t="s">
        <v>159</v>
      </c>
      <c r="AL393" s="147">
        <v>46154</v>
      </c>
      <c r="AM393" s="142"/>
      <c r="AN393" s="142"/>
      <c r="AO393" s="142" t="s">
        <v>351</v>
      </c>
      <c r="AP393" t="s">
        <v>332</v>
      </c>
    </row>
    <row r="394" spans="1:42" x14ac:dyDescent="0.25">
      <c r="A394" s="130" t="s">
        <v>433</v>
      </c>
      <c r="B394" s="130" t="s">
        <v>314</v>
      </c>
      <c r="C394" s="130" t="s">
        <v>729</v>
      </c>
      <c r="D394" s="130" t="s">
        <v>435</v>
      </c>
      <c r="E394" s="130" t="s">
        <v>317</v>
      </c>
      <c r="F394" s="130" t="s">
        <v>318</v>
      </c>
      <c r="G394" s="130" t="s">
        <v>459</v>
      </c>
      <c r="H394" s="130" t="s">
        <v>334</v>
      </c>
      <c r="I394" s="135">
        <v>459.13</v>
      </c>
      <c r="K394" s="130" t="s">
        <v>761</v>
      </c>
      <c r="L394" s="130" t="s">
        <v>442</v>
      </c>
      <c r="M394" s="134">
        <v>46203</v>
      </c>
      <c r="N394" s="130" t="s">
        <v>338</v>
      </c>
      <c r="Q394" s="130" t="s">
        <v>325</v>
      </c>
      <c r="T394" s="130" t="s">
        <v>752</v>
      </c>
      <c r="U394" s="130" t="s">
        <v>327</v>
      </c>
      <c r="V394" s="130" t="s">
        <v>328</v>
      </c>
      <c r="X394" s="130" t="s">
        <v>329</v>
      </c>
      <c r="AC394" s="130" t="s">
        <v>330</v>
      </c>
      <c r="AD394" s="130">
        <v>0</v>
      </c>
      <c r="AI394" s="148" t="s">
        <v>203</v>
      </c>
      <c r="AJ394" s="142" t="s">
        <v>204</v>
      </c>
      <c r="AK394" s="142" t="s">
        <v>141</v>
      </c>
      <c r="AL394" s="147">
        <v>46197</v>
      </c>
      <c r="AM394" s="142"/>
      <c r="AN394" s="142"/>
      <c r="AO394" s="142" t="s">
        <v>351</v>
      </c>
      <c r="AP394" t="s">
        <v>332</v>
      </c>
    </row>
    <row r="395" spans="1:42" x14ac:dyDescent="0.25">
      <c r="A395" s="130" t="s">
        <v>433</v>
      </c>
      <c r="B395" s="130" t="s">
        <v>314</v>
      </c>
      <c r="C395" s="130" t="s">
        <v>729</v>
      </c>
      <c r="D395" s="130" t="s">
        <v>435</v>
      </c>
      <c r="E395" s="130" t="s">
        <v>317</v>
      </c>
      <c r="F395" s="130" t="s">
        <v>318</v>
      </c>
      <c r="G395" s="130" t="s">
        <v>436</v>
      </c>
      <c r="H395" s="130" t="s">
        <v>342</v>
      </c>
      <c r="I395" s="135">
        <v>11.2</v>
      </c>
      <c r="K395" s="130" t="s">
        <v>768</v>
      </c>
      <c r="L395" s="130" t="s">
        <v>442</v>
      </c>
      <c r="M395" s="134">
        <v>46203</v>
      </c>
      <c r="N395" s="130" t="s">
        <v>338</v>
      </c>
      <c r="Q395" s="130" t="s">
        <v>325</v>
      </c>
      <c r="T395" s="130" t="s">
        <v>769</v>
      </c>
      <c r="U395" s="130" t="s">
        <v>327</v>
      </c>
      <c r="V395" s="130" t="s">
        <v>328</v>
      </c>
      <c r="X395" s="130" t="s">
        <v>329</v>
      </c>
      <c r="AC395" s="130" t="s">
        <v>330</v>
      </c>
      <c r="AD395" s="130">
        <v>0</v>
      </c>
      <c r="AI395" s="148" t="s">
        <v>203</v>
      </c>
      <c r="AJ395" s="142" t="s">
        <v>132</v>
      </c>
      <c r="AK395" s="142" t="s">
        <v>141</v>
      </c>
      <c r="AL395" s="147">
        <v>46197</v>
      </c>
      <c r="AM395" s="142"/>
      <c r="AN395" s="142"/>
      <c r="AO395" s="142" t="s">
        <v>351</v>
      </c>
      <c r="AP395" t="s">
        <v>332</v>
      </c>
    </row>
    <row r="396" spans="1:42" x14ac:dyDescent="0.25">
      <c r="A396" s="130" t="s">
        <v>433</v>
      </c>
      <c r="B396" s="130" t="s">
        <v>314</v>
      </c>
      <c r="C396" s="130" t="s">
        <v>729</v>
      </c>
      <c r="D396" s="130" t="s">
        <v>435</v>
      </c>
      <c r="E396" s="130" t="s">
        <v>317</v>
      </c>
      <c r="F396" s="130" t="s">
        <v>318</v>
      </c>
      <c r="G396" s="130" t="s">
        <v>459</v>
      </c>
      <c r="H396" s="130" t="s">
        <v>334</v>
      </c>
      <c r="I396" s="135">
        <v>307.92</v>
      </c>
      <c r="K396" s="130" t="s">
        <v>768</v>
      </c>
      <c r="L396" s="130" t="s">
        <v>442</v>
      </c>
      <c r="M396" s="134">
        <v>46203</v>
      </c>
      <c r="N396" s="130" t="s">
        <v>338</v>
      </c>
      <c r="Q396" s="130" t="s">
        <v>325</v>
      </c>
      <c r="T396" s="130" t="s">
        <v>752</v>
      </c>
      <c r="U396" s="130" t="s">
        <v>327</v>
      </c>
      <c r="V396" s="130" t="s">
        <v>328</v>
      </c>
      <c r="X396" s="130" t="s">
        <v>329</v>
      </c>
      <c r="AC396" s="130" t="s">
        <v>330</v>
      </c>
      <c r="AD396" s="130">
        <v>0</v>
      </c>
      <c r="AI396" s="148" t="s">
        <v>203</v>
      </c>
      <c r="AJ396" s="142" t="s">
        <v>204</v>
      </c>
      <c r="AK396" s="142" t="s">
        <v>141</v>
      </c>
      <c r="AL396" s="147">
        <v>46197</v>
      </c>
      <c r="AM396" s="142"/>
      <c r="AN396" s="142"/>
      <c r="AO396" s="142" t="s">
        <v>351</v>
      </c>
      <c r="AP396" t="s">
        <v>332</v>
      </c>
    </row>
    <row r="397" spans="1:42" x14ac:dyDescent="0.25">
      <c r="A397" s="130" t="s">
        <v>433</v>
      </c>
      <c r="B397" s="130" t="s">
        <v>314</v>
      </c>
      <c r="C397" s="130" t="s">
        <v>729</v>
      </c>
      <c r="D397" s="130" t="s">
        <v>435</v>
      </c>
      <c r="E397" s="130" t="s">
        <v>317</v>
      </c>
      <c r="F397" s="130" t="s">
        <v>318</v>
      </c>
      <c r="G397" s="130" t="s">
        <v>436</v>
      </c>
      <c r="H397" s="130" t="s">
        <v>342</v>
      </c>
      <c r="I397" s="135">
        <v>11.2</v>
      </c>
      <c r="K397" s="130" t="s">
        <v>770</v>
      </c>
      <c r="L397" s="130" t="s">
        <v>442</v>
      </c>
      <c r="M397" s="134">
        <v>46203</v>
      </c>
      <c r="N397" s="130" t="s">
        <v>338</v>
      </c>
      <c r="Q397" s="130" t="s">
        <v>325</v>
      </c>
      <c r="T397" s="130" t="s">
        <v>771</v>
      </c>
      <c r="U397" s="130" t="s">
        <v>327</v>
      </c>
      <c r="V397" s="130" t="s">
        <v>328</v>
      </c>
      <c r="X397" s="130" t="s">
        <v>329</v>
      </c>
      <c r="AC397" s="130" t="s">
        <v>330</v>
      </c>
      <c r="AD397" s="130">
        <v>0</v>
      </c>
      <c r="AI397" s="148" t="s">
        <v>203</v>
      </c>
      <c r="AJ397" s="142" t="s">
        <v>132</v>
      </c>
      <c r="AK397" s="142" t="s">
        <v>141</v>
      </c>
      <c r="AL397" s="147">
        <v>46197</v>
      </c>
      <c r="AM397" s="142"/>
      <c r="AN397" s="142"/>
      <c r="AO397" s="142" t="s">
        <v>351</v>
      </c>
      <c r="AP397" t="s">
        <v>332</v>
      </c>
    </row>
    <row r="398" spans="1:42" x14ac:dyDescent="0.25">
      <c r="A398" s="130" t="s">
        <v>433</v>
      </c>
      <c r="B398" s="130" t="s">
        <v>314</v>
      </c>
      <c r="C398" s="130" t="s">
        <v>729</v>
      </c>
      <c r="D398" s="130" t="s">
        <v>435</v>
      </c>
      <c r="E398" s="130" t="s">
        <v>317</v>
      </c>
      <c r="F398" s="130" t="s">
        <v>318</v>
      </c>
      <c r="G398" s="130" t="s">
        <v>436</v>
      </c>
      <c r="H398" s="130" t="s">
        <v>342</v>
      </c>
      <c r="I398" s="135">
        <v>11.2</v>
      </c>
      <c r="K398" s="130" t="s">
        <v>770</v>
      </c>
      <c r="L398" s="130" t="s">
        <v>442</v>
      </c>
      <c r="M398" s="134">
        <v>46203</v>
      </c>
      <c r="N398" s="130" t="s">
        <v>338</v>
      </c>
      <c r="Q398" s="130" t="s">
        <v>325</v>
      </c>
      <c r="T398" s="130" t="s">
        <v>772</v>
      </c>
      <c r="U398" s="130" t="s">
        <v>327</v>
      </c>
      <c r="V398" s="130" t="s">
        <v>328</v>
      </c>
      <c r="X398" s="130" t="s">
        <v>329</v>
      </c>
      <c r="AC398" s="130" t="s">
        <v>330</v>
      </c>
      <c r="AD398" s="130">
        <v>0</v>
      </c>
      <c r="AI398" s="148" t="s">
        <v>203</v>
      </c>
      <c r="AJ398" s="142" t="s">
        <v>132</v>
      </c>
      <c r="AK398" s="142" t="s">
        <v>141</v>
      </c>
      <c r="AL398" s="147">
        <v>46197</v>
      </c>
      <c r="AM398" s="142"/>
      <c r="AN398" s="142"/>
      <c r="AO398" s="142" t="s">
        <v>351</v>
      </c>
      <c r="AP398" t="s">
        <v>332</v>
      </c>
    </row>
    <row r="399" spans="1:42" x14ac:dyDescent="0.25">
      <c r="A399" s="130" t="s">
        <v>433</v>
      </c>
      <c r="B399" s="130" t="s">
        <v>314</v>
      </c>
      <c r="C399" s="130" t="s">
        <v>729</v>
      </c>
      <c r="D399" s="130" t="s">
        <v>435</v>
      </c>
      <c r="E399" s="130" t="s">
        <v>317</v>
      </c>
      <c r="F399" s="130" t="s">
        <v>318</v>
      </c>
      <c r="G399" s="130" t="s">
        <v>436</v>
      </c>
      <c r="H399" s="130" t="s">
        <v>342</v>
      </c>
      <c r="I399" s="135">
        <v>11.2</v>
      </c>
      <c r="K399" s="130" t="s">
        <v>770</v>
      </c>
      <c r="L399" s="130" t="s">
        <v>442</v>
      </c>
      <c r="M399" s="134">
        <v>46203</v>
      </c>
      <c r="N399" s="130" t="s">
        <v>338</v>
      </c>
      <c r="Q399" s="130" t="s">
        <v>325</v>
      </c>
      <c r="T399" s="130" t="s">
        <v>773</v>
      </c>
      <c r="U399" s="130" t="s">
        <v>327</v>
      </c>
      <c r="V399" s="130" t="s">
        <v>328</v>
      </c>
      <c r="X399" s="130" t="s">
        <v>329</v>
      </c>
      <c r="AC399" s="130" t="s">
        <v>330</v>
      </c>
      <c r="AD399" s="130">
        <v>0</v>
      </c>
      <c r="AI399" s="142" t="s">
        <v>201</v>
      </c>
      <c r="AJ399" s="142" t="s">
        <v>132</v>
      </c>
      <c r="AK399" s="142" t="s">
        <v>141</v>
      </c>
      <c r="AL399" s="147">
        <v>46184</v>
      </c>
      <c r="AM399" s="142"/>
      <c r="AN399" s="142"/>
      <c r="AO399" s="142" t="s">
        <v>351</v>
      </c>
      <c r="AP399" t="s">
        <v>332</v>
      </c>
    </row>
    <row r="400" spans="1:42" x14ac:dyDescent="0.25">
      <c r="A400" s="130" t="s">
        <v>433</v>
      </c>
      <c r="B400" s="130" t="s">
        <v>314</v>
      </c>
      <c r="C400" s="130" t="s">
        <v>729</v>
      </c>
      <c r="D400" s="130" t="s">
        <v>435</v>
      </c>
      <c r="E400" s="130" t="s">
        <v>317</v>
      </c>
      <c r="F400" s="130" t="s">
        <v>318</v>
      </c>
      <c r="G400" s="130" t="s">
        <v>436</v>
      </c>
      <c r="H400" s="130" t="s">
        <v>342</v>
      </c>
      <c r="I400" s="135">
        <v>0.56000000000000005</v>
      </c>
      <c r="K400" s="130" t="s">
        <v>770</v>
      </c>
      <c r="L400" s="130" t="s">
        <v>442</v>
      </c>
      <c r="M400" s="134">
        <v>46203</v>
      </c>
      <c r="N400" s="130" t="s">
        <v>338</v>
      </c>
      <c r="Q400" s="130" t="s">
        <v>325</v>
      </c>
      <c r="T400" s="130" t="s">
        <v>763</v>
      </c>
      <c r="U400" s="130" t="s">
        <v>327</v>
      </c>
      <c r="V400" s="130" t="s">
        <v>328</v>
      </c>
      <c r="X400" s="130" t="s">
        <v>329</v>
      </c>
      <c r="AC400" s="130" t="s">
        <v>330</v>
      </c>
      <c r="AD400" s="130">
        <v>0</v>
      </c>
      <c r="AI400" s="142" t="s">
        <v>201</v>
      </c>
      <c r="AJ400" s="142" t="s">
        <v>132</v>
      </c>
      <c r="AK400" s="142" t="s">
        <v>141</v>
      </c>
      <c r="AL400" s="147">
        <v>46184</v>
      </c>
      <c r="AM400" s="142"/>
      <c r="AN400" s="142"/>
      <c r="AO400" s="142" t="s">
        <v>351</v>
      </c>
      <c r="AP400" t="s">
        <v>332</v>
      </c>
    </row>
    <row r="401" spans="1:42" x14ac:dyDescent="0.25">
      <c r="A401" s="130" t="s">
        <v>433</v>
      </c>
      <c r="B401" s="130" t="s">
        <v>314</v>
      </c>
      <c r="C401" s="130" t="s">
        <v>729</v>
      </c>
      <c r="D401" s="130" t="s">
        <v>435</v>
      </c>
      <c r="E401" s="130" t="s">
        <v>317</v>
      </c>
      <c r="F401" s="130" t="s">
        <v>318</v>
      </c>
      <c r="G401" s="130" t="s">
        <v>474</v>
      </c>
      <c r="H401" s="130" t="s">
        <v>354</v>
      </c>
      <c r="I401" s="135">
        <v>54.52</v>
      </c>
      <c r="J401" s="130" t="s">
        <v>53</v>
      </c>
      <c r="K401" s="130" t="s">
        <v>774</v>
      </c>
      <c r="L401" s="130" t="s">
        <v>438</v>
      </c>
      <c r="M401" s="134">
        <v>46203</v>
      </c>
      <c r="N401" s="130" t="s">
        <v>338</v>
      </c>
      <c r="Q401" s="130" t="s">
        <v>325</v>
      </c>
      <c r="T401" s="130" t="s">
        <v>775</v>
      </c>
      <c r="U401" s="130" t="s">
        <v>327</v>
      </c>
      <c r="V401" s="130" t="s">
        <v>328</v>
      </c>
      <c r="X401" s="130" t="s">
        <v>329</v>
      </c>
      <c r="AC401" s="130" t="s">
        <v>330</v>
      </c>
      <c r="AD401" s="130">
        <v>0</v>
      </c>
      <c r="AI401" s="142" t="s">
        <v>199</v>
      </c>
      <c r="AJ401" s="142" t="s">
        <v>131</v>
      </c>
      <c r="AK401" s="142" t="s">
        <v>200</v>
      </c>
      <c r="AL401" s="147">
        <v>46177</v>
      </c>
      <c r="AM401" s="142"/>
      <c r="AN401" s="142"/>
      <c r="AO401" s="142" t="s">
        <v>351</v>
      </c>
      <c r="AP401" t="s">
        <v>332</v>
      </c>
    </row>
    <row r="402" spans="1:42" x14ac:dyDescent="0.25">
      <c r="A402" s="130" t="s">
        <v>433</v>
      </c>
      <c r="B402" s="130" t="s">
        <v>314</v>
      </c>
      <c r="C402" s="130" t="s">
        <v>729</v>
      </c>
      <c r="D402" s="130" t="s">
        <v>435</v>
      </c>
      <c r="E402" s="130" t="s">
        <v>317</v>
      </c>
      <c r="F402" s="130" t="s">
        <v>318</v>
      </c>
      <c r="G402" s="130" t="s">
        <v>474</v>
      </c>
      <c r="H402" s="130" t="s">
        <v>354</v>
      </c>
      <c r="I402" s="135">
        <v>11.24</v>
      </c>
      <c r="J402" s="130" t="s">
        <v>53</v>
      </c>
      <c r="K402" s="130" t="s">
        <v>774</v>
      </c>
      <c r="L402" s="130" t="s">
        <v>438</v>
      </c>
      <c r="M402" s="134">
        <v>46203</v>
      </c>
      <c r="N402" s="130" t="s">
        <v>338</v>
      </c>
      <c r="Q402" s="130" t="s">
        <v>325</v>
      </c>
      <c r="T402" s="130" t="s">
        <v>776</v>
      </c>
      <c r="U402" s="130" t="s">
        <v>327</v>
      </c>
      <c r="V402" s="130" t="s">
        <v>328</v>
      </c>
      <c r="X402" s="130" t="s">
        <v>329</v>
      </c>
      <c r="AC402" s="130" t="s">
        <v>330</v>
      </c>
      <c r="AD402" s="130">
        <v>0</v>
      </c>
      <c r="AI402" s="142" t="s">
        <v>211</v>
      </c>
      <c r="AJ402" s="142" t="s">
        <v>131</v>
      </c>
      <c r="AK402" s="142" t="s">
        <v>159</v>
      </c>
      <c r="AL402" s="147">
        <v>46176</v>
      </c>
      <c r="AM402" s="142"/>
      <c r="AN402" s="142"/>
      <c r="AO402" s="142" t="s">
        <v>351</v>
      </c>
      <c r="AP402" t="s">
        <v>332</v>
      </c>
    </row>
    <row r="403" spans="1:42" x14ac:dyDescent="0.25">
      <c r="A403" s="130" t="s">
        <v>433</v>
      </c>
      <c r="B403" s="130" t="s">
        <v>314</v>
      </c>
      <c r="C403" s="130" t="s">
        <v>729</v>
      </c>
      <c r="D403" s="130" t="s">
        <v>435</v>
      </c>
      <c r="E403" s="130" t="s">
        <v>317</v>
      </c>
      <c r="F403" s="130" t="s">
        <v>318</v>
      </c>
      <c r="G403" s="130" t="s">
        <v>474</v>
      </c>
      <c r="H403" s="130" t="s">
        <v>354</v>
      </c>
      <c r="I403" s="135">
        <v>54.87</v>
      </c>
      <c r="J403" s="130" t="s">
        <v>53</v>
      </c>
      <c r="K403" s="130" t="s">
        <v>774</v>
      </c>
      <c r="L403" s="130" t="s">
        <v>438</v>
      </c>
      <c r="M403" s="134">
        <v>46203</v>
      </c>
      <c r="N403" s="130" t="s">
        <v>338</v>
      </c>
      <c r="Q403" s="130" t="s">
        <v>325</v>
      </c>
      <c r="T403" s="130" t="s">
        <v>777</v>
      </c>
      <c r="U403" s="130" t="s">
        <v>327</v>
      </c>
      <c r="V403" s="130" t="s">
        <v>328</v>
      </c>
      <c r="X403" s="130" t="s">
        <v>329</v>
      </c>
      <c r="AC403" s="130" t="s">
        <v>330</v>
      </c>
      <c r="AD403" s="130">
        <v>0</v>
      </c>
      <c r="AI403" s="142" t="s">
        <v>201</v>
      </c>
      <c r="AJ403" s="142" t="s">
        <v>131</v>
      </c>
      <c r="AK403" s="142" t="s">
        <v>141</v>
      </c>
      <c r="AL403" s="147">
        <v>46184</v>
      </c>
      <c r="AM403" s="142"/>
      <c r="AN403" s="142"/>
      <c r="AO403" s="142" t="s">
        <v>351</v>
      </c>
      <c r="AP403" t="s">
        <v>332</v>
      </c>
    </row>
    <row r="404" spans="1:42" x14ac:dyDescent="0.25">
      <c r="A404" s="130" t="s">
        <v>433</v>
      </c>
      <c r="B404" s="130" t="s">
        <v>314</v>
      </c>
      <c r="C404" s="130" t="s">
        <v>729</v>
      </c>
      <c r="D404" s="130" t="s">
        <v>435</v>
      </c>
      <c r="E404" s="130" t="s">
        <v>317</v>
      </c>
      <c r="F404" s="130" t="s">
        <v>318</v>
      </c>
      <c r="G404" s="130" t="s">
        <v>474</v>
      </c>
      <c r="H404" s="130" t="s">
        <v>354</v>
      </c>
      <c r="I404" s="135">
        <v>44.89</v>
      </c>
      <c r="J404" s="130" t="s">
        <v>53</v>
      </c>
      <c r="K404" s="130" t="s">
        <v>774</v>
      </c>
      <c r="L404" s="130" t="s">
        <v>438</v>
      </c>
      <c r="M404" s="134">
        <v>46203</v>
      </c>
      <c r="N404" s="130" t="s">
        <v>338</v>
      </c>
      <c r="Q404" s="130" t="s">
        <v>325</v>
      </c>
      <c r="T404" s="130" t="s">
        <v>778</v>
      </c>
      <c r="U404" s="130" t="s">
        <v>327</v>
      </c>
      <c r="V404" s="130" t="s">
        <v>328</v>
      </c>
      <c r="X404" s="130" t="s">
        <v>329</v>
      </c>
      <c r="AC404" s="130" t="s">
        <v>330</v>
      </c>
      <c r="AD404" s="130">
        <v>0</v>
      </c>
      <c r="AI404" s="142" t="s">
        <v>201</v>
      </c>
      <c r="AJ404" s="142" t="s">
        <v>131</v>
      </c>
      <c r="AK404" s="142" t="s">
        <v>141</v>
      </c>
      <c r="AL404" s="147">
        <v>46184</v>
      </c>
      <c r="AM404" s="142"/>
      <c r="AN404" s="142"/>
      <c r="AO404" s="142" t="s">
        <v>351</v>
      </c>
      <c r="AP404" t="s">
        <v>332</v>
      </c>
    </row>
    <row r="405" spans="1:42" x14ac:dyDescent="0.25">
      <c r="A405" s="130" t="s">
        <v>433</v>
      </c>
      <c r="B405" s="130" t="s">
        <v>314</v>
      </c>
      <c r="C405" s="130" t="s">
        <v>729</v>
      </c>
      <c r="D405" s="130" t="s">
        <v>435</v>
      </c>
      <c r="E405" s="130" t="s">
        <v>317</v>
      </c>
      <c r="F405" s="130" t="s">
        <v>318</v>
      </c>
      <c r="G405" s="130" t="s">
        <v>474</v>
      </c>
      <c r="H405" s="130" t="s">
        <v>354</v>
      </c>
      <c r="I405" s="135">
        <v>11.68</v>
      </c>
      <c r="J405" s="130" t="s">
        <v>53</v>
      </c>
      <c r="K405" s="130" t="s">
        <v>774</v>
      </c>
      <c r="L405" s="130" t="s">
        <v>438</v>
      </c>
      <c r="M405" s="134">
        <v>46203</v>
      </c>
      <c r="N405" s="130" t="s">
        <v>338</v>
      </c>
      <c r="Q405" s="130" t="s">
        <v>325</v>
      </c>
      <c r="T405" s="130" t="s">
        <v>779</v>
      </c>
      <c r="U405" s="130" t="s">
        <v>327</v>
      </c>
      <c r="V405" s="130" t="s">
        <v>328</v>
      </c>
      <c r="X405" s="130" t="s">
        <v>329</v>
      </c>
      <c r="AC405" s="130" t="s">
        <v>330</v>
      </c>
      <c r="AD405" s="130">
        <v>0</v>
      </c>
      <c r="AI405" s="142" t="s">
        <v>201</v>
      </c>
      <c r="AJ405" s="142" t="s">
        <v>131</v>
      </c>
      <c r="AK405" s="142" t="s">
        <v>141</v>
      </c>
      <c r="AL405" s="147">
        <v>46184</v>
      </c>
      <c r="AM405" s="142"/>
      <c r="AN405" s="142"/>
      <c r="AO405" s="142" t="s">
        <v>351</v>
      </c>
      <c r="AP405" t="s">
        <v>332</v>
      </c>
    </row>
    <row r="406" spans="1:42" x14ac:dyDescent="0.25">
      <c r="A406" s="130" t="s">
        <v>433</v>
      </c>
      <c r="B406" s="130" t="s">
        <v>314</v>
      </c>
      <c r="C406" s="130" t="s">
        <v>729</v>
      </c>
      <c r="D406" s="130" t="s">
        <v>435</v>
      </c>
      <c r="E406" s="130" t="s">
        <v>317</v>
      </c>
      <c r="F406" s="130" t="s">
        <v>318</v>
      </c>
      <c r="G406" s="130" t="s">
        <v>474</v>
      </c>
      <c r="H406" s="130" t="s">
        <v>354</v>
      </c>
      <c r="I406" s="135">
        <v>49.83</v>
      </c>
      <c r="J406" s="130" t="s">
        <v>53</v>
      </c>
      <c r="K406" s="130" t="s">
        <v>780</v>
      </c>
      <c r="L406" s="130" t="s">
        <v>438</v>
      </c>
      <c r="M406" s="134">
        <v>46203</v>
      </c>
      <c r="N406" s="130" t="s">
        <v>338</v>
      </c>
      <c r="Q406" s="130" t="s">
        <v>325</v>
      </c>
      <c r="T406" s="130" t="s">
        <v>781</v>
      </c>
      <c r="U406" s="130" t="s">
        <v>327</v>
      </c>
      <c r="V406" s="130" t="s">
        <v>328</v>
      </c>
      <c r="X406" s="130" t="s">
        <v>329</v>
      </c>
      <c r="AC406" s="130" t="s">
        <v>330</v>
      </c>
      <c r="AD406" s="130">
        <v>0</v>
      </c>
      <c r="AI406" s="142" t="s">
        <v>202</v>
      </c>
      <c r="AJ406" s="142" t="s">
        <v>131</v>
      </c>
      <c r="AK406" s="142" t="s">
        <v>159</v>
      </c>
      <c r="AL406" s="147">
        <v>46191</v>
      </c>
      <c r="AM406" s="142"/>
      <c r="AN406" s="142"/>
      <c r="AO406" s="142" t="s">
        <v>351</v>
      </c>
      <c r="AP406" t="s">
        <v>332</v>
      </c>
    </row>
    <row r="407" spans="1:42" x14ac:dyDescent="0.25">
      <c r="A407" s="130" t="s">
        <v>433</v>
      </c>
      <c r="B407" s="130" t="s">
        <v>314</v>
      </c>
      <c r="C407" s="130" t="s">
        <v>729</v>
      </c>
      <c r="D407" s="130" t="s">
        <v>435</v>
      </c>
      <c r="E407" s="130" t="s">
        <v>317</v>
      </c>
      <c r="F407" s="130" t="s">
        <v>318</v>
      </c>
      <c r="G407" s="130" t="s">
        <v>474</v>
      </c>
      <c r="H407" s="130" t="s">
        <v>354</v>
      </c>
      <c r="I407" s="135">
        <v>37.130000000000003</v>
      </c>
      <c r="J407" s="130" t="s">
        <v>53</v>
      </c>
      <c r="K407" s="130" t="s">
        <v>780</v>
      </c>
      <c r="L407" s="130" t="s">
        <v>438</v>
      </c>
      <c r="M407" s="134">
        <v>46203</v>
      </c>
      <c r="N407" s="130" t="s">
        <v>338</v>
      </c>
      <c r="Q407" s="130" t="s">
        <v>325</v>
      </c>
      <c r="T407" s="130" t="s">
        <v>782</v>
      </c>
      <c r="U407" s="130" t="s">
        <v>327</v>
      </c>
      <c r="V407" s="130" t="s">
        <v>328</v>
      </c>
      <c r="X407" s="130" t="s">
        <v>329</v>
      </c>
      <c r="AC407" s="130" t="s">
        <v>330</v>
      </c>
      <c r="AD407" s="130">
        <v>0</v>
      </c>
      <c r="AI407" s="148" t="s">
        <v>203</v>
      </c>
      <c r="AJ407" s="142" t="s">
        <v>131</v>
      </c>
      <c r="AK407" s="142" t="s">
        <v>141</v>
      </c>
      <c r="AL407" s="147">
        <v>46197</v>
      </c>
      <c r="AM407" s="142"/>
      <c r="AN407" s="142"/>
      <c r="AO407" s="142" t="s">
        <v>351</v>
      </c>
      <c r="AP407" t="s">
        <v>332</v>
      </c>
    </row>
    <row r="408" spans="1:42" x14ac:dyDescent="0.25">
      <c r="A408" s="130" t="s">
        <v>433</v>
      </c>
      <c r="B408" s="130" t="s">
        <v>314</v>
      </c>
      <c r="C408" s="130" t="s">
        <v>729</v>
      </c>
      <c r="D408" s="130" t="s">
        <v>435</v>
      </c>
      <c r="E408" s="130" t="s">
        <v>317</v>
      </c>
      <c r="F408" s="130" t="s">
        <v>318</v>
      </c>
      <c r="G408" s="130" t="s">
        <v>474</v>
      </c>
      <c r="H408" s="130" t="s">
        <v>354</v>
      </c>
      <c r="I408" s="135">
        <v>90.87</v>
      </c>
      <c r="J408" s="130" t="s">
        <v>53</v>
      </c>
      <c r="K408" s="130" t="s">
        <v>780</v>
      </c>
      <c r="L408" s="130" t="s">
        <v>438</v>
      </c>
      <c r="M408" s="134">
        <v>46203</v>
      </c>
      <c r="N408" s="130" t="s">
        <v>338</v>
      </c>
      <c r="Q408" s="130" t="s">
        <v>325</v>
      </c>
      <c r="T408" s="130" t="s">
        <v>783</v>
      </c>
      <c r="U408" s="130" t="s">
        <v>327</v>
      </c>
      <c r="V408" s="130" t="s">
        <v>328</v>
      </c>
      <c r="X408" s="130" t="s">
        <v>329</v>
      </c>
      <c r="AC408" s="130" t="s">
        <v>330</v>
      </c>
      <c r="AD408" s="130">
        <v>0</v>
      </c>
      <c r="AI408" s="148" t="s">
        <v>203</v>
      </c>
      <c r="AJ408" s="142" t="s">
        <v>131</v>
      </c>
      <c r="AK408" s="142" t="s">
        <v>141</v>
      </c>
      <c r="AL408" s="147">
        <v>46197</v>
      </c>
      <c r="AM408" s="142"/>
      <c r="AN408" s="142"/>
      <c r="AO408" s="142" t="s">
        <v>351</v>
      </c>
      <c r="AP408" t="s">
        <v>332</v>
      </c>
    </row>
    <row r="409" spans="1:42" x14ac:dyDescent="0.25">
      <c r="A409" s="130" t="s">
        <v>433</v>
      </c>
      <c r="B409" s="130" t="s">
        <v>314</v>
      </c>
      <c r="C409" s="130" t="s">
        <v>729</v>
      </c>
      <c r="D409" s="130" t="s">
        <v>435</v>
      </c>
      <c r="E409" s="130" t="s">
        <v>317</v>
      </c>
      <c r="F409" s="130" t="s">
        <v>318</v>
      </c>
      <c r="G409" s="130" t="s">
        <v>459</v>
      </c>
      <c r="H409" s="130" t="s">
        <v>334</v>
      </c>
      <c r="I409" s="135">
        <v>-25.82</v>
      </c>
      <c r="J409" s="130" t="s">
        <v>471</v>
      </c>
      <c r="K409" s="130" t="s">
        <v>784</v>
      </c>
      <c r="L409" s="130" t="s">
        <v>438</v>
      </c>
      <c r="M409" s="134">
        <v>46203</v>
      </c>
      <c r="N409" s="130" t="s">
        <v>324</v>
      </c>
      <c r="Q409" s="130" t="s">
        <v>325</v>
      </c>
      <c r="T409" s="130" t="s">
        <v>785</v>
      </c>
      <c r="U409" s="130" t="s">
        <v>327</v>
      </c>
      <c r="V409" s="130" t="s">
        <v>328</v>
      </c>
      <c r="X409" s="130" t="s">
        <v>329</v>
      </c>
      <c r="AC409" s="130" t="s">
        <v>330</v>
      </c>
      <c r="AD409" s="130">
        <v>0</v>
      </c>
      <c r="AI409" s="142" t="s">
        <v>786</v>
      </c>
      <c r="AJ409" s="142" t="s">
        <v>182</v>
      </c>
      <c r="AK409" s="142" t="s">
        <v>159</v>
      </c>
      <c r="AL409" s="147">
        <v>46175</v>
      </c>
      <c r="AM409" s="142"/>
      <c r="AN409" s="142"/>
      <c r="AO409" s="142" t="s">
        <v>351</v>
      </c>
      <c r="AP409" t="s">
        <v>332</v>
      </c>
    </row>
    <row r="410" spans="1:42" x14ac:dyDescent="0.25">
      <c r="A410" s="130" t="s">
        <v>433</v>
      </c>
      <c r="B410" s="130" t="s">
        <v>314</v>
      </c>
      <c r="C410" s="130" t="s">
        <v>729</v>
      </c>
      <c r="D410" s="130" t="s">
        <v>435</v>
      </c>
      <c r="E410" s="130" t="s">
        <v>317</v>
      </c>
      <c r="F410" s="130" t="s">
        <v>318</v>
      </c>
      <c r="G410" s="130" t="s">
        <v>459</v>
      </c>
      <c r="H410" s="130" t="s">
        <v>334</v>
      </c>
      <c r="I410" s="135">
        <v>-4.43</v>
      </c>
      <c r="J410" s="130" t="s">
        <v>471</v>
      </c>
      <c r="K410" s="130" t="s">
        <v>784</v>
      </c>
      <c r="L410" s="130" t="s">
        <v>438</v>
      </c>
      <c r="M410" s="134">
        <v>46203</v>
      </c>
      <c r="N410" s="130" t="s">
        <v>324</v>
      </c>
      <c r="Q410" s="130" t="s">
        <v>325</v>
      </c>
      <c r="T410" s="130" t="s">
        <v>785</v>
      </c>
      <c r="U410" s="130" t="s">
        <v>327</v>
      </c>
      <c r="V410" s="130" t="s">
        <v>328</v>
      </c>
      <c r="X410" s="130" t="s">
        <v>329</v>
      </c>
      <c r="AC410" s="130" t="s">
        <v>330</v>
      </c>
      <c r="AD410" s="130">
        <v>0</v>
      </c>
      <c r="AI410" s="142" t="s">
        <v>786</v>
      </c>
      <c r="AJ410" s="142" t="s">
        <v>182</v>
      </c>
      <c r="AK410" s="142" t="s">
        <v>159</v>
      </c>
      <c r="AL410" s="147">
        <v>46175</v>
      </c>
      <c r="AM410" s="142"/>
      <c r="AN410" s="142"/>
      <c r="AO410" s="142" t="s">
        <v>351</v>
      </c>
      <c r="AP410" t="s">
        <v>332</v>
      </c>
    </row>
    <row r="411" spans="1:42" x14ac:dyDescent="0.25">
      <c r="AI411" s="142"/>
      <c r="AJ411" s="142"/>
      <c r="AK411" s="142"/>
      <c r="AL411" s="142"/>
      <c r="AM411" s="142"/>
      <c r="AN411" s="142"/>
      <c r="AO411" s="142"/>
    </row>
    <row r="412" spans="1:42" x14ac:dyDescent="0.25">
      <c r="AI412" s="142"/>
      <c r="AJ412" s="142"/>
      <c r="AK412" s="142"/>
      <c r="AL412" s="142"/>
      <c r="AM412" s="142"/>
      <c r="AN412" s="142"/>
      <c r="AO412" s="142"/>
    </row>
    <row r="413" spans="1:42" x14ac:dyDescent="0.25">
      <c r="AI413" s="142"/>
      <c r="AJ413" s="142"/>
      <c r="AK413" s="142"/>
      <c r="AL413" s="142"/>
      <c r="AM413" s="142"/>
      <c r="AN413" s="142"/>
      <c r="AO413" s="142"/>
    </row>
    <row r="414" spans="1:42" x14ac:dyDescent="0.25">
      <c r="AI414" s="142"/>
      <c r="AJ414" s="142"/>
      <c r="AK414" s="142"/>
      <c r="AL414" s="142"/>
      <c r="AM414" s="142"/>
      <c r="AN414" s="142"/>
      <c r="AO414" s="142"/>
    </row>
    <row r="415" spans="1:42" x14ac:dyDescent="0.25">
      <c r="AI415" s="142"/>
      <c r="AJ415" s="142"/>
      <c r="AK415" s="142"/>
      <c r="AL415" s="142"/>
      <c r="AM415" s="142"/>
      <c r="AN415" s="142"/>
      <c r="AO415" s="142"/>
    </row>
    <row r="416" spans="1:42" x14ac:dyDescent="0.25">
      <c r="AI416" s="142"/>
      <c r="AJ416" s="142"/>
      <c r="AK416" s="142"/>
      <c r="AL416" s="142"/>
      <c r="AM416" s="142"/>
      <c r="AN416" s="142"/>
      <c r="AO416" s="142"/>
    </row>
    <row r="417" spans="35:41" x14ac:dyDescent="0.25">
      <c r="AI417" s="142"/>
      <c r="AJ417" s="142"/>
      <c r="AK417" s="142"/>
      <c r="AL417" s="142"/>
      <c r="AM417" s="142"/>
      <c r="AN417" s="142"/>
      <c r="AO417" s="142"/>
    </row>
    <row r="418" spans="35:41" x14ac:dyDescent="0.25">
      <c r="AI418" s="142"/>
      <c r="AJ418" s="142"/>
      <c r="AK418" s="142"/>
      <c r="AL418" s="142"/>
      <c r="AM418" s="142"/>
      <c r="AN418" s="142"/>
      <c r="AO418" s="142"/>
    </row>
    <row r="419" spans="35:41" x14ac:dyDescent="0.25">
      <c r="AI419" s="142"/>
      <c r="AJ419" s="142"/>
      <c r="AK419" s="142"/>
      <c r="AL419" s="142"/>
      <c r="AM419" s="142"/>
      <c r="AN419" s="142"/>
      <c r="AO419" s="142"/>
    </row>
    <row r="420" spans="35:41" x14ac:dyDescent="0.25">
      <c r="AI420" s="142"/>
      <c r="AJ420" s="142"/>
      <c r="AK420" s="142"/>
      <c r="AL420" s="142"/>
      <c r="AM420" s="142"/>
      <c r="AN420" s="142"/>
      <c r="AO420" s="142"/>
    </row>
    <row r="421" spans="35:41" x14ac:dyDescent="0.25">
      <c r="AI421" s="142"/>
      <c r="AJ421" s="142"/>
      <c r="AK421" s="142"/>
      <c r="AL421" s="142"/>
      <c r="AM421" s="142"/>
      <c r="AN421" s="142"/>
      <c r="AO421" s="142"/>
    </row>
    <row r="422" spans="35:41" x14ac:dyDescent="0.25">
      <c r="AI422" s="142"/>
      <c r="AJ422" s="142"/>
      <c r="AK422" s="142"/>
      <c r="AL422" s="142"/>
      <c r="AM422" s="142"/>
      <c r="AN422" s="142"/>
      <c r="AO422" s="142"/>
    </row>
    <row r="423" spans="35:41" x14ac:dyDescent="0.25">
      <c r="AI423" s="142"/>
      <c r="AJ423" s="142"/>
      <c r="AK423" s="142"/>
      <c r="AL423" s="142"/>
      <c r="AM423" s="142"/>
      <c r="AN423" s="142"/>
      <c r="AO423" s="142"/>
    </row>
    <row r="424" spans="35:41" x14ac:dyDescent="0.25">
      <c r="AI424" s="142"/>
      <c r="AJ424" s="142"/>
      <c r="AK424" s="142"/>
      <c r="AL424" s="142"/>
      <c r="AM424" s="142"/>
      <c r="AN424" s="142"/>
      <c r="AO424" s="142"/>
    </row>
    <row r="425" spans="35:41" x14ac:dyDescent="0.25">
      <c r="AI425" s="142"/>
      <c r="AJ425" s="142"/>
      <c r="AK425" s="142"/>
      <c r="AL425" s="142"/>
      <c r="AM425" s="142"/>
      <c r="AN425" s="142"/>
      <c r="AO425" s="142"/>
    </row>
    <row r="426" spans="35:41" x14ac:dyDescent="0.25">
      <c r="AI426" s="142"/>
      <c r="AJ426" s="142"/>
      <c r="AK426" s="142"/>
      <c r="AL426" s="142"/>
      <c r="AM426" s="142"/>
      <c r="AN426" s="142"/>
      <c r="AO426" s="142"/>
    </row>
    <row r="427" spans="35:41" x14ac:dyDescent="0.25">
      <c r="AI427" s="142"/>
      <c r="AJ427" s="142"/>
      <c r="AK427" s="142"/>
      <c r="AL427" s="142"/>
      <c r="AM427" s="142"/>
      <c r="AN427" s="142"/>
      <c r="AO427" s="142"/>
    </row>
    <row r="428" spans="35:41" x14ac:dyDescent="0.25">
      <c r="AI428" s="142"/>
      <c r="AJ428" s="142"/>
      <c r="AK428" s="142"/>
      <c r="AL428" s="142"/>
      <c r="AM428" s="142"/>
      <c r="AN428" s="142"/>
      <c r="AO428" s="142"/>
    </row>
    <row r="429" spans="35:41" x14ac:dyDescent="0.25">
      <c r="AI429" s="142"/>
      <c r="AJ429" s="142"/>
      <c r="AK429" s="142"/>
      <c r="AL429" s="142"/>
      <c r="AM429" s="142"/>
      <c r="AN429" s="142"/>
      <c r="AO429" s="142"/>
    </row>
    <row r="430" spans="35:41" x14ac:dyDescent="0.25">
      <c r="AI430" s="142"/>
      <c r="AJ430" s="142"/>
      <c r="AK430" s="142"/>
      <c r="AL430" s="142"/>
      <c r="AM430" s="142"/>
      <c r="AN430" s="142"/>
      <c r="AO430" s="142"/>
    </row>
    <row r="431" spans="35:41" x14ac:dyDescent="0.25">
      <c r="AI431" s="142"/>
      <c r="AJ431" s="142"/>
      <c r="AK431" s="142"/>
      <c r="AL431" s="142"/>
      <c r="AM431" s="142"/>
      <c r="AN431" s="142"/>
      <c r="AO431" s="142"/>
    </row>
    <row r="432" spans="35:41" x14ac:dyDescent="0.25">
      <c r="AI432" s="142"/>
      <c r="AJ432" s="142"/>
      <c r="AK432" s="142"/>
      <c r="AL432" s="142"/>
      <c r="AM432" s="142"/>
      <c r="AN432" s="142"/>
      <c r="AO432" s="142"/>
    </row>
    <row r="433" spans="35:41" x14ac:dyDescent="0.25">
      <c r="AI433" s="142"/>
      <c r="AJ433" s="142"/>
      <c r="AK433" s="142"/>
      <c r="AL433" s="142"/>
      <c r="AM433" s="142"/>
      <c r="AN433" s="142"/>
      <c r="AO433" s="142"/>
    </row>
    <row r="434" spans="35:41" x14ac:dyDescent="0.25">
      <c r="AI434" s="142"/>
      <c r="AJ434" s="142"/>
      <c r="AK434" s="142"/>
      <c r="AL434" s="142"/>
      <c r="AM434" s="142"/>
      <c r="AN434" s="142"/>
      <c r="AO434" s="142"/>
    </row>
    <row r="435" spans="35:41" x14ac:dyDescent="0.25">
      <c r="AI435" s="142"/>
      <c r="AJ435" s="142"/>
      <c r="AK435" s="142"/>
      <c r="AL435" s="142"/>
      <c r="AM435" s="142"/>
      <c r="AN435" s="142"/>
      <c r="AO435" s="142"/>
    </row>
    <row r="436" spans="35:41" x14ac:dyDescent="0.25">
      <c r="AI436" s="142"/>
      <c r="AJ436" s="142"/>
      <c r="AK436" s="142"/>
      <c r="AL436" s="142"/>
      <c r="AM436" s="142"/>
      <c r="AN436" s="142"/>
      <c r="AO436" s="142"/>
    </row>
    <row r="437" spans="35:41" x14ac:dyDescent="0.25">
      <c r="AI437" s="142"/>
      <c r="AJ437" s="142"/>
      <c r="AK437" s="142"/>
      <c r="AL437" s="142"/>
      <c r="AM437" s="142"/>
      <c r="AN437" s="142"/>
      <c r="AO437" s="142"/>
    </row>
    <row r="438" spans="35:41" x14ac:dyDescent="0.25">
      <c r="AI438" s="142"/>
      <c r="AJ438" s="142"/>
      <c r="AK438" s="142"/>
      <c r="AL438" s="142"/>
      <c r="AM438" s="142"/>
      <c r="AN438" s="142"/>
      <c r="AO438" s="142"/>
    </row>
    <row r="439" spans="35:41" x14ac:dyDescent="0.25">
      <c r="AI439" s="142"/>
      <c r="AJ439" s="142"/>
      <c r="AK439" s="142"/>
      <c r="AL439" s="142"/>
      <c r="AM439" s="142"/>
      <c r="AN439" s="142"/>
      <c r="AO439" s="142"/>
    </row>
    <row r="440" spans="35:41" x14ac:dyDescent="0.25">
      <c r="AI440" s="142"/>
      <c r="AJ440" s="142"/>
      <c r="AK440" s="142"/>
      <c r="AL440" s="142"/>
      <c r="AM440" s="142"/>
      <c r="AN440" s="142"/>
      <c r="AO440" s="142"/>
    </row>
    <row r="441" spans="35:41" x14ac:dyDescent="0.25">
      <c r="AI441" s="142"/>
      <c r="AJ441" s="142"/>
      <c r="AK441" s="142"/>
      <c r="AL441" s="142"/>
      <c r="AM441" s="142"/>
      <c r="AN441" s="142"/>
      <c r="AO441" s="142"/>
    </row>
    <row r="442" spans="35:41" x14ac:dyDescent="0.25">
      <c r="AI442" s="142"/>
      <c r="AJ442" s="142"/>
      <c r="AK442" s="142"/>
      <c r="AL442" s="142"/>
      <c r="AM442" s="142"/>
      <c r="AN442" s="142"/>
      <c r="AO442" s="142"/>
    </row>
    <row r="443" spans="35:41" x14ac:dyDescent="0.25">
      <c r="AI443" s="142"/>
      <c r="AJ443" s="142"/>
      <c r="AK443" s="142"/>
      <c r="AL443" s="142"/>
      <c r="AM443" s="142"/>
      <c r="AN443" s="142"/>
      <c r="AO443" s="142"/>
    </row>
    <row r="444" spans="35:41" x14ac:dyDescent="0.25">
      <c r="AI444" s="142"/>
      <c r="AJ444" s="142"/>
      <c r="AK444" s="142"/>
      <c r="AL444" s="142"/>
      <c r="AM444" s="142"/>
      <c r="AN444" s="142"/>
      <c r="AO444" s="142"/>
    </row>
    <row r="445" spans="35:41" x14ac:dyDescent="0.25">
      <c r="AI445" s="142"/>
      <c r="AJ445" s="142"/>
      <c r="AK445" s="142"/>
      <c r="AL445" s="142"/>
      <c r="AM445" s="142"/>
      <c r="AN445" s="142"/>
      <c r="AO445" s="142"/>
    </row>
    <row r="446" spans="35:41" x14ac:dyDescent="0.25">
      <c r="AI446" s="142"/>
      <c r="AJ446" s="142"/>
      <c r="AK446" s="142"/>
      <c r="AL446" s="142"/>
      <c r="AM446" s="142"/>
      <c r="AN446" s="142"/>
      <c r="AO446" s="142"/>
    </row>
    <row r="447" spans="35:41" x14ac:dyDescent="0.25">
      <c r="AI447" s="142"/>
      <c r="AJ447" s="142"/>
      <c r="AK447" s="142"/>
      <c r="AL447" s="142"/>
      <c r="AM447" s="142"/>
      <c r="AN447" s="142"/>
      <c r="AO447" s="142"/>
    </row>
    <row r="448" spans="35:41" x14ac:dyDescent="0.25">
      <c r="AI448" s="142"/>
      <c r="AJ448" s="142"/>
      <c r="AK448" s="142"/>
      <c r="AL448" s="142"/>
      <c r="AM448" s="142"/>
      <c r="AN448" s="142"/>
      <c r="AO448" s="142"/>
    </row>
    <row r="449" spans="35:41" x14ac:dyDescent="0.25">
      <c r="AI449" s="142"/>
      <c r="AJ449" s="142"/>
      <c r="AK449" s="142"/>
      <c r="AL449" s="142"/>
      <c r="AM449" s="142"/>
      <c r="AN449" s="142"/>
      <c r="AO449" s="142"/>
    </row>
    <row r="450" spans="35:41" x14ac:dyDescent="0.25">
      <c r="AI450" s="142"/>
      <c r="AJ450" s="142"/>
      <c r="AK450" s="142"/>
      <c r="AL450" s="142"/>
      <c r="AM450" s="142"/>
      <c r="AN450" s="142"/>
      <c r="AO450" s="142"/>
    </row>
    <row r="451" spans="35:41" x14ac:dyDescent="0.25">
      <c r="AI451" s="142"/>
      <c r="AJ451" s="142"/>
      <c r="AK451" s="142"/>
      <c r="AL451" s="142"/>
      <c r="AM451" s="142"/>
      <c r="AN451" s="142"/>
      <c r="AO451" s="142"/>
    </row>
    <row r="452" spans="35:41" x14ac:dyDescent="0.25">
      <c r="AI452" s="142"/>
      <c r="AJ452" s="142"/>
      <c r="AK452" s="142"/>
      <c r="AL452" s="142"/>
      <c r="AM452" s="142"/>
      <c r="AN452" s="142"/>
      <c r="AO452" s="142"/>
    </row>
    <row r="453" spans="35:41" x14ac:dyDescent="0.25">
      <c r="AI453" s="142"/>
      <c r="AJ453" s="142"/>
      <c r="AK453" s="142"/>
      <c r="AL453" s="142"/>
      <c r="AM453" s="142"/>
      <c r="AN453" s="142"/>
      <c r="AO453" s="142"/>
    </row>
    <row r="454" spans="35:41" x14ac:dyDescent="0.25">
      <c r="AI454" s="142"/>
      <c r="AJ454" s="142"/>
      <c r="AK454" s="142"/>
      <c r="AL454" s="142"/>
      <c r="AM454" s="142"/>
      <c r="AN454" s="142"/>
      <c r="AO454" s="142"/>
    </row>
    <row r="455" spans="35:41" x14ac:dyDescent="0.25">
      <c r="AI455" s="142"/>
      <c r="AJ455" s="142"/>
      <c r="AK455" s="142"/>
      <c r="AL455" s="142"/>
      <c r="AM455" s="142"/>
      <c r="AN455" s="142"/>
      <c r="AO455" s="142"/>
    </row>
    <row r="456" spans="35:41" x14ac:dyDescent="0.25">
      <c r="AI456" s="142"/>
      <c r="AJ456" s="142"/>
      <c r="AK456" s="142"/>
      <c r="AL456" s="142"/>
      <c r="AM456" s="142"/>
      <c r="AN456" s="142"/>
      <c r="AO456" s="142"/>
    </row>
    <row r="457" spans="35:41" x14ac:dyDescent="0.25">
      <c r="AI457" s="142"/>
      <c r="AJ457" s="142"/>
      <c r="AK457" s="142"/>
      <c r="AL457" s="142"/>
      <c r="AM457" s="142"/>
      <c r="AN457" s="142"/>
      <c r="AO457" s="142"/>
    </row>
    <row r="458" spans="35:41" x14ac:dyDescent="0.25">
      <c r="AI458" s="142"/>
      <c r="AJ458" s="142"/>
      <c r="AK458" s="142"/>
      <c r="AL458" s="142"/>
      <c r="AM458" s="142"/>
      <c r="AN458" s="142"/>
      <c r="AO458" s="142"/>
    </row>
    <row r="459" spans="35:41" x14ac:dyDescent="0.25">
      <c r="AI459" s="142"/>
      <c r="AJ459" s="142"/>
      <c r="AK459" s="142"/>
      <c r="AL459" s="142"/>
      <c r="AM459" s="142"/>
      <c r="AN459" s="142"/>
      <c r="AO459" s="142"/>
    </row>
    <row r="460" spans="35:41" x14ac:dyDescent="0.25">
      <c r="AI460" s="142"/>
      <c r="AJ460" s="142"/>
      <c r="AK460" s="142"/>
      <c r="AL460" s="142"/>
      <c r="AM460" s="142"/>
      <c r="AN460" s="142"/>
      <c r="AO460" s="142"/>
    </row>
    <row r="461" spans="35:41" x14ac:dyDescent="0.25">
      <c r="AI461" s="142"/>
      <c r="AJ461" s="142"/>
      <c r="AK461" s="142"/>
      <c r="AL461" s="142"/>
      <c r="AM461" s="142"/>
      <c r="AN461" s="142"/>
      <c r="AO461" s="142"/>
    </row>
    <row r="462" spans="35:41" x14ac:dyDescent="0.25">
      <c r="AI462" s="142"/>
      <c r="AJ462" s="142"/>
      <c r="AK462" s="142"/>
      <c r="AL462" s="142"/>
      <c r="AM462" s="142"/>
      <c r="AN462" s="142"/>
      <c r="AO462" s="142"/>
    </row>
    <row r="463" spans="35:41" x14ac:dyDescent="0.25">
      <c r="AI463" s="142"/>
      <c r="AJ463" s="142"/>
      <c r="AK463" s="142"/>
      <c r="AL463" s="142"/>
      <c r="AM463" s="142"/>
      <c r="AN463" s="142"/>
      <c r="AO463" s="142"/>
    </row>
    <row r="464" spans="35:41" x14ac:dyDescent="0.25">
      <c r="AI464" s="142"/>
      <c r="AJ464" s="142"/>
      <c r="AK464" s="142"/>
      <c r="AL464" s="142"/>
      <c r="AM464" s="142"/>
      <c r="AN464" s="142"/>
      <c r="AO464" s="142"/>
    </row>
    <row r="465" spans="35:41" x14ac:dyDescent="0.25">
      <c r="AI465" s="142"/>
      <c r="AJ465" s="142"/>
      <c r="AK465" s="142"/>
      <c r="AL465" s="142"/>
      <c r="AM465" s="142"/>
      <c r="AN465" s="142"/>
      <c r="AO465" s="142"/>
    </row>
    <row r="466" spans="35:41" x14ac:dyDescent="0.25">
      <c r="AI466" s="142"/>
      <c r="AJ466" s="142"/>
      <c r="AK466" s="142"/>
      <c r="AL466" s="142"/>
      <c r="AM466" s="142"/>
      <c r="AN466" s="142"/>
      <c r="AO466" s="142"/>
    </row>
    <row r="467" spans="35:41" x14ac:dyDescent="0.25">
      <c r="AI467" s="142"/>
      <c r="AJ467" s="142"/>
      <c r="AK467" s="142"/>
      <c r="AL467" s="142"/>
      <c r="AM467" s="142"/>
      <c r="AN467" s="142"/>
      <c r="AO467" s="142"/>
    </row>
    <row r="468" spans="35:41" x14ac:dyDescent="0.25">
      <c r="AI468" s="142"/>
      <c r="AJ468" s="142"/>
      <c r="AK468" s="142"/>
      <c r="AL468" s="142"/>
      <c r="AM468" s="142"/>
      <c r="AN468" s="142"/>
      <c r="AO468" s="142"/>
    </row>
    <row r="469" spans="35:41" x14ac:dyDescent="0.25">
      <c r="AI469" s="142"/>
      <c r="AJ469" s="142"/>
      <c r="AK469" s="142"/>
      <c r="AL469" s="142"/>
      <c r="AM469" s="142"/>
      <c r="AN469" s="142"/>
      <c r="AO469" s="142"/>
    </row>
    <row r="470" spans="35:41" x14ac:dyDescent="0.25">
      <c r="AI470" s="142"/>
      <c r="AJ470" s="142"/>
      <c r="AK470" s="142"/>
      <c r="AL470" s="142"/>
      <c r="AM470" s="142"/>
      <c r="AN470" s="142"/>
      <c r="AO470" s="142"/>
    </row>
    <row r="471" spans="35:41" x14ac:dyDescent="0.25">
      <c r="AI471" s="142"/>
      <c r="AJ471" s="142"/>
      <c r="AK471" s="142"/>
      <c r="AL471" s="142"/>
      <c r="AM471" s="142"/>
      <c r="AN471" s="142"/>
      <c r="AO471" s="142"/>
    </row>
    <row r="472" spans="35:41" x14ac:dyDescent="0.25">
      <c r="AI472" s="142"/>
      <c r="AJ472" s="142"/>
      <c r="AK472" s="142"/>
      <c r="AL472" s="142"/>
      <c r="AM472" s="142"/>
      <c r="AN472" s="142"/>
      <c r="AO472" s="142"/>
    </row>
    <row r="473" spans="35:41" x14ac:dyDescent="0.25">
      <c r="AI473" s="142"/>
      <c r="AJ473" s="142"/>
      <c r="AK473" s="142"/>
      <c r="AL473" s="142"/>
      <c r="AM473" s="142"/>
      <c r="AN473" s="142"/>
      <c r="AO473" s="142"/>
    </row>
    <row r="474" spans="35:41" x14ac:dyDescent="0.25">
      <c r="AI474" s="142"/>
      <c r="AJ474" s="142"/>
      <c r="AK474" s="142"/>
      <c r="AL474" s="142"/>
      <c r="AM474" s="142"/>
      <c r="AN474" s="142"/>
      <c r="AO474" s="142"/>
    </row>
    <row r="475" spans="35:41" x14ac:dyDescent="0.25">
      <c r="AI475" s="142"/>
      <c r="AJ475" s="142"/>
      <c r="AK475" s="142"/>
      <c r="AL475" s="142"/>
      <c r="AM475" s="142"/>
      <c r="AN475" s="142"/>
      <c r="AO475" s="142"/>
    </row>
    <row r="476" spans="35:41" x14ac:dyDescent="0.25">
      <c r="AI476" s="142"/>
      <c r="AJ476" s="142"/>
      <c r="AK476" s="142"/>
      <c r="AL476" s="142"/>
      <c r="AM476" s="142"/>
      <c r="AN476" s="142"/>
      <c r="AO476" s="142"/>
    </row>
    <row r="477" spans="35:41" x14ac:dyDescent="0.25">
      <c r="AI477" s="142"/>
      <c r="AJ477" s="142"/>
      <c r="AK477" s="142"/>
      <c r="AL477" s="142"/>
      <c r="AM477" s="142"/>
      <c r="AN477" s="142"/>
      <c r="AO477" s="142"/>
    </row>
    <row r="478" spans="35:41" x14ac:dyDescent="0.25">
      <c r="AI478" s="142"/>
      <c r="AJ478" s="142"/>
      <c r="AK478" s="142"/>
      <c r="AL478" s="142"/>
      <c r="AM478" s="142"/>
      <c r="AN478" s="142"/>
      <c r="AO478" s="142"/>
    </row>
    <row r="479" spans="35:41" x14ac:dyDescent="0.25">
      <c r="AI479" s="142"/>
      <c r="AJ479" s="142"/>
      <c r="AK479" s="142"/>
      <c r="AL479" s="142"/>
      <c r="AM479" s="142"/>
      <c r="AN479" s="142"/>
      <c r="AO479" s="142"/>
    </row>
    <row r="480" spans="35:41" x14ac:dyDescent="0.25">
      <c r="AI480" s="142"/>
      <c r="AJ480" s="142"/>
      <c r="AK480" s="142"/>
      <c r="AL480" s="142"/>
      <c r="AM480" s="142"/>
      <c r="AN480" s="142"/>
      <c r="AO480" s="142"/>
    </row>
    <row r="481" spans="35:41" x14ac:dyDescent="0.25">
      <c r="AI481" s="142"/>
      <c r="AJ481" s="142"/>
      <c r="AK481" s="142"/>
      <c r="AL481" s="142"/>
      <c r="AM481" s="142"/>
      <c r="AN481" s="142"/>
      <c r="AO481" s="142"/>
    </row>
    <row r="482" spans="35:41" x14ac:dyDescent="0.25">
      <c r="AI482" s="142"/>
      <c r="AJ482" s="142"/>
      <c r="AK482" s="142"/>
      <c r="AL482" s="142"/>
      <c r="AM482" s="142"/>
      <c r="AN482" s="142"/>
      <c r="AO482" s="142"/>
    </row>
    <row r="483" spans="35:41" x14ac:dyDescent="0.25">
      <c r="AI483" s="142"/>
      <c r="AJ483" s="142"/>
      <c r="AK483" s="142"/>
      <c r="AL483" s="142"/>
      <c r="AM483" s="142"/>
      <c r="AN483" s="142"/>
      <c r="AO483" s="142"/>
    </row>
    <row r="484" spans="35:41" x14ac:dyDescent="0.25">
      <c r="AI484" s="142"/>
      <c r="AJ484" s="142"/>
      <c r="AK484" s="142"/>
      <c r="AL484" s="142"/>
      <c r="AM484" s="142"/>
      <c r="AN484" s="142"/>
      <c r="AO484" s="142"/>
    </row>
    <row r="485" spans="35:41" x14ac:dyDescent="0.25">
      <c r="AI485" s="142"/>
      <c r="AJ485" s="142"/>
      <c r="AK485" s="142"/>
      <c r="AL485" s="142"/>
      <c r="AM485" s="142"/>
      <c r="AN485" s="142"/>
      <c r="AO485" s="142"/>
    </row>
    <row r="486" spans="35:41" x14ac:dyDescent="0.25">
      <c r="AI486" s="142"/>
      <c r="AJ486" s="142"/>
      <c r="AK486" s="142"/>
      <c r="AL486" s="142"/>
      <c r="AM486" s="142"/>
      <c r="AN486" s="142"/>
      <c r="AO486" s="142"/>
    </row>
    <row r="487" spans="35:41" x14ac:dyDescent="0.25">
      <c r="AI487" s="142"/>
      <c r="AJ487" s="142"/>
      <c r="AK487" s="142"/>
      <c r="AL487" s="142"/>
      <c r="AM487" s="142"/>
      <c r="AN487" s="142"/>
      <c r="AO487" s="142"/>
    </row>
    <row r="488" spans="35:41" x14ac:dyDescent="0.25">
      <c r="AI488" s="142"/>
      <c r="AJ488" s="142"/>
      <c r="AK488" s="142"/>
      <c r="AL488" s="142"/>
      <c r="AM488" s="142"/>
      <c r="AN488" s="142"/>
      <c r="AO488" s="142"/>
    </row>
    <row r="489" spans="35:41" x14ac:dyDescent="0.25">
      <c r="AI489" s="142"/>
      <c r="AJ489" s="142"/>
      <c r="AK489" s="142"/>
      <c r="AL489" s="142"/>
      <c r="AM489" s="142"/>
      <c r="AN489" s="142"/>
      <c r="AO489" s="142"/>
    </row>
    <row r="490" spans="35:41" x14ac:dyDescent="0.25">
      <c r="AI490" s="142"/>
      <c r="AJ490" s="142"/>
      <c r="AK490" s="142"/>
      <c r="AL490" s="142"/>
      <c r="AM490" s="142"/>
      <c r="AN490" s="142"/>
      <c r="AO490" s="142"/>
    </row>
    <row r="491" spans="35:41" x14ac:dyDescent="0.25">
      <c r="AI491" s="142"/>
      <c r="AJ491" s="142"/>
      <c r="AK491" s="142"/>
      <c r="AL491" s="142"/>
      <c r="AM491" s="142"/>
      <c r="AN491" s="142"/>
      <c r="AO491" s="142"/>
    </row>
    <row r="492" spans="35:41" x14ac:dyDescent="0.25">
      <c r="AI492" s="142"/>
      <c r="AJ492" s="142"/>
      <c r="AK492" s="142"/>
      <c r="AL492" s="142"/>
      <c r="AM492" s="142"/>
      <c r="AN492" s="142"/>
      <c r="AO492" s="142"/>
    </row>
    <row r="493" spans="35:41" x14ac:dyDescent="0.25">
      <c r="AI493" s="142"/>
      <c r="AJ493" s="142"/>
      <c r="AK493" s="142"/>
      <c r="AL493" s="142"/>
      <c r="AM493" s="142"/>
      <c r="AN493" s="142"/>
      <c r="AO493" s="142"/>
    </row>
    <row r="494" spans="35:41" x14ac:dyDescent="0.25">
      <c r="AI494" s="142"/>
      <c r="AJ494" s="142"/>
      <c r="AK494" s="142"/>
      <c r="AL494" s="142"/>
      <c r="AM494" s="142"/>
      <c r="AN494" s="142"/>
      <c r="AO494" s="142"/>
    </row>
    <row r="495" spans="35:41" x14ac:dyDescent="0.25">
      <c r="AI495" s="142"/>
      <c r="AJ495" s="142"/>
      <c r="AK495" s="142"/>
      <c r="AL495" s="142"/>
      <c r="AM495" s="142"/>
      <c r="AN495" s="142"/>
      <c r="AO495" s="142"/>
    </row>
    <row r="496" spans="35:41" x14ac:dyDescent="0.25">
      <c r="AI496" s="142"/>
      <c r="AJ496" s="142"/>
      <c r="AK496" s="142"/>
      <c r="AL496" s="142"/>
      <c r="AM496" s="142"/>
      <c r="AN496" s="142"/>
      <c r="AO496" s="142"/>
    </row>
    <row r="497" spans="35:41" x14ac:dyDescent="0.25">
      <c r="AI497" s="142"/>
      <c r="AJ497" s="142"/>
      <c r="AK497" s="142"/>
      <c r="AL497" s="142"/>
      <c r="AM497" s="142"/>
      <c r="AN497" s="142"/>
      <c r="AO497" s="142"/>
    </row>
    <row r="498" spans="35:41" x14ac:dyDescent="0.25">
      <c r="AI498" s="142"/>
      <c r="AJ498" s="142"/>
      <c r="AK498" s="142"/>
      <c r="AL498" s="142"/>
      <c r="AM498" s="142"/>
      <c r="AN498" s="142"/>
      <c r="AO498" s="142"/>
    </row>
    <row r="499" spans="35:41" x14ac:dyDescent="0.25">
      <c r="AI499" s="142"/>
      <c r="AJ499" s="142"/>
      <c r="AK499" s="142"/>
      <c r="AL499" s="142"/>
      <c r="AM499" s="142"/>
      <c r="AN499" s="142"/>
      <c r="AO499" s="142"/>
    </row>
    <row r="500" spans="35:41" x14ac:dyDescent="0.25">
      <c r="AI500" s="142"/>
      <c r="AJ500" s="142"/>
      <c r="AK500" s="142"/>
      <c r="AL500" s="142"/>
      <c r="AM500" s="142"/>
      <c r="AN500" s="142"/>
      <c r="AO500" s="142"/>
    </row>
    <row r="501" spans="35:41" x14ac:dyDescent="0.25">
      <c r="AI501" s="142"/>
      <c r="AJ501" s="142"/>
      <c r="AK501" s="142"/>
      <c r="AL501" s="142"/>
      <c r="AM501" s="142"/>
      <c r="AN501" s="142"/>
      <c r="AO501" s="142"/>
    </row>
    <row r="502" spans="35:41" x14ac:dyDescent="0.25">
      <c r="AI502" s="142"/>
      <c r="AJ502" s="142"/>
      <c r="AK502" s="142"/>
      <c r="AL502" s="142"/>
      <c r="AM502" s="142"/>
      <c r="AN502" s="142"/>
      <c r="AO502" s="142"/>
    </row>
    <row r="503" spans="35:41" x14ac:dyDescent="0.25">
      <c r="AI503" s="142"/>
      <c r="AJ503" s="142"/>
      <c r="AK503" s="142"/>
      <c r="AL503" s="142"/>
      <c r="AM503" s="142"/>
      <c r="AN503" s="142"/>
      <c r="AO503" s="142"/>
    </row>
    <row r="504" spans="35:41" x14ac:dyDescent="0.25">
      <c r="AI504" s="142"/>
      <c r="AJ504" s="142"/>
      <c r="AK504" s="142"/>
      <c r="AL504" s="142"/>
      <c r="AM504" s="142"/>
      <c r="AN504" s="142"/>
      <c r="AO504" s="142"/>
    </row>
    <row r="505" spans="35:41" x14ac:dyDescent="0.25">
      <c r="AI505" s="142"/>
      <c r="AJ505" s="142"/>
      <c r="AK505" s="142"/>
      <c r="AL505" s="142"/>
      <c r="AM505" s="142"/>
      <c r="AN505" s="142"/>
      <c r="AO505" s="142"/>
    </row>
    <row r="506" spans="35:41" x14ac:dyDescent="0.25">
      <c r="AI506" s="142"/>
      <c r="AJ506" s="142"/>
      <c r="AK506" s="142"/>
      <c r="AL506" s="142"/>
      <c r="AM506" s="142"/>
      <c r="AN506" s="142"/>
      <c r="AO506" s="142"/>
    </row>
    <row r="507" spans="35:41" x14ac:dyDescent="0.25">
      <c r="AI507" s="142"/>
      <c r="AJ507" s="142"/>
      <c r="AK507" s="142"/>
      <c r="AL507" s="142"/>
      <c r="AM507" s="142"/>
      <c r="AN507" s="142"/>
      <c r="AO507" s="142"/>
    </row>
    <row r="508" spans="35:41" x14ac:dyDescent="0.25">
      <c r="AI508" s="142"/>
      <c r="AJ508" s="142"/>
      <c r="AK508" s="142"/>
      <c r="AL508" s="142"/>
      <c r="AM508" s="142"/>
      <c r="AN508" s="142"/>
      <c r="AO508" s="142"/>
    </row>
    <row r="509" spans="35:41" x14ac:dyDescent="0.25">
      <c r="AI509" s="142"/>
      <c r="AJ509" s="142"/>
      <c r="AK509" s="142"/>
      <c r="AL509" s="142"/>
      <c r="AM509" s="142"/>
      <c r="AN509" s="142"/>
      <c r="AO509" s="142"/>
    </row>
    <row r="510" spans="35:41" x14ac:dyDescent="0.25">
      <c r="AI510" s="142"/>
      <c r="AJ510" s="142"/>
      <c r="AK510" s="142"/>
      <c r="AL510" s="142"/>
      <c r="AM510" s="142"/>
      <c r="AN510" s="142"/>
      <c r="AO510" s="142"/>
    </row>
    <row r="511" spans="35:41" x14ac:dyDescent="0.25">
      <c r="AI511" s="142"/>
      <c r="AJ511" s="142"/>
      <c r="AK511" s="142"/>
      <c r="AL511" s="142"/>
      <c r="AM511" s="142"/>
      <c r="AN511" s="142"/>
      <c r="AO511" s="142"/>
    </row>
    <row r="512" spans="35:41" x14ac:dyDescent="0.25">
      <c r="AI512" s="142"/>
      <c r="AJ512" s="142"/>
      <c r="AK512" s="142"/>
      <c r="AL512" s="142"/>
      <c r="AM512" s="142"/>
      <c r="AN512" s="142"/>
      <c r="AO512" s="142"/>
    </row>
    <row r="513" spans="35:41" x14ac:dyDescent="0.25">
      <c r="AI513" s="142"/>
      <c r="AJ513" s="142"/>
      <c r="AK513" s="142"/>
      <c r="AL513" s="142"/>
      <c r="AM513" s="142"/>
      <c r="AN513" s="142"/>
      <c r="AO513" s="142"/>
    </row>
    <row r="514" spans="35:41" x14ac:dyDescent="0.25">
      <c r="AI514" s="142"/>
      <c r="AJ514" s="142"/>
      <c r="AK514" s="142"/>
      <c r="AL514" s="142"/>
      <c r="AM514" s="142"/>
      <c r="AN514" s="142"/>
      <c r="AO514" s="142"/>
    </row>
    <row r="515" spans="35:41" x14ac:dyDescent="0.25">
      <c r="AI515" s="142"/>
      <c r="AJ515" s="142"/>
      <c r="AK515" s="142"/>
      <c r="AL515" s="142"/>
      <c r="AM515" s="142"/>
      <c r="AN515" s="142"/>
      <c r="AO515" s="142"/>
    </row>
    <row r="516" spans="35:41" x14ac:dyDescent="0.25">
      <c r="AI516" s="142"/>
      <c r="AJ516" s="142"/>
      <c r="AK516" s="142"/>
      <c r="AL516" s="142"/>
      <c r="AM516" s="142"/>
      <c r="AN516" s="142"/>
      <c r="AO516" s="142"/>
    </row>
    <row r="517" spans="35:41" x14ac:dyDescent="0.25">
      <c r="AI517" s="142"/>
      <c r="AJ517" s="142"/>
      <c r="AK517" s="142"/>
      <c r="AL517" s="142"/>
      <c r="AM517" s="142"/>
      <c r="AN517" s="142"/>
      <c r="AO517" s="142"/>
    </row>
    <row r="518" spans="35:41" x14ac:dyDescent="0.25">
      <c r="AI518" s="142"/>
      <c r="AJ518" s="142"/>
      <c r="AK518" s="142"/>
      <c r="AL518" s="142"/>
      <c r="AM518" s="142"/>
      <c r="AN518" s="142"/>
      <c r="AO518" s="142"/>
    </row>
    <row r="519" spans="35:41" x14ac:dyDescent="0.25">
      <c r="AI519" s="142"/>
      <c r="AJ519" s="142"/>
      <c r="AK519" s="142"/>
      <c r="AL519" s="142"/>
      <c r="AM519" s="142"/>
      <c r="AN519" s="142"/>
      <c r="AO519" s="142"/>
    </row>
    <row r="520" spans="35:41" x14ac:dyDescent="0.25">
      <c r="AI520" s="142"/>
      <c r="AJ520" s="142"/>
      <c r="AK520" s="142"/>
      <c r="AL520" s="142"/>
      <c r="AM520" s="142"/>
      <c r="AN520" s="142"/>
      <c r="AO520" s="142"/>
    </row>
    <row r="521" spans="35:41" x14ac:dyDescent="0.25">
      <c r="AI521" s="142"/>
      <c r="AJ521" s="142"/>
      <c r="AK521" s="142"/>
      <c r="AL521" s="142"/>
      <c r="AM521" s="142"/>
      <c r="AN521" s="142"/>
      <c r="AO521" s="142"/>
    </row>
    <row r="522" spans="35:41" x14ac:dyDescent="0.25">
      <c r="AI522" s="142"/>
      <c r="AJ522" s="142"/>
      <c r="AK522" s="142"/>
      <c r="AL522" s="142"/>
      <c r="AM522" s="142"/>
      <c r="AN522" s="142"/>
      <c r="AO522" s="142"/>
    </row>
    <row r="523" spans="35:41" x14ac:dyDescent="0.25">
      <c r="AI523" s="142"/>
      <c r="AJ523" s="142"/>
      <c r="AK523" s="142"/>
      <c r="AL523" s="142"/>
      <c r="AM523" s="142"/>
      <c r="AN523" s="142"/>
      <c r="AO523" s="142"/>
    </row>
    <row r="524" spans="35:41" x14ac:dyDescent="0.25">
      <c r="AI524" s="142"/>
      <c r="AJ524" s="142"/>
      <c r="AK524" s="142"/>
      <c r="AL524" s="142"/>
      <c r="AM524" s="142"/>
      <c r="AN524" s="142"/>
      <c r="AO524" s="142"/>
    </row>
    <row r="525" spans="35:41" x14ac:dyDescent="0.25">
      <c r="AI525" s="142"/>
      <c r="AJ525" s="142"/>
      <c r="AK525" s="142"/>
      <c r="AL525" s="142"/>
      <c r="AM525" s="142"/>
      <c r="AN525" s="142"/>
      <c r="AO525" s="142"/>
    </row>
    <row r="526" spans="35:41" x14ac:dyDescent="0.25">
      <c r="AI526" s="142"/>
      <c r="AJ526" s="142"/>
      <c r="AK526" s="142"/>
      <c r="AL526" s="142"/>
      <c r="AM526" s="142"/>
      <c r="AN526" s="142"/>
      <c r="AO526" s="142"/>
    </row>
    <row r="527" spans="35:41" x14ac:dyDescent="0.25">
      <c r="AI527" s="142"/>
      <c r="AJ527" s="142"/>
      <c r="AK527" s="142"/>
      <c r="AL527" s="142"/>
      <c r="AM527" s="142"/>
      <c r="AN527" s="142"/>
      <c r="AO527" s="142"/>
    </row>
    <row r="528" spans="35:41" x14ac:dyDescent="0.25">
      <c r="AI528" s="142"/>
      <c r="AJ528" s="142"/>
      <c r="AK528" s="142"/>
      <c r="AL528" s="142"/>
      <c r="AM528" s="142"/>
      <c r="AN528" s="142"/>
      <c r="AO528" s="142"/>
    </row>
    <row r="529" spans="35:41" x14ac:dyDescent="0.25">
      <c r="AI529" s="142"/>
      <c r="AJ529" s="142"/>
      <c r="AK529" s="142"/>
      <c r="AL529" s="142"/>
      <c r="AM529" s="142"/>
      <c r="AN529" s="142"/>
      <c r="AO529" s="142"/>
    </row>
    <row r="530" spans="35:41" x14ac:dyDescent="0.25">
      <c r="AI530" s="142"/>
      <c r="AJ530" s="142"/>
      <c r="AK530" s="142"/>
      <c r="AL530" s="142"/>
      <c r="AM530" s="142"/>
      <c r="AN530" s="142"/>
      <c r="AO530" s="142"/>
    </row>
    <row r="531" spans="35:41" x14ac:dyDescent="0.25">
      <c r="AI531" s="142"/>
      <c r="AJ531" s="142"/>
      <c r="AK531" s="142"/>
      <c r="AL531" s="142"/>
      <c r="AM531" s="142"/>
      <c r="AN531" s="142"/>
      <c r="AO531" s="142"/>
    </row>
    <row r="532" spans="35:41" x14ac:dyDescent="0.25">
      <c r="AI532" s="142"/>
      <c r="AJ532" s="142"/>
      <c r="AK532" s="142"/>
      <c r="AL532" s="142"/>
      <c r="AM532" s="142"/>
      <c r="AN532" s="142"/>
      <c r="AO532" s="142"/>
    </row>
    <row r="533" spans="35:41" x14ac:dyDescent="0.25">
      <c r="AI533" s="142"/>
      <c r="AJ533" s="142"/>
      <c r="AK533" s="142"/>
      <c r="AL533" s="142"/>
      <c r="AM533" s="142"/>
      <c r="AN533" s="142"/>
      <c r="AO533" s="142"/>
    </row>
    <row r="534" spans="35:41" x14ac:dyDescent="0.25">
      <c r="AI534" s="142"/>
      <c r="AJ534" s="142"/>
      <c r="AK534" s="142"/>
      <c r="AL534" s="142"/>
      <c r="AM534" s="142"/>
      <c r="AN534" s="142"/>
      <c r="AO534" s="142"/>
    </row>
    <row r="535" spans="35:41" x14ac:dyDescent="0.25">
      <c r="AI535" s="142"/>
      <c r="AJ535" s="142"/>
      <c r="AK535" s="142"/>
      <c r="AL535" s="142"/>
      <c r="AM535" s="142"/>
      <c r="AN535" s="142"/>
      <c r="AO535" s="142"/>
    </row>
    <row r="536" spans="35:41" x14ac:dyDescent="0.25">
      <c r="AI536" s="142"/>
      <c r="AJ536" s="142"/>
      <c r="AK536" s="142"/>
      <c r="AL536" s="142"/>
      <c r="AM536" s="142"/>
      <c r="AN536" s="142"/>
      <c r="AO536" s="142"/>
    </row>
    <row r="537" spans="35:41" x14ac:dyDescent="0.25">
      <c r="AI537" s="142"/>
      <c r="AJ537" s="142"/>
      <c r="AK537" s="142"/>
      <c r="AL537" s="142"/>
      <c r="AM537" s="142"/>
      <c r="AN537" s="142"/>
      <c r="AO537" s="142"/>
    </row>
    <row r="538" spans="35:41" x14ac:dyDescent="0.25">
      <c r="AI538" s="142"/>
      <c r="AJ538" s="142"/>
      <c r="AK538" s="142"/>
      <c r="AL538" s="142"/>
      <c r="AM538" s="142"/>
      <c r="AN538" s="142"/>
      <c r="AO538" s="142"/>
    </row>
    <row r="539" spans="35:41" x14ac:dyDescent="0.25">
      <c r="AI539" s="142"/>
      <c r="AJ539" s="142"/>
      <c r="AK539" s="142"/>
      <c r="AL539" s="142"/>
      <c r="AM539" s="142"/>
      <c r="AN539" s="142"/>
      <c r="AO539" s="142"/>
    </row>
    <row r="540" spans="35:41" x14ac:dyDescent="0.25">
      <c r="AI540" s="142"/>
      <c r="AJ540" s="142"/>
      <c r="AK540" s="142"/>
      <c r="AL540" s="142"/>
      <c r="AM540" s="142"/>
      <c r="AN540" s="142"/>
      <c r="AO540" s="142"/>
    </row>
    <row r="541" spans="35:41" x14ac:dyDescent="0.25">
      <c r="AI541" s="142"/>
      <c r="AJ541" s="142"/>
      <c r="AK541" s="142"/>
      <c r="AL541" s="142"/>
      <c r="AM541" s="142"/>
      <c r="AN541" s="142"/>
      <c r="AO541" s="142"/>
    </row>
    <row r="542" spans="35:41" x14ac:dyDescent="0.25">
      <c r="AI542" s="142"/>
      <c r="AJ542" s="142"/>
      <c r="AK542" s="142"/>
      <c r="AL542" s="142"/>
      <c r="AM542" s="142"/>
      <c r="AN542" s="142"/>
      <c r="AO542" s="142"/>
    </row>
    <row r="543" spans="35:41" x14ac:dyDescent="0.25">
      <c r="AI543" s="142"/>
      <c r="AJ543" s="142"/>
      <c r="AK543" s="142"/>
      <c r="AL543" s="142"/>
      <c r="AM543" s="142"/>
      <c r="AN543" s="142"/>
      <c r="AO543" s="142"/>
    </row>
    <row r="544" spans="35:41" x14ac:dyDescent="0.25">
      <c r="AI544" s="142"/>
      <c r="AJ544" s="142"/>
      <c r="AK544" s="142"/>
      <c r="AL544" s="142"/>
      <c r="AM544" s="142"/>
      <c r="AN544" s="142"/>
      <c r="AO544" s="142"/>
    </row>
    <row r="545" spans="35:41" x14ac:dyDescent="0.25">
      <c r="AI545" s="142"/>
      <c r="AJ545" s="142"/>
      <c r="AK545" s="142"/>
      <c r="AL545" s="142"/>
      <c r="AM545" s="142"/>
      <c r="AN545" s="142"/>
      <c r="AO545" s="142"/>
    </row>
    <row r="546" spans="35:41" x14ac:dyDescent="0.25">
      <c r="AI546" s="142"/>
      <c r="AJ546" s="142"/>
      <c r="AK546" s="142"/>
      <c r="AL546" s="142"/>
      <c r="AM546" s="142"/>
      <c r="AN546" s="142"/>
      <c r="AO546" s="142"/>
    </row>
    <row r="547" spans="35:41" x14ac:dyDescent="0.25">
      <c r="AI547" s="142"/>
      <c r="AJ547" s="142"/>
      <c r="AK547" s="142"/>
      <c r="AL547" s="142"/>
      <c r="AM547" s="142"/>
      <c r="AN547" s="142"/>
      <c r="AO547" s="142"/>
    </row>
    <row r="548" spans="35:41" x14ac:dyDescent="0.25">
      <c r="AI548" s="142"/>
      <c r="AJ548" s="142"/>
      <c r="AK548" s="142"/>
      <c r="AL548" s="142"/>
      <c r="AM548" s="142"/>
      <c r="AN548" s="142"/>
      <c r="AO548" s="142"/>
    </row>
    <row r="549" spans="35:41" x14ac:dyDescent="0.25">
      <c r="AI549" s="142"/>
      <c r="AJ549" s="142"/>
      <c r="AK549" s="142"/>
      <c r="AL549" s="142"/>
      <c r="AM549" s="142"/>
      <c r="AN549" s="142"/>
      <c r="AO549" s="142"/>
    </row>
    <row r="550" spans="35:41" x14ac:dyDescent="0.25">
      <c r="AI550" s="142"/>
      <c r="AJ550" s="142"/>
      <c r="AK550" s="142"/>
      <c r="AL550" s="142"/>
      <c r="AM550" s="142"/>
      <c r="AN550" s="142"/>
      <c r="AO550" s="142"/>
    </row>
    <row r="551" spans="35:41" x14ac:dyDescent="0.25">
      <c r="AI551" s="142"/>
      <c r="AJ551" s="142"/>
      <c r="AK551" s="142"/>
      <c r="AL551" s="142"/>
      <c r="AM551" s="142"/>
      <c r="AN551" s="142"/>
      <c r="AO551" s="142"/>
    </row>
    <row r="552" spans="35:41" x14ac:dyDescent="0.25">
      <c r="AI552" s="142"/>
      <c r="AJ552" s="142"/>
      <c r="AK552" s="142"/>
      <c r="AL552" s="142"/>
      <c r="AM552" s="142"/>
      <c r="AN552" s="142"/>
      <c r="AO552" s="142"/>
    </row>
    <row r="553" spans="35:41" x14ac:dyDescent="0.25">
      <c r="AI553" s="142"/>
      <c r="AJ553" s="142"/>
      <c r="AK553" s="142"/>
      <c r="AL553" s="142"/>
      <c r="AM553" s="142"/>
      <c r="AN553" s="142"/>
      <c r="AO553" s="142"/>
    </row>
    <row r="554" spans="35:41" x14ac:dyDescent="0.25">
      <c r="AI554" s="142"/>
      <c r="AJ554" s="142"/>
      <c r="AK554" s="142"/>
      <c r="AL554" s="142"/>
      <c r="AM554" s="142"/>
      <c r="AN554" s="142"/>
      <c r="AO554" s="142"/>
    </row>
    <row r="555" spans="35:41" x14ac:dyDescent="0.25">
      <c r="AI555" s="142"/>
      <c r="AJ555" s="142"/>
      <c r="AK555" s="142"/>
      <c r="AL555" s="142"/>
      <c r="AM555" s="142"/>
      <c r="AN555" s="142"/>
      <c r="AO555" s="142"/>
    </row>
    <row r="556" spans="35:41" x14ac:dyDescent="0.25">
      <c r="AI556" s="142"/>
      <c r="AJ556" s="142"/>
      <c r="AK556" s="142"/>
      <c r="AL556" s="142"/>
      <c r="AM556" s="142"/>
      <c r="AN556" s="142"/>
      <c r="AO556" s="142"/>
    </row>
    <row r="557" spans="35:41" x14ac:dyDescent="0.25">
      <c r="AI557" s="142"/>
      <c r="AJ557" s="142"/>
      <c r="AK557" s="142"/>
      <c r="AL557" s="142"/>
      <c r="AM557" s="142"/>
      <c r="AN557" s="142"/>
      <c r="AO557" s="142"/>
    </row>
    <row r="558" spans="35:41" x14ac:dyDescent="0.25">
      <c r="AI558" s="142"/>
      <c r="AJ558" s="142"/>
      <c r="AK558" s="142"/>
      <c r="AL558" s="142"/>
      <c r="AM558" s="142"/>
      <c r="AN558" s="142"/>
      <c r="AO558" s="142"/>
    </row>
    <row r="559" spans="35:41" x14ac:dyDescent="0.25">
      <c r="AI559" s="142"/>
      <c r="AJ559" s="142"/>
      <c r="AK559" s="142"/>
      <c r="AL559" s="142"/>
      <c r="AM559" s="142"/>
      <c r="AN559" s="142"/>
      <c r="AO559" s="142"/>
    </row>
    <row r="560" spans="35:41" x14ac:dyDescent="0.25">
      <c r="AI560" s="142"/>
      <c r="AJ560" s="142"/>
      <c r="AK560" s="142"/>
      <c r="AL560" s="142"/>
      <c r="AM560" s="142"/>
      <c r="AN560" s="142"/>
      <c r="AO560" s="142"/>
    </row>
    <row r="561" spans="35:41" x14ac:dyDescent="0.25">
      <c r="AI561" s="142"/>
      <c r="AJ561" s="142"/>
      <c r="AK561" s="142"/>
      <c r="AL561" s="142"/>
      <c r="AM561" s="142"/>
      <c r="AN561" s="142"/>
      <c r="AO561" s="142"/>
    </row>
    <row r="562" spans="35:41" x14ac:dyDescent="0.25">
      <c r="AI562" s="142"/>
      <c r="AJ562" s="142"/>
      <c r="AK562" s="142"/>
      <c r="AL562" s="142"/>
      <c r="AM562" s="142"/>
      <c r="AN562" s="142"/>
      <c r="AO562" s="142"/>
    </row>
    <row r="563" spans="35:41" x14ac:dyDescent="0.25">
      <c r="AI563" s="142"/>
      <c r="AJ563" s="142"/>
      <c r="AK563" s="142"/>
      <c r="AL563" s="142"/>
      <c r="AM563" s="142"/>
      <c r="AN563" s="142"/>
      <c r="AO563" s="142"/>
    </row>
    <row r="564" spans="35:41" x14ac:dyDescent="0.25">
      <c r="AI564" s="142"/>
      <c r="AJ564" s="142"/>
      <c r="AK564" s="142"/>
      <c r="AL564" s="142"/>
      <c r="AM564" s="142"/>
      <c r="AN564" s="142"/>
      <c r="AO564" s="142"/>
    </row>
    <row r="565" spans="35:41" x14ac:dyDescent="0.25">
      <c r="AI565" s="142"/>
      <c r="AJ565" s="142"/>
      <c r="AK565" s="142"/>
      <c r="AL565" s="142"/>
      <c r="AM565" s="142"/>
      <c r="AN565" s="142"/>
      <c r="AO565" s="142"/>
    </row>
    <row r="566" spans="35:41" x14ac:dyDescent="0.25">
      <c r="AI566" s="142"/>
      <c r="AJ566" s="142"/>
      <c r="AK566" s="142"/>
      <c r="AL566" s="142"/>
      <c r="AM566" s="142"/>
      <c r="AN566" s="142"/>
      <c r="AO566" s="142"/>
    </row>
    <row r="567" spans="35:41" x14ac:dyDescent="0.25">
      <c r="AI567" s="142"/>
      <c r="AJ567" s="142"/>
      <c r="AK567" s="142"/>
      <c r="AL567" s="142"/>
      <c r="AM567" s="142"/>
      <c r="AN567" s="142"/>
      <c r="AO567" s="142"/>
    </row>
    <row r="568" spans="35:41" x14ac:dyDescent="0.25">
      <c r="AI568" s="142"/>
      <c r="AJ568" s="142"/>
      <c r="AK568" s="142"/>
      <c r="AL568" s="142"/>
      <c r="AM568" s="142"/>
      <c r="AN568" s="142"/>
      <c r="AO568" s="142"/>
    </row>
    <row r="569" spans="35:41" x14ac:dyDescent="0.25">
      <c r="AI569" s="142"/>
      <c r="AJ569" s="142"/>
      <c r="AK569" s="142"/>
      <c r="AL569" s="142"/>
      <c r="AM569" s="142"/>
      <c r="AN569" s="142"/>
      <c r="AO569" s="142"/>
    </row>
    <row r="570" spans="35:41" x14ac:dyDescent="0.25">
      <c r="AI570" s="142"/>
      <c r="AJ570" s="142"/>
      <c r="AK570" s="142"/>
      <c r="AL570" s="142"/>
      <c r="AM570" s="142"/>
      <c r="AN570" s="142"/>
      <c r="AO570" s="142"/>
    </row>
    <row r="571" spans="35:41" x14ac:dyDescent="0.25">
      <c r="AI571" s="142"/>
      <c r="AJ571" s="142"/>
      <c r="AK571" s="142"/>
      <c r="AL571" s="142"/>
      <c r="AM571" s="142"/>
      <c r="AN571" s="142"/>
      <c r="AO571" s="142"/>
    </row>
    <row r="572" spans="35:41" x14ac:dyDescent="0.25">
      <c r="AI572" s="142"/>
      <c r="AJ572" s="142"/>
      <c r="AK572" s="142"/>
      <c r="AL572" s="142"/>
      <c r="AM572" s="142"/>
      <c r="AN572" s="142"/>
      <c r="AO572" s="142"/>
    </row>
    <row r="573" spans="35:41" x14ac:dyDescent="0.25">
      <c r="AI573" s="142"/>
      <c r="AJ573" s="142"/>
      <c r="AK573" s="142"/>
      <c r="AL573" s="142"/>
      <c r="AM573" s="142"/>
      <c r="AN573" s="142"/>
      <c r="AO573" s="142"/>
    </row>
    <row r="574" spans="35:41" x14ac:dyDescent="0.25">
      <c r="AI574" s="142"/>
      <c r="AJ574" s="142"/>
      <c r="AK574" s="142"/>
      <c r="AL574" s="142"/>
      <c r="AM574" s="142"/>
      <c r="AN574" s="142"/>
      <c r="AO574" s="142"/>
    </row>
    <row r="575" spans="35:41" x14ac:dyDescent="0.25">
      <c r="AI575" s="142"/>
      <c r="AJ575" s="142"/>
      <c r="AK575" s="142"/>
      <c r="AL575" s="142"/>
      <c r="AM575" s="142"/>
      <c r="AN575" s="142"/>
      <c r="AO575" s="142"/>
    </row>
    <row r="576" spans="35:41" x14ac:dyDescent="0.25">
      <c r="AI576" s="142"/>
      <c r="AJ576" s="142"/>
      <c r="AK576" s="142"/>
      <c r="AL576" s="142"/>
      <c r="AM576" s="142"/>
      <c r="AN576" s="142"/>
      <c r="AO576" s="142"/>
    </row>
    <row r="577" spans="35:41" x14ac:dyDescent="0.25">
      <c r="AI577" s="142"/>
      <c r="AJ577" s="142"/>
      <c r="AK577" s="142"/>
      <c r="AL577" s="142"/>
      <c r="AM577" s="142"/>
      <c r="AN577" s="142"/>
      <c r="AO577" s="142"/>
    </row>
    <row r="578" spans="35:41" x14ac:dyDescent="0.25">
      <c r="AI578" s="142"/>
      <c r="AJ578" s="142"/>
      <c r="AK578" s="142"/>
      <c r="AL578" s="142"/>
      <c r="AM578" s="142"/>
      <c r="AN578" s="142"/>
      <c r="AO578" s="142"/>
    </row>
    <row r="579" spans="35:41" x14ac:dyDescent="0.25">
      <c r="AI579" s="142"/>
      <c r="AJ579" s="142"/>
      <c r="AK579" s="142"/>
      <c r="AL579" s="142"/>
      <c r="AM579" s="142"/>
      <c r="AN579" s="142"/>
      <c r="AO579" s="142"/>
    </row>
    <row r="580" spans="35:41" x14ac:dyDescent="0.25">
      <c r="AI580" s="142"/>
      <c r="AJ580" s="142"/>
      <c r="AK580" s="142"/>
      <c r="AL580" s="142"/>
      <c r="AM580" s="142"/>
      <c r="AN580" s="142"/>
      <c r="AO580" s="142"/>
    </row>
    <row r="581" spans="35:41" x14ac:dyDescent="0.25">
      <c r="AI581" s="142"/>
      <c r="AJ581" s="142"/>
      <c r="AK581" s="142"/>
      <c r="AL581" s="142"/>
      <c r="AM581" s="142"/>
      <c r="AN581" s="142"/>
      <c r="AO581" s="142"/>
    </row>
    <row r="582" spans="35:41" x14ac:dyDescent="0.25">
      <c r="AI582" s="142"/>
      <c r="AJ582" s="142"/>
      <c r="AK582" s="142"/>
      <c r="AL582" s="142"/>
      <c r="AM582" s="142"/>
      <c r="AN582" s="142"/>
      <c r="AO582" s="142"/>
    </row>
    <row r="583" spans="35:41" x14ac:dyDescent="0.25">
      <c r="AI583" s="142"/>
      <c r="AJ583" s="142"/>
      <c r="AK583" s="142"/>
      <c r="AL583" s="142"/>
      <c r="AM583" s="142"/>
      <c r="AN583" s="142"/>
      <c r="AO583" s="142"/>
    </row>
    <row r="584" spans="35:41" x14ac:dyDescent="0.25">
      <c r="AI584" s="142"/>
      <c r="AJ584" s="142"/>
      <c r="AK584" s="142"/>
      <c r="AL584" s="142"/>
      <c r="AM584" s="142"/>
      <c r="AN584" s="142"/>
      <c r="AO584" s="142"/>
    </row>
    <row r="585" spans="35:41" x14ac:dyDescent="0.25">
      <c r="AI585" s="142"/>
      <c r="AJ585" s="142"/>
      <c r="AK585" s="142"/>
      <c r="AL585" s="142"/>
      <c r="AM585" s="142"/>
      <c r="AN585" s="142"/>
      <c r="AO585" s="142"/>
    </row>
    <row r="586" spans="35:41" x14ac:dyDescent="0.25">
      <c r="AI586" s="142"/>
      <c r="AJ586" s="142"/>
      <c r="AK586" s="142"/>
      <c r="AL586" s="142"/>
      <c r="AM586" s="142"/>
      <c r="AN586" s="142"/>
      <c r="AO586" s="142"/>
    </row>
    <row r="587" spans="35:41" x14ac:dyDescent="0.25">
      <c r="AI587" s="142"/>
      <c r="AJ587" s="142"/>
      <c r="AK587" s="142"/>
      <c r="AL587" s="142"/>
      <c r="AM587" s="142"/>
      <c r="AN587" s="142"/>
      <c r="AO587" s="142"/>
    </row>
    <row r="588" spans="35:41" x14ac:dyDescent="0.25">
      <c r="AI588" s="142"/>
      <c r="AJ588" s="142"/>
      <c r="AK588" s="142"/>
      <c r="AL588" s="142"/>
      <c r="AM588" s="142"/>
      <c r="AN588" s="142"/>
      <c r="AO588" s="142"/>
    </row>
    <row r="589" spans="35:41" x14ac:dyDescent="0.25">
      <c r="AI589" s="142"/>
      <c r="AJ589" s="142"/>
      <c r="AK589" s="142"/>
      <c r="AL589" s="142"/>
      <c r="AM589" s="142"/>
      <c r="AN589" s="142"/>
      <c r="AO589" s="142"/>
    </row>
    <row r="590" spans="35:41" x14ac:dyDescent="0.25">
      <c r="AI590" s="142"/>
      <c r="AJ590" s="142"/>
      <c r="AK590" s="142"/>
      <c r="AL590" s="142"/>
      <c r="AM590" s="142"/>
      <c r="AN590" s="142"/>
      <c r="AO590" s="142"/>
    </row>
    <row r="591" spans="35:41" x14ac:dyDescent="0.25">
      <c r="AI591" s="142"/>
      <c r="AJ591" s="142"/>
      <c r="AK591" s="142"/>
      <c r="AL591" s="142"/>
      <c r="AM591" s="142"/>
      <c r="AN591" s="142"/>
      <c r="AO591" s="142"/>
    </row>
    <row r="592" spans="35:41" x14ac:dyDescent="0.25">
      <c r="AI592" s="142"/>
      <c r="AJ592" s="142"/>
      <c r="AK592" s="142"/>
      <c r="AL592" s="142"/>
      <c r="AM592" s="142"/>
      <c r="AN592" s="142"/>
      <c r="AO592" s="142"/>
    </row>
    <row r="593" spans="35:41" x14ac:dyDescent="0.25">
      <c r="AI593" s="142"/>
      <c r="AJ593" s="142"/>
      <c r="AK593" s="142"/>
      <c r="AL593" s="142"/>
      <c r="AM593" s="142"/>
      <c r="AN593" s="142"/>
      <c r="AO593" s="142"/>
    </row>
    <row r="594" spans="35:41" x14ac:dyDescent="0.25">
      <c r="AI594" s="142"/>
      <c r="AJ594" s="142"/>
      <c r="AK594" s="142"/>
      <c r="AL594" s="142"/>
      <c r="AM594" s="142"/>
      <c r="AN594" s="142"/>
      <c r="AO594" s="142"/>
    </row>
    <row r="595" spans="35:41" x14ac:dyDescent="0.25">
      <c r="AI595" s="142"/>
      <c r="AJ595" s="142"/>
      <c r="AK595" s="142"/>
      <c r="AL595" s="142"/>
      <c r="AM595" s="142"/>
      <c r="AN595" s="142"/>
      <c r="AO595" s="142"/>
    </row>
    <row r="596" spans="35:41" x14ac:dyDescent="0.25">
      <c r="AI596" s="142"/>
      <c r="AJ596" s="142"/>
      <c r="AK596" s="142"/>
      <c r="AL596" s="142"/>
      <c r="AM596" s="142"/>
      <c r="AN596" s="142"/>
      <c r="AO596" s="142"/>
    </row>
    <row r="597" spans="35:41" x14ac:dyDescent="0.25">
      <c r="AI597" s="142"/>
      <c r="AJ597" s="142"/>
      <c r="AK597" s="142"/>
      <c r="AL597" s="142"/>
      <c r="AM597" s="142"/>
      <c r="AN597" s="142"/>
      <c r="AO597" s="142"/>
    </row>
    <row r="598" spans="35:41" x14ac:dyDescent="0.25">
      <c r="AI598" s="142"/>
      <c r="AJ598" s="142"/>
      <c r="AK598" s="142"/>
      <c r="AL598" s="142"/>
      <c r="AM598" s="142"/>
      <c r="AN598" s="142"/>
      <c r="AO598" s="142"/>
    </row>
    <row r="599" spans="35:41" x14ac:dyDescent="0.25">
      <c r="AI599" s="142"/>
      <c r="AJ599" s="142"/>
      <c r="AK599" s="142"/>
      <c r="AL599" s="142"/>
      <c r="AM599" s="142"/>
      <c r="AN599" s="142"/>
      <c r="AO599" s="142"/>
    </row>
    <row r="600" spans="35:41" x14ac:dyDescent="0.25">
      <c r="AI600" s="142"/>
      <c r="AJ600" s="142"/>
      <c r="AK600" s="142"/>
      <c r="AL600" s="142"/>
      <c r="AM600" s="142"/>
      <c r="AN600" s="142"/>
      <c r="AO600" s="142"/>
    </row>
    <row r="601" spans="35:41" x14ac:dyDescent="0.25">
      <c r="AI601" s="142"/>
      <c r="AJ601" s="142"/>
      <c r="AK601" s="142"/>
      <c r="AL601" s="142"/>
      <c r="AM601" s="142"/>
      <c r="AN601" s="142"/>
      <c r="AO601" s="142"/>
    </row>
    <row r="602" spans="35:41" x14ac:dyDescent="0.25">
      <c r="AI602" s="142"/>
      <c r="AJ602" s="142"/>
      <c r="AK602" s="142"/>
      <c r="AL602" s="142"/>
      <c r="AM602" s="142"/>
      <c r="AN602" s="142"/>
      <c r="AO602" s="142"/>
    </row>
    <row r="603" spans="35:41" x14ac:dyDescent="0.25">
      <c r="AI603" s="142"/>
      <c r="AJ603" s="142"/>
      <c r="AK603" s="142"/>
      <c r="AL603" s="142"/>
      <c r="AM603" s="142"/>
      <c r="AN603" s="142"/>
      <c r="AO603" s="142"/>
    </row>
    <row r="604" spans="35:41" x14ac:dyDescent="0.25">
      <c r="AI604" s="142"/>
      <c r="AJ604" s="142"/>
      <c r="AK604" s="142"/>
      <c r="AL604" s="142"/>
      <c r="AM604" s="142"/>
      <c r="AN604" s="142"/>
      <c r="AO604" s="142"/>
    </row>
    <row r="605" spans="35:41" x14ac:dyDescent="0.25">
      <c r="AI605" s="142"/>
      <c r="AJ605" s="142"/>
      <c r="AK605" s="142"/>
      <c r="AL605" s="142"/>
      <c r="AM605" s="142"/>
      <c r="AN605" s="142"/>
      <c r="AO605" s="142"/>
    </row>
    <row r="606" spans="35:41" x14ac:dyDescent="0.25">
      <c r="AI606" s="142"/>
      <c r="AJ606" s="142"/>
      <c r="AK606" s="142"/>
      <c r="AL606" s="142"/>
      <c r="AM606" s="142"/>
      <c r="AN606" s="142"/>
      <c r="AO606" s="142"/>
    </row>
    <row r="607" spans="35:41" x14ac:dyDescent="0.25">
      <c r="AI607" s="142"/>
      <c r="AJ607" s="142"/>
      <c r="AK607" s="142"/>
      <c r="AL607" s="142"/>
      <c r="AM607" s="142"/>
      <c r="AN607" s="142"/>
      <c r="AO607" s="142"/>
    </row>
    <row r="608" spans="35:41" x14ac:dyDescent="0.25">
      <c r="AI608" s="142"/>
      <c r="AJ608" s="142"/>
      <c r="AK608" s="142"/>
      <c r="AL608" s="142"/>
      <c r="AM608" s="142"/>
      <c r="AN608" s="142"/>
      <c r="AO608" s="142"/>
    </row>
    <row r="609" spans="35:41" x14ac:dyDescent="0.25">
      <c r="AI609" s="142"/>
      <c r="AJ609" s="142"/>
      <c r="AK609" s="142"/>
      <c r="AL609" s="142"/>
      <c r="AM609" s="142"/>
      <c r="AN609" s="142"/>
      <c r="AO609" s="142"/>
    </row>
    <row r="610" spans="35:41" x14ac:dyDescent="0.25">
      <c r="AI610" s="142"/>
      <c r="AJ610" s="142"/>
      <c r="AK610" s="142"/>
      <c r="AL610" s="142"/>
      <c r="AM610" s="142"/>
      <c r="AN610" s="142"/>
      <c r="AO610" s="142"/>
    </row>
    <row r="611" spans="35:41" x14ac:dyDescent="0.25">
      <c r="AI611" s="142"/>
      <c r="AJ611" s="142"/>
      <c r="AK611" s="142"/>
      <c r="AL611" s="142"/>
      <c r="AM611" s="142"/>
      <c r="AN611" s="142"/>
      <c r="AO611" s="142"/>
    </row>
    <row r="612" spans="35:41" x14ac:dyDescent="0.25">
      <c r="AI612" s="142"/>
      <c r="AJ612" s="142"/>
      <c r="AK612" s="142"/>
      <c r="AL612" s="142"/>
      <c r="AM612" s="142"/>
      <c r="AN612" s="142"/>
      <c r="AO612" s="142"/>
    </row>
    <row r="613" spans="35:41" x14ac:dyDescent="0.25">
      <c r="AI613" s="142"/>
      <c r="AJ613" s="142"/>
      <c r="AK613" s="142"/>
      <c r="AL613" s="142"/>
      <c r="AM613" s="142"/>
      <c r="AN613" s="142"/>
      <c r="AO613" s="142"/>
    </row>
    <row r="614" spans="35:41" x14ac:dyDescent="0.25">
      <c r="AI614" s="142"/>
      <c r="AJ614" s="142"/>
      <c r="AK614" s="142"/>
      <c r="AL614" s="142"/>
      <c r="AM614" s="142"/>
      <c r="AN614" s="142"/>
      <c r="AO614" s="142"/>
    </row>
    <row r="615" spans="35:41" x14ac:dyDescent="0.25">
      <c r="AI615" s="142"/>
      <c r="AJ615" s="142"/>
      <c r="AK615" s="142"/>
      <c r="AL615" s="142"/>
      <c r="AM615" s="142"/>
      <c r="AN615" s="142"/>
      <c r="AO615" s="142"/>
    </row>
    <row r="616" spans="35:41" x14ac:dyDescent="0.25">
      <c r="AI616" s="142"/>
      <c r="AJ616" s="142"/>
      <c r="AK616" s="142"/>
      <c r="AL616" s="142"/>
      <c r="AM616" s="142"/>
      <c r="AN616" s="142"/>
      <c r="AO616" s="142"/>
    </row>
    <row r="617" spans="35:41" x14ac:dyDescent="0.25">
      <c r="AI617" s="142"/>
      <c r="AJ617" s="142"/>
      <c r="AK617" s="142"/>
      <c r="AL617" s="142"/>
      <c r="AM617" s="142"/>
      <c r="AN617" s="142"/>
      <c r="AO617" s="142"/>
    </row>
    <row r="618" spans="35:41" x14ac:dyDescent="0.25">
      <c r="AI618" s="142"/>
      <c r="AJ618" s="142"/>
      <c r="AK618" s="142"/>
      <c r="AL618" s="142"/>
      <c r="AM618" s="142"/>
      <c r="AN618" s="142"/>
      <c r="AO618" s="142"/>
    </row>
    <row r="619" spans="35:41" x14ac:dyDescent="0.25">
      <c r="AI619" s="142"/>
      <c r="AJ619" s="142"/>
      <c r="AK619" s="142"/>
      <c r="AL619" s="142"/>
      <c r="AM619" s="142"/>
      <c r="AN619" s="142"/>
      <c r="AO619" s="142"/>
    </row>
    <row r="620" spans="35:41" x14ac:dyDescent="0.25">
      <c r="AI620" s="142"/>
      <c r="AJ620" s="142"/>
      <c r="AK620" s="142"/>
      <c r="AL620" s="142"/>
      <c r="AM620" s="142"/>
      <c r="AN620" s="142"/>
      <c r="AO620" s="142"/>
    </row>
    <row r="621" spans="35:41" x14ac:dyDescent="0.25">
      <c r="AI621" s="142"/>
      <c r="AJ621" s="142"/>
      <c r="AK621" s="142"/>
      <c r="AL621" s="142"/>
      <c r="AM621" s="142"/>
      <c r="AN621" s="142"/>
      <c r="AO621" s="142"/>
    </row>
    <row r="622" spans="35:41" x14ac:dyDescent="0.25">
      <c r="AI622" s="142"/>
      <c r="AJ622" s="142"/>
      <c r="AK622" s="142"/>
      <c r="AL622" s="142"/>
      <c r="AM622" s="142"/>
      <c r="AN622" s="142"/>
      <c r="AO622" s="142"/>
    </row>
    <row r="623" spans="35:41" x14ac:dyDescent="0.25">
      <c r="AI623" s="142"/>
      <c r="AJ623" s="142"/>
      <c r="AK623" s="142"/>
      <c r="AL623" s="142"/>
      <c r="AM623" s="142"/>
      <c r="AN623" s="142"/>
      <c r="AO623" s="142"/>
    </row>
    <row r="624" spans="35:41" x14ac:dyDescent="0.25">
      <c r="AI624" s="142"/>
      <c r="AJ624" s="142"/>
      <c r="AK624" s="142"/>
      <c r="AL624" s="142"/>
      <c r="AM624" s="142"/>
      <c r="AN624" s="142"/>
      <c r="AO624" s="142"/>
    </row>
    <row r="625" spans="35:41" x14ac:dyDescent="0.25">
      <c r="AI625" s="142"/>
      <c r="AJ625" s="142"/>
      <c r="AK625" s="142"/>
      <c r="AL625" s="142"/>
      <c r="AM625" s="142"/>
      <c r="AN625" s="142"/>
      <c r="AO625" s="142"/>
    </row>
    <row r="626" spans="35:41" x14ac:dyDescent="0.25">
      <c r="AI626" s="142"/>
      <c r="AJ626" s="142"/>
      <c r="AK626" s="142"/>
      <c r="AL626" s="142"/>
      <c r="AM626" s="142"/>
      <c r="AN626" s="142"/>
      <c r="AO626" s="142"/>
    </row>
    <row r="627" spans="35:41" x14ac:dyDescent="0.25">
      <c r="AI627" s="142"/>
      <c r="AJ627" s="142"/>
      <c r="AK627" s="142"/>
      <c r="AL627" s="142"/>
      <c r="AM627" s="142"/>
      <c r="AN627" s="142"/>
      <c r="AO627" s="142"/>
    </row>
    <row r="628" spans="35:41" x14ac:dyDescent="0.25">
      <c r="AI628" s="142"/>
      <c r="AJ628" s="142"/>
      <c r="AK628" s="142"/>
      <c r="AL628" s="142"/>
      <c r="AM628" s="142"/>
      <c r="AN628" s="142"/>
      <c r="AO628" s="142"/>
    </row>
    <row r="629" spans="35:41" x14ac:dyDescent="0.25">
      <c r="AI629" s="142"/>
      <c r="AJ629" s="142"/>
      <c r="AK629" s="142"/>
      <c r="AL629" s="142"/>
      <c r="AM629" s="142"/>
      <c r="AN629" s="142"/>
      <c r="AO629" s="142"/>
    </row>
    <row r="630" spans="35:41" x14ac:dyDescent="0.25">
      <c r="AI630" s="142"/>
      <c r="AJ630" s="142"/>
      <c r="AK630" s="142"/>
      <c r="AL630" s="142"/>
      <c r="AM630" s="142"/>
      <c r="AN630" s="142"/>
      <c r="AO630" s="142"/>
    </row>
    <row r="631" spans="35:41" x14ac:dyDescent="0.25">
      <c r="AI631" s="142"/>
      <c r="AJ631" s="142"/>
      <c r="AK631" s="142"/>
      <c r="AL631" s="142"/>
      <c r="AM631" s="142"/>
      <c r="AN631" s="142"/>
      <c r="AO631" s="142"/>
    </row>
    <row r="632" spans="35:41" x14ac:dyDescent="0.25">
      <c r="AI632" s="142"/>
      <c r="AJ632" s="142"/>
      <c r="AK632" s="142"/>
      <c r="AL632" s="142"/>
      <c r="AM632" s="142"/>
      <c r="AN632" s="142"/>
      <c r="AO632" s="142"/>
    </row>
    <row r="633" spans="35:41" x14ac:dyDescent="0.25">
      <c r="AI633" s="142"/>
      <c r="AJ633" s="142"/>
      <c r="AK633" s="142"/>
      <c r="AL633" s="142"/>
      <c r="AM633" s="142"/>
      <c r="AN633" s="142"/>
      <c r="AO633" s="142"/>
    </row>
    <row r="634" spans="35:41" x14ac:dyDescent="0.25">
      <c r="AI634" s="142"/>
      <c r="AJ634" s="142"/>
      <c r="AK634" s="142"/>
      <c r="AL634" s="142"/>
      <c r="AM634" s="142"/>
      <c r="AN634" s="142"/>
      <c r="AO634" s="142"/>
    </row>
    <row r="635" spans="35:41" x14ac:dyDescent="0.25">
      <c r="AI635" s="142"/>
      <c r="AJ635" s="142"/>
      <c r="AK635" s="142"/>
      <c r="AL635" s="142"/>
      <c r="AM635" s="142"/>
      <c r="AN635" s="142"/>
      <c r="AO635" s="142"/>
    </row>
    <row r="636" spans="35:41" x14ac:dyDescent="0.25">
      <c r="AI636" s="142"/>
      <c r="AJ636" s="142"/>
      <c r="AK636" s="142"/>
      <c r="AL636" s="142"/>
      <c r="AM636" s="142"/>
      <c r="AN636" s="142"/>
      <c r="AO636" s="142"/>
    </row>
    <row r="637" spans="35:41" x14ac:dyDescent="0.25">
      <c r="AI637" s="142"/>
      <c r="AJ637" s="142"/>
      <c r="AK637" s="142"/>
      <c r="AL637" s="142"/>
      <c r="AM637" s="142"/>
      <c r="AN637" s="142"/>
      <c r="AO637" s="142"/>
    </row>
    <row r="638" spans="35:41" x14ac:dyDescent="0.25">
      <c r="AI638" s="142"/>
      <c r="AJ638" s="142"/>
      <c r="AK638" s="142"/>
      <c r="AL638" s="142"/>
      <c r="AM638" s="142"/>
      <c r="AN638" s="142"/>
      <c r="AO638" s="142"/>
    </row>
    <row r="639" spans="35:41" x14ac:dyDescent="0.25">
      <c r="AI639" s="142"/>
      <c r="AJ639" s="142"/>
      <c r="AK639" s="142"/>
      <c r="AL639" s="142"/>
      <c r="AM639" s="142"/>
      <c r="AN639" s="142"/>
      <c r="AO639" s="142"/>
    </row>
    <row r="640" spans="35:41" x14ac:dyDescent="0.25">
      <c r="AI640" s="142"/>
      <c r="AJ640" s="142"/>
      <c r="AK640" s="142"/>
      <c r="AL640" s="142"/>
      <c r="AM640" s="142"/>
      <c r="AN640" s="142"/>
      <c r="AO640" s="142"/>
    </row>
    <row r="641" spans="35:41" x14ac:dyDescent="0.25">
      <c r="AI641" s="142"/>
      <c r="AJ641" s="142"/>
      <c r="AK641" s="142"/>
      <c r="AL641" s="142"/>
      <c r="AM641" s="142"/>
      <c r="AN641" s="142"/>
      <c r="AO641" s="142"/>
    </row>
    <row r="642" spans="35:41" x14ac:dyDescent="0.25">
      <c r="AI642" s="142"/>
      <c r="AJ642" s="142"/>
      <c r="AK642" s="142"/>
      <c r="AL642" s="142"/>
      <c r="AM642" s="142"/>
      <c r="AN642" s="142"/>
      <c r="AO642" s="142"/>
    </row>
    <row r="643" spans="35:41" x14ac:dyDescent="0.25">
      <c r="AI643" s="142"/>
      <c r="AJ643" s="142"/>
      <c r="AK643" s="142"/>
      <c r="AL643" s="142"/>
      <c r="AM643" s="142"/>
      <c r="AN643" s="142"/>
      <c r="AO643" s="142"/>
    </row>
    <row r="644" spans="35:41" x14ac:dyDescent="0.25">
      <c r="AI644" s="142"/>
      <c r="AJ644" s="142"/>
      <c r="AK644" s="142"/>
      <c r="AL644" s="142"/>
      <c r="AM644" s="142"/>
      <c r="AN644" s="142"/>
      <c r="AO644" s="142"/>
    </row>
    <row r="645" spans="35:41" x14ac:dyDescent="0.25">
      <c r="AI645" s="142"/>
      <c r="AJ645" s="142"/>
      <c r="AK645" s="142"/>
      <c r="AL645" s="142"/>
      <c r="AM645" s="142"/>
      <c r="AN645" s="142"/>
      <c r="AO645" s="142"/>
    </row>
    <row r="646" spans="35:41" x14ac:dyDescent="0.25">
      <c r="AI646" s="142"/>
      <c r="AJ646" s="142"/>
      <c r="AK646" s="142"/>
      <c r="AL646" s="142"/>
      <c r="AM646" s="142"/>
      <c r="AN646" s="142"/>
      <c r="AO646" s="142"/>
    </row>
    <row r="647" spans="35:41" x14ac:dyDescent="0.25">
      <c r="AI647" s="142"/>
      <c r="AJ647" s="142"/>
      <c r="AK647" s="142"/>
      <c r="AL647" s="142"/>
      <c r="AM647" s="142"/>
      <c r="AN647" s="142"/>
      <c r="AO647" s="142"/>
    </row>
    <row r="648" spans="35:41" x14ac:dyDescent="0.25">
      <c r="AI648" s="142"/>
      <c r="AJ648" s="142"/>
      <c r="AK648" s="142"/>
      <c r="AL648" s="142"/>
      <c r="AM648" s="142"/>
      <c r="AN648" s="142"/>
      <c r="AO648" s="142"/>
    </row>
    <row r="649" spans="35:41" x14ac:dyDescent="0.25">
      <c r="AI649" s="142"/>
      <c r="AJ649" s="142"/>
      <c r="AK649" s="142"/>
      <c r="AL649" s="142"/>
      <c r="AM649" s="142"/>
      <c r="AN649" s="142"/>
      <c r="AO649" s="142"/>
    </row>
    <row r="650" spans="35:41" x14ac:dyDescent="0.25">
      <c r="AI650" s="142"/>
      <c r="AJ650" s="142"/>
      <c r="AK650" s="142"/>
      <c r="AL650" s="142"/>
      <c r="AM650" s="142"/>
      <c r="AN650" s="142"/>
      <c r="AO650" s="142"/>
    </row>
    <row r="651" spans="35:41" x14ac:dyDescent="0.25">
      <c r="AI651" s="142"/>
      <c r="AJ651" s="142"/>
      <c r="AK651" s="142"/>
      <c r="AL651" s="142"/>
      <c r="AM651" s="142"/>
      <c r="AN651" s="142"/>
      <c r="AO651" s="142"/>
    </row>
    <row r="652" spans="35:41" x14ac:dyDescent="0.25">
      <c r="AI652" s="142"/>
      <c r="AJ652" s="142"/>
      <c r="AK652" s="142"/>
      <c r="AL652" s="142"/>
      <c r="AM652" s="142"/>
      <c r="AN652" s="142"/>
      <c r="AO652" s="142"/>
    </row>
    <row r="653" spans="35:41" x14ac:dyDescent="0.25">
      <c r="AI653" s="142"/>
      <c r="AJ653" s="142"/>
      <c r="AK653" s="142"/>
      <c r="AL653" s="142"/>
      <c r="AM653" s="142"/>
      <c r="AN653" s="142"/>
      <c r="AO653" s="142"/>
    </row>
    <row r="654" spans="35:41" x14ac:dyDescent="0.25">
      <c r="AI654" s="142"/>
      <c r="AJ654" s="142"/>
      <c r="AK654" s="142"/>
      <c r="AL654" s="142"/>
      <c r="AM654" s="142"/>
      <c r="AN654" s="142"/>
      <c r="AO654" s="142"/>
    </row>
    <row r="655" spans="35:41" x14ac:dyDescent="0.25">
      <c r="AI655" s="142"/>
      <c r="AJ655" s="142"/>
      <c r="AK655" s="142"/>
      <c r="AL655" s="142"/>
      <c r="AM655" s="142"/>
      <c r="AN655" s="142"/>
      <c r="AO655" s="142"/>
    </row>
    <row r="656" spans="35:41" x14ac:dyDescent="0.25">
      <c r="AI656" s="142"/>
      <c r="AJ656" s="142"/>
      <c r="AK656" s="142"/>
      <c r="AL656" s="142"/>
      <c r="AM656" s="142"/>
      <c r="AN656" s="142"/>
      <c r="AO656" s="142"/>
    </row>
    <row r="657" spans="35:41" x14ac:dyDescent="0.25">
      <c r="AI657" s="142"/>
      <c r="AJ657" s="142"/>
      <c r="AK657" s="142"/>
      <c r="AL657" s="142"/>
      <c r="AM657" s="142"/>
      <c r="AN657" s="142"/>
      <c r="AO657" s="142"/>
    </row>
    <row r="658" spans="35:41" x14ac:dyDescent="0.25">
      <c r="AI658" s="142"/>
      <c r="AJ658" s="142"/>
      <c r="AK658" s="142"/>
      <c r="AL658" s="142"/>
      <c r="AM658" s="142"/>
      <c r="AN658" s="142"/>
      <c r="AO658" s="142"/>
    </row>
    <row r="659" spans="35:41" x14ac:dyDescent="0.25">
      <c r="AI659" s="142"/>
      <c r="AJ659" s="142"/>
      <c r="AK659" s="142"/>
      <c r="AL659" s="142"/>
      <c r="AM659" s="142"/>
      <c r="AN659" s="142"/>
      <c r="AO659" s="142"/>
    </row>
    <row r="660" spans="35:41" x14ac:dyDescent="0.25">
      <c r="AI660" s="142"/>
      <c r="AJ660" s="142"/>
      <c r="AK660" s="142"/>
      <c r="AL660" s="142"/>
      <c r="AM660" s="142"/>
      <c r="AN660" s="142"/>
      <c r="AO660" s="142"/>
    </row>
    <row r="661" spans="35:41" x14ac:dyDescent="0.25">
      <c r="AI661" s="142"/>
      <c r="AJ661" s="142"/>
      <c r="AK661" s="142"/>
      <c r="AL661" s="142"/>
      <c r="AM661" s="142"/>
      <c r="AN661" s="142"/>
      <c r="AO661" s="142"/>
    </row>
    <row r="662" spans="35:41" x14ac:dyDescent="0.25">
      <c r="AI662" s="142"/>
      <c r="AJ662" s="142"/>
      <c r="AK662" s="142"/>
      <c r="AL662" s="142"/>
      <c r="AM662" s="142"/>
      <c r="AN662" s="142"/>
      <c r="AO662" s="142"/>
    </row>
    <row r="663" spans="35:41" x14ac:dyDescent="0.25">
      <c r="AI663" s="142"/>
      <c r="AJ663" s="142"/>
      <c r="AK663" s="142"/>
      <c r="AL663" s="142"/>
      <c r="AM663" s="142"/>
      <c r="AN663" s="142"/>
      <c r="AO663" s="142"/>
    </row>
    <row r="664" spans="35:41" x14ac:dyDescent="0.25">
      <c r="AI664" s="142"/>
      <c r="AJ664" s="142"/>
      <c r="AK664" s="142"/>
      <c r="AL664" s="142"/>
      <c r="AM664" s="142"/>
      <c r="AN664" s="142"/>
      <c r="AO664" s="142"/>
    </row>
    <row r="665" spans="35:41" x14ac:dyDescent="0.25">
      <c r="AI665" s="142"/>
      <c r="AJ665" s="142"/>
      <c r="AK665" s="142"/>
      <c r="AL665" s="142"/>
      <c r="AM665" s="142"/>
      <c r="AN665" s="142"/>
      <c r="AO665" s="142"/>
    </row>
    <row r="666" spans="35:41" x14ac:dyDescent="0.25">
      <c r="AI666" s="142"/>
      <c r="AJ666" s="142"/>
      <c r="AK666" s="142"/>
      <c r="AL666" s="142"/>
      <c r="AM666" s="142"/>
      <c r="AN666" s="142"/>
      <c r="AO666" s="142"/>
    </row>
    <row r="667" spans="35:41" x14ac:dyDescent="0.25">
      <c r="AI667" s="142"/>
      <c r="AJ667" s="142"/>
      <c r="AK667" s="142"/>
      <c r="AL667" s="142"/>
      <c r="AM667" s="142"/>
      <c r="AN667" s="142"/>
      <c r="AO667" s="142"/>
    </row>
    <row r="668" spans="35:41" x14ac:dyDescent="0.25">
      <c r="AI668" s="142"/>
      <c r="AJ668" s="142"/>
      <c r="AK668" s="142"/>
      <c r="AL668" s="142"/>
      <c r="AM668" s="142"/>
      <c r="AN668" s="142"/>
      <c r="AO668" s="142"/>
    </row>
    <row r="669" spans="35:41" x14ac:dyDescent="0.25">
      <c r="AI669" s="142"/>
      <c r="AJ669" s="142"/>
      <c r="AK669" s="142"/>
      <c r="AL669" s="142"/>
      <c r="AM669" s="142"/>
      <c r="AN669" s="142"/>
      <c r="AO669" s="142"/>
    </row>
    <row r="670" spans="35:41" x14ac:dyDescent="0.25">
      <c r="AI670" s="142"/>
      <c r="AJ670" s="142"/>
      <c r="AK670" s="142"/>
      <c r="AL670" s="142"/>
      <c r="AM670" s="142"/>
      <c r="AN670" s="142"/>
      <c r="AO670" s="142"/>
    </row>
    <row r="671" spans="35:41" x14ac:dyDescent="0.25">
      <c r="AI671" s="142"/>
      <c r="AJ671" s="142"/>
      <c r="AK671" s="142"/>
      <c r="AL671" s="142"/>
      <c r="AM671" s="142"/>
      <c r="AN671" s="142"/>
      <c r="AO671" s="142"/>
    </row>
    <row r="672" spans="35:41" x14ac:dyDescent="0.25">
      <c r="AI672" s="142"/>
      <c r="AJ672" s="142"/>
      <c r="AK672" s="142"/>
      <c r="AL672" s="142"/>
      <c r="AM672" s="142"/>
      <c r="AN672" s="142"/>
      <c r="AO672" s="142"/>
    </row>
    <row r="673" spans="35:41" x14ac:dyDescent="0.25">
      <c r="AI673" s="142"/>
      <c r="AJ673" s="142"/>
      <c r="AK673" s="142"/>
      <c r="AL673" s="142"/>
      <c r="AM673" s="142"/>
      <c r="AN673" s="142"/>
      <c r="AO673" s="142"/>
    </row>
    <row r="674" spans="35:41" x14ac:dyDescent="0.25">
      <c r="AI674" s="142"/>
      <c r="AJ674" s="142"/>
      <c r="AK674" s="142"/>
      <c r="AL674" s="142"/>
      <c r="AM674" s="142"/>
      <c r="AN674" s="142"/>
      <c r="AO674" s="142"/>
    </row>
    <row r="675" spans="35:41" x14ac:dyDescent="0.25">
      <c r="AI675" s="142"/>
      <c r="AJ675" s="142"/>
      <c r="AK675" s="142"/>
      <c r="AL675" s="142"/>
      <c r="AM675" s="142"/>
      <c r="AN675" s="142"/>
      <c r="AO675" s="142"/>
    </row>
    <row r="676" spans="35:41" x14ac:dyDescent="0.25">
      <c r="AI676" s="142"/>
      <c r="AJ676" s="142"/>
      <c r="AK676" s="142"/>
      <c r="AL676" s="142"/>
      <c r="AM676" s="142"/>
      <c r="AN676" s="142"/>
      <c r="AO676" s="142"/>
    </row>
    <row r="677" spans="35:41" x14ac:dyDescent="0.25">
      <c r="AI677" s="142"/>
      <c r="AJ677" s="142"/>
      <c r="AK677" s="142"/>
      <c r="AL677" s="142"/>
      <c r="AM677" s="142"/>
      <c r="AN677" s="142"/>
      <c r="AO677" s="142"/>
    </row>
    <row r="678" spans="35:41" x14ac:dyDescent="0.25">
      <c r="AI678" s="142"/>
      <c r="AJ678" s="142"/>
      <c r="AK678" s="142"/>
      <c r="AL678" s="142"/>
      <c r="AM678" s="142"/>
      <c r="AN678" s="142"/>
      <c r="AO678" s="142"/>
    </row>
    <row r="679" spans="35:41" x14ac:dyDescent="0.25">
      <c r="AI679" s="142"/>
      <c r="AJ679" s="142"/>
      <c r="AK679" s="142"/>
      <c r="AL679" s="142"/>
      <c r="AM679" s="142"/>
      <c r="AN679" s="142"/>
      <c r="AO679" s="142"/>
    </row>
    <row r="680" spans="35:41" x14ac:dyDescent="0.25">
      <c r="AI680" s="142"/>
      <c r="AJ680" s="142"/>
      <c r="AK680" s="142"/>
      <c r="AL680" s="142"/>
      <c r="AM680" s="142"/>
      <c r="AN680" s="142"/>
      <c r="AO680" s="142"/>
    </row>
    <row r="681" spans="35:41" x14ac:dyDescent="0.25">
      <c r="AI681" s="142"/>
      <c r="AJ681" s="142"/>
      <c r="AK681" s="142"/>
      <c r="AL681" s="142"/>
      <c r="AM681" s="142"/>
      <c r="AN681" s="142"/>
      <c r="AO681" s="142"/>
    </row>
    <row r="682" spans="35:41" x14ac:dyDescent="0.25">
      <c r="AI682" s="142"/>
      <c r="AJ682" s="142"/>
      <c r="AK682" s="142"/>
      <c r="AL682" s="142"/>
      <c r="AM682" s="142"/>
      <c r="AN682" s="142"/>
      <c r="AO682" s="142"/>
    </row>
    <row r="683" spans="35:41" x14ac:dyDescent="0.25">
      <c r="AI683" s="142"/>
      <c r="AJ683" s="142"/>
      <c r="AK683" s="142"/>
      <c r="AL683" s="142"/>
      <c r="AM683" s="142"/>
      <c r="AN683" s="142"/>
      <c r="AO683" s="142"/>
    </row>
    <row r="684" spans="35:41" x14ac:dyDescent="0.25">
      <c r="AI684" s="142"/>
      <c r="AJ684" s="142"/>
      <c r="AK684" s="142"/>
      <c r="AL684" s="142"/>
      <c r="AM684" s="142"/>
      <c r="AN684" s="142"/>
      <c r="AO684" s="142"/>
    </row>
    <row r="685" spans="35:41" x14ac:dyDescent="0.25">
      <c r="AI685" s="142"/>
      <c r="AJ685" s="142"/>
      <c r="AK685" s="142"/>
      <c r="AL685" s="142"/>
      <c r="AM685" s="142"/>
      <c r="AN685" s="142"/>
      <c r="AO685" s="142"/>
    </row>
    <row r="686" spans="35:41" x14ac:dyDescent="0.25">
      <c r="AI686" s="142"/>
      <c r="AJ686" s="142"/>
      <c r="AK686" s="142"/>
      <c r="AL686" s="142"/>
      <c r="AM686" s="142"/>
      <c r="AN686" s="142"/>
      <c r="AO686" s="142"/>
    </row>
    <row r="687" spans="35:41" x14ac:dyDescent="0.25">
      <c r="AI687" s="142"/>
      <c r="AJ687" s="142"/>
      <c r="AK687" s="142"/>
      <c r="AL687" s="142"/>
      <c r="AM687" s="142"/>
      <c r="AN687" s="142"/>
      <c r="AO687" s="142"/>
    </row>
    <row r="688" spans="35:41" x14ac:dyDescent="0.25">
      <c r="AI688" s="142"/>
      <c r="AJ688" s="142"/>
      <c r="AK688" s="142"/>
      <c r="AL688" s="142"/>
      <c r="AM688" s="142"/>
      <c r="AN688" s="142"/>
      <c r="AO688" s="142"/>
    </row>
    <row r="689" spans="35:41" x14ac:dyDescent="0.25">
      <c r="AI689" s="142"/>
      <c r="AJ689" s="142"/>
      <c r="AK689" s="142"/>
      <c r="AL689" s="142"/>
      <c r="AM689" s="142"/>
      <c r="AN689" s="142"/>
      <c r="AO689" s="142"/>
    </row>
    <row r="690" spans="35:41" x14ac:dyDescent="0.25">
      <c r="AI690" s="142"/>
      <c r="AJ690" s="142"/>
      <c r="AK690" s="142"/>
      <c r="AL690" s="142"/>
      <c r="AM690" s="142"/>
      <c r="AN690" s="142"/>
      <c r="AO690" s="142"/>
    </row>
    <row r="691" spans="35:41" x14ac:dyDescent="0.25">
      <c r="AI691" s="142"/>
      <c r="AJ691" s="142"/>
      <c r="AK691" s="142"/>
      <c r="AL691" s="142"/>
      <c r="AM691" s="142"/>
      <c r="AN691" s="142"/>
      <c r="AO691" s="142"/>
    </row>
    <row r="692" spans="35:41" x14ac:dyDescent="0.25">
      <c r="AI692" s="142"/>
      <c r="AJ692" s="142"/>
      <c r="AK692" s="142"/>
      <c r="AL692" s="142"/>
      <c r="AM692" s="142"/>
      <c r="AN692" s="142"/>
      <c r="AO692" s="142"/>
    </row>
    <row r="693" spans="35:41" x14ac:dyDescent="0.25">
      <c r="AI693" s="142"/>
      <c r="AJ693" s="142"/>
      <c r="AK693" s="142"/>
      <c r="AL693" s="142"/>
      <c r="AM693" s="142"/>
      <c r="AN693" s="142"/>
      <c r="AO693" s="142"/>
    </row>
    <row r="694" spans="35:41" x14ac:dyDescent="0.25">
      <c r="AI694" s="142"/>
      <c r="AJ694" s="142"/>
      <c r="AK694" s="142"/>
      <c r="AL694" s="142"/>
      <c r="AM694" s="142"/>
      <c r="AN694" s="142"/>
      <c r="AO694" s="142"/>
    </row>
    <row r="695" spans="35:41" x14ac:dyDescent="0.25">
      <c r="AI695" s="142"/>
      <c r="AJ695" s="142"/>
      <c r="AK695" s="142"/>
      <c r="AL695" s="142"/>
      <c r="AM695" s="142"/>
      <c r="AN695" s="142"/>
      <c r="AO695" s="142"/>
    </row>
    <row r="696" spans="35:41" x14ac:dyDescent="0.25">
      <c r="AI696" s="142"/>
      <c r="AJ696" s="142"/>
      <c r="AK696" s="142"/>
      <c r="AL696" s="142"/>
      <c r="AM696" s="142"/>
      <c r="AN696" s="142"/>
      <c r="AO696" s="142"/>
    </row>
    <row r="697" spans="35:41" x14ac:dyDescent="0.25">
      <c r="AI697" s="142"/>
      <c r="AJ697" s="142"/>
      <c r="AK697" s="142"/>
      <c r="AL697" s="142"/>
      <c r="AM697" s="142"/>
      <c r="AN697" s="142"/>
      <c r="AO697" s="142"/>
    </row>
    <row r="698" spans="35:41" x14ac:dyDescent="0.25">
      <c r="AI698" s="142"/>
      <c r="AJ698" s="142"/>
      <c r="AK698" s="142"/>
      <c r="AL698" s="142"/>
      <c r="AM698" s="142"/>
      <c r="AN698" s="142"/>
      <c r="AO698" s="142"/>
    </row>
    <row r="699" spans="35:41" x14ac:dyDescent="0.25">
      <c r="AI699" s="142"/>
      <c r="AJ699" s="142"/>
      <c r="AK699" s="142"/>
      <c r="AL699" s="142"/>
      <c r="AM699" s="142"/>
      <c r="AN699" s="142"/>
      <c r="AO699" s="142"/>
    </row>
    <row r="700" spans="35:41" x14ac:dyDescent="0.25">
      <c r="AI700" s="142"/>
      <c r="AJ700" s="142"/>
      <c r="AK700" s="142"/>
      <c r="AL700" s="142"/>
      <c r="AM700" s="142"/>
      <c r="AN700" s="142"/>
      <c r="AO700" s="142"/>
    </row>
    <row r="701" spans="35:41" x14ac:dyDescent="0.25">
      <c r="AI701" s="142"/>
      <c r="AJ701" s="142"/>
      <c r="AK701" s="142"/>
      <c r="AL701" s="142"/>
      <c r="AM701" s="142"/>
      <c r="AN701" s="142"/>
      <c r="AO701" s="142"/>
    </row>
    <row r="702" spans="35:41" x14ac:dyDescent="0.25">
      <c r="AI702" s="142"/>
      <c r="AJ702" s="142"/>
      <c r="AK702" s="142"/>
      <c r="AL702" s="142"/>
      <c r="AM702" s="142"/>
      <c r="AN702" s="142"/>
      <c r="AO702" s="142"/>
    </row>
    <row r="703" spans="35:41" x14ac:dyDescent="0.25">
      <c r="AI703" s="142"/>
      <c r="AJ703" s="142"/>
      <c r="AK703" s="142"/>
      <c r="AL703" s="142"/>
      <c r="AM703" s="142"/>
      <c r="AN703" s="142"/>
      <c r="AO703" s="142"/>
    </row>
    <row r="704" spans="35:41" x14ac:dyDescent="0.25">
      <c r="AI704" s="142"/>
      <c r="AJ704" s="142"/>
      <c r="AK704" s="142"/>
      <c r="AL704" s="142"/>
      <c r="AM704" s="142"/>
      <c r="AN704" s="142"/>
      <c r="AO704" s="142"/>
    </row>
    <row r="705" spans="35:41" x14ac:dyDescent="0.25">
      <c r="AI705" s="142"/>
      <c r="AJ705" s="142"/>
      <c r="AK705" s="142"/>
      <c r="AL705" s="142"/>
      <c r="AM705" s="142"/>
      <c r="AN705" s="142"/>
      <c r="AO705" s="142"/>
    </row>
    <row r="706" spans="35:41" x14ac:dyDescent="0.25">
      <c r="AI706" s="142"/>
      <c r="AJ706" s="142"/>
      <c r="AK706" s="142"/>
      <c r="AL706" s="142"/>
      <c r="AM706" s="142"/>
      <c r="AN706" s="142"/>
      <c r="AO706" s="142"/>
    </row>
    <row r="707" spans="35:41" x14ac:dyDescent="0.25">
      <c r="AI707" s="142"/>
      <c r="AJ707" s="142"/>
      <c r="AK707" s="142"/>
      <c r="AL707" s="142"/>
      <c r="AM707" s="142"/>
      <c r="AN707" s="142"/>
      <c r="AO707" s="142"/>
    </row>
    <row r="708" spans="35:41" x14ac:dyDescent="0.25">
      <c r="AI708" s="142"/>
      <c r="AJ708" s="142"/>
      <c r="AK708" s="142"/>
      <c r="AL708" s="142"/>
      <c r="AM708" s="142"/>
      <c r="AN708" s="142"/>
      <c r="AO708" s="142"/>
    </row>
    <row r="709" spans="35:41" x14ac:dyDescent="0.25">
      <c r="AI709" s="142"/>
      <c r="AJ709" s="142"/>
      <c r="AK709" s="142"/>
      <c r="AL709" s="142"/>
      <c r="AM709" s="142"/>
      <c r="AN709" s="142"/>
      <c r="AO709" s="142"/>
    </row>
    <row r="710" spans="35:41" x14ac:dyDescent="0.25">
      <c r="AI710" s="142"/>
      <c r="AJ710" s="142"/>
      <c r="AK710" s="142"/>
      <c r="AL710" s="142"/>
      <c r="AM710" s="142"/>
      <c r="AN710" s="142"/>
      <c r="AO710" s="142"/>
    </row>
    <row r="711" spans="35:41" x14ac:dyDescent="0.25">
      <c r="AI711" s="142"/>
      <c r="AJ711" s="142"/>
      <c r="AK711" s="142"/>
      <c r="AL711" s="142"/>
      <c r="AM711" s="142"/>
      <c r="AN711" s="142"/>
      <c r="AO711" s="142"/>
    </row>
    <row r="712" spans="35:41" x14ac:dyDescent="0.25">
      <c r="AI712" s="142"/>
      <c r="AJ712" s="142"/>
      <c r="AK712" s="142"/>
      <c r="AL712" s="142"/>
      <c r="AM712" s="142"/>
      <c r="AN712" s="142"/>
      <c r="AO712" s="142"/>
    </row>
    <row r="713" spans="35:41" x14ac:dyDescent="0.25">
      <c r="AI713" s="142"/>
      <c r="AJ713" s="142"/>
      <c r="AK713" s="142"/>
      <c r="AL713" s="142"/>
      <c r="AM713" s="142"/>
      <c r="AN713" s="142"/>
      <c r="AO713" s="142"/>
    </row>
    <row r="714" spans="35:41" x14ac:dyDescent="0.25">
      <c r="AI714" s="142"/>
      <c r="AJ714" s="142"/>
      <c r="AK714" s="142"/>
      <c r="AL714" s="142"/>
      <c r="AM714" s="142"/>
      <c r="AN714" s="142"/>
      <c r="AO714" s="142"/>
    </row>
    <row r="715" spans="35:41" x14ac:dyDescent="0.25">
      <c r="AI715" s="142"/>
      <c r="AJ715" s="142"/>
      <c r="AK715" s="142"/>
      <c r="AL715" s="142"/>
      <c r="AM715" s="142"/>
      <c r="AN715" s="142"/>
      <c r="AO715" s="142"/>
    </row>
    <row r="716" spans="35:41" x14ac:dyDescent="0.25">
      <c r="AI716" s="142"/>
      <c r="AJ716" s="142"/>
      <c r="AK716" s="142"/>
      <c r="AL716" s="142"/>
      <c r="AM716" s="142"/>
      <c r="AN716" s="142"/>
      <c r="AO716" s="142"/>
    </row>
    <row r="717" spans="35:41" x14ac:dyDescent="0.25">
      <c r="AI717" s="142"/>
      <c r="AJ717" s="142"/>
      <c r="AK717" s="142"/>
      <c r="AL717" s="142"/>
      <c r="AM717" s="142"/>
      <c r="AN717" s="142"/>
      <c r="AO717" s="142"/>
    </row>
    <row r="718" spans="35:41" x14ac:dyDescent="0.25">
      <c r="AI718" s="142"/>
      <c r="AJ718" s="142"/>
      <c r="AK718" s="142"/>
      <c r="AL718" s="142"/>
      <c r="AM718" s="142"/>
      <c r="AN718" s="142"/>
      <c r="AO718" s="142"/>
    </row>
    <row r="719" spans="35:41" x14ac:dyDescent="0.25">
      <c r="AI719" s="142"/>
      <c r="AJ719" s="142"/>
      <c r="AK719" s="142"/>
      <c r="AL719" s="142"/>
      <c r="AM719" s="142"/>
      <c r="AN719" s="142"/>
      <c r="AO719" s="142"/>
    </row>
    <row r="720" spans="35:41" x14ac:dyDescent="0.25">
      <c r="AI720" s="142"/>
      <c r="AJ720" s="142"/>
      <c r="AK720" s="142"/>
      <c r="AL720" s="142"/>
      <c r="AM720" s="142"/>
      <c r="AN720" s="142"/>
      <c r="AO720" s="142"/>
    </row>
    <row r="721" spans="35:41" x14ac:dyDescent="0.25">
      <c r="AI721" s="142"/>
      <c r="AJ721" s="142"/>
      <c r="AK721" s="142"/>
      <c r="AL721" s="142"/>
      <c r="AM721" s="142"/>
      <c r="AN721" s="142"/>
      <c r="AO721" s="142"/>
    </row>
    <row r="722" spans="35:41" x14ac:dyDescent="0.25">
      <c r="AI722" s="142"/>
      <c r="AJ722" s="142"/>
      <c r="AK722" s="142"/>
      <c r="AL722" s="142"/>
      <c r="AM722" s="142"/>
      <c r="AN722" s="142"/>
      <c r="AO722" s="142"/>
    </row>
    <row r="723" spans="35:41" x14ac:dyDescent="0.25">
      <c r="AI723" s="142"/>
      <c r="AJ723" s="142"/>
      <c r="AK723" s="142"/>
      <c r="AL723" s="142"/>
      <c r="AM723" s="142"/>
      <c r="AN723" s="142"/>
      <c r="AO723" s="142"/>
    </row>
    <row r="724" spans="35:41" x14ac:dyDescent="0.25">
      <c r="AI724" s="142"/>
      <c r="AJ724" s="142"/>
      <c r="AK724" s="142"/>
      <c r="AL724" s="142"/>
      <c r="AM724" s="142"/>
      <c r="AN724" s="142"/>
      <c r="AO724" s="142"/>
    </row>
    <row r="725" spans="35:41" x14ac:dyDescent="0.25">
      <c r="AI725" s="142"/>
      <c r="AJ725" s="142"/>
      <c r="AK725" s="142"/>
      <c r="AL725" s="142"/>
      <c r="AM725" s="142"/>
      <c r="AN725" s="142"/>
      <c r="AO725" s="142"/>
    </row>
    <row r="726" spans="35:41" x14ac:dyDescent="0.25">
      <c r="AI726" s="142"/>
      <c r="AJ726" s="142"/>
      <c r="AK726" s="142"/>
      <c r="AL726" s="142"/>
      <c r="AM726" s="142"/>
      <c r="AN726" s="142"/>
      <c r="AO726" s="142"/>
    </row>
    <row r="727" spans="35:41" x14ac:dyDescent="0.25">
      <c r="AI727" s="142"/>
      <c r="AJ727" s="142"/>
      <c r="AK727" s="142"/>
      <c r="AL727" s="142"/>
      <c r="AM727" s="142"/>
      <c r="AN727" s="142"/>
      <c r="AO727" s="142"/>
    </row>
    <row r="728" spans="35:41" x14ac:dyDescent="0.25">
      <c r="AI728" s="142"/>
      <c r="AJ728" s="142"/>
      <c r="AK728" s="142"/>
      <c r="AL728" s="142"/>
      <c r="AM728" s="142"/>
      <c r="AN728" s="142"/>
      <c r="AO728" s="142"/>
    </row>
    <row r="729" spans="35:41" x14ac:dyDescent="0.25">
      <c r="AI729" s="142"/>
      <c r="AJ729" s="142"/>
      <c r="AK729" s="142"/>
      <c r="AL729" s="142"/>
      <c r="AM729" s="142"/>
      <c r="AN729" s="142"/>
      <c r="AO729" s="142"/>
    </row>
    <row r="730" spans="35:41" x14ac:dyDescent="0.25">
      <c r="AI730" s="142"/>
      <c r="AJ730" s="142"/>
      <c r="AK730" s="142"/>
      <c r="AL730" s="142"/>
      <c r="AM730" s="142"/>
      <c r="AN730" s="142"/>
      <c r="AO730" s="142"/>
    </row>
    <row r="731" spans="35:41" x14ac:dyDescent="0.25">
      <c r="AI731" s="142"/>
      <c r="AJ731" s="142"/>
      <c r="AK731" s="142"/>
      <c r="AL731" s="142"/>
      <c r="AM731" s="142"/>
      <c r="AN731" s="142"/>
      <c r="AO731" s="142"/>
    </row>
    <row r="732" spans="35:41" x14ac:dyDescent="0.25">
      <c r="AI732" s="142"/>
      <c r="AJ732" s="142"/>
      <c r="AK732" s="142"/>
      <c r="AL732" s="142"/>
      <c r="AM732" s="142"/>
      <c r="AN732" s="142"/>
      <c r="AO732" s="142"/>
    </row>
    <row r="733" spans="35:41" x14ac:dyDescent="0.25">
      <c r="AI733" s="142"/>
      <c r="AJ733" s="142"/>
      <c r="AK733" s="142"/>
      <c r="AL733" s="142"/>
      <c r="AM733" s="142"/>
      <c r="AN733" s="142"/>
      <c r="AO733" s="142"/>
    </row>
    <row r="734" spans="35:41" x14ac:dyDescent="0.25">
      <c r="AI734" s="142"/>
      <c r="AJ734" s="142"/>
      <c r="AK734" s="142"/>
      <c r="AL734" s="142"/>
      <c r="AM734" s="142"/>
      <c r="AN734" s="142"/>
      <c r="AO734" s="142"/>
    </row>
    <row r="735" spans="35:41" x14ac:dyDescent="0.25">
      <c r="AI735" s="142"/>
      <c r="AJ735" s="142"/>
      <c r="AK735" s="142"/>
      <c r="AL735" s="142"/>
      <c r="AM735" s="142"/>
      <c r="AN735" s="142"/>
      <c r="AO735" s="142"/>
    </row>
    <row r="736" spans="35:41" x14ac:dyDescent="0.25">
      <c r="AI736" s="142"/>
      <c r="AJ736" s="142"/>
      <c r="AK736" s="142"/>
      <c r="AL736" s="142"/>
      <c r="AM736" s="142"/>
      <c r="AN736" s="142"/>
      <c r="AO736" s="142"/>
    </row>
    <row r="737" spans="35:41" x14ac:dyDescent="0.25">
      <c r="AI737" s="142"/>
      <c r="AJ737" s="142"/>
      <c r="AK737" s="142"/>
      <c r="AL737" s="142"/>
      <c r="AM737" s="142"/>
      <c r="AN737" s="142"/>
      <c r="AO737" s="142"/>
    </row>
    <row r="738" spans="35:41" x14ac:dyDescent="0.25">
      <c r="AI738" s="142"/>
      <c r="AJ738" s="142"/>
      <c r="AK738" s="142"/>
      <c r="AL738" s="142"/>
      <c r="AM738" s="142"/>
      <c r="AN738" s="142"/>
      <c r="AO738" s="142"/>
    </row>
    <row r="739" spans="35:41" x14ac:dyDescent="0.25">
      <c r="AI739" s="142"/>
      <c r="AJ739" s="142"/>
      <c r="AK739" s="142"/>
      <c r="AL739" s="142"/>
      <c r="AM739" s="142"/>
      <c r="AN739" s="142"/>
      <c r="AO739" s="142"/>
    </row>
    <row r="740" spans="35:41" x14ac:dyDescent="0.25">
      <c r="AI740" s="142"/>
      <c r="AJ740" s="142"/>
      <c r="AK740" s="142"/>
      <c r="AL740" s="142"/>
      <c r="AM740" s="142"/>
      <c r="AN740" s="142"/>
      <c r="AO740" s="142"/>
    </row>
    <row r="741" spans="35:41" x14ac:dyDescent="0.25">
      <c r="AI741" s="142"/>
      <c r="AJ741" s="142"/>
      <c r="AK741" s="142"/>
      <c r="AL741" s="142"/>
      <c r="AM741" s="142"/>
      <c r="AN741" s="142"/>
      <c r="AO741" s="142"/>
    </row>
    <row r="742" spans="35:41" x14ac:dyDescent="0.25">
      <c r="AI742" s="142"/>
      <c r="AJ742" s="142"/>
      <c r="AK742" s="142"/>
      <c r="AL742" s="142"/>
      <c r="AM742" s="142"/>
      <c r="AN742" s="142"/>
      <c r="AO742" s="142"/>
    </row>
    <row r="743" spans="35:41" x14ac:dyDescent="0.25">
      <c r="AI743" s="142"/>
      <c r="AJ743" s="142"/>
      <c r="AK743" s="142"/>
      <c r="AL743" s="142"/>
      <c r="AM743" s="142"/>
      <c r="AN743" s="142"/>
      <c r="AO743" s="142"/>
    </row>
    <row r="744" spans="35:41" x14ac:dyDescent="0.25">
      <c r="AI744" s="142"/>
      <c r="AJ744" s="142"/>
      <c r="AK744" s="142"/>
      <c r="AL744" s="142"/>
      <c r="AM744" s="142"/>
      <c r="AN744" s="142"/>
      <c r="AO744" s="142"/>
    </row>
    <row r="745" spans="35:41" x14ac:dyDescent="0.25">
      <c r="AI745" s="142"/>
      <c r="AJ745" s="142"/>
      <c r="AK745" s="142"/>
      <c r="AL745" s="142"/>
      <c r="AM745" s="142"/>
      <c r="AN745" s="142"/>
      <c r="AO745" s="142"/>
    </row>
    <row r="746" spans="35:41" x14ac:dyDescent="0.25">
      <c r="AI746" s="142"/>
      <c r="AJ746" s="142"/>
      <c r="AK746" s="142"/>
      <c r="AL746" s="142"/>
      <c r="AM746" s="142"/>
      <c r="AN746" s="142"/>
      <c r="AO746" s="142"/>
    </row>
    <row r="747" spans="35:41" x14ac:dyDescent="0.25">
      <c r="AI747" s="142"/>
      <c r="AJ747" s="142"/>
      <c r="AK747" s="142"/>
      <c r="AL747" s="142"/>
      <c r="AM747" s="142"/>
      <c r="AN747" s="142"/>
      <c r="AO747" s="142"/>
    </row>
    <row r="748" spans="35:41" x14ac:dyDescent="0.25">
      <c r="AI748" s="142"/>
      <c r="AJ748" s="142"/>
      <c r="AK748" s="142"/>
      <c r="AL748" s="142"/>
      <c r="AM748" s="142"/>
      <c r="AN748" s="142"/>
      <c r="AO748" s="142"/>
    </row>
    <row r="749" spans="35:41" x14ac:dyDescent="0.25">
      <c r="AI749" s="142"/>
      <c r="AJ749" s="142"/>
      <c r="AK749" s="142"/>
      <c r="AL749" s="142"/>
      <c r="AM749" s="142"/>
      <c r="AN749" s="142"/>
      <c r="AO749" s="142"/>
    </row>
    <row r="750" spans="35:41" x14ac:dyDescent="0.25">
      <c r="AI750" s="142"/>
      <c r="AJ750" s="142"/>
      <c r="AK750" s="142"/>
      <c r="AL750" s="142"/>
      <c r="AM750" s="142"/>
      <c r="AN750" s="142"/>
      <c r="AO750" s="142"/>
    </row>
    <row r="751" spans="35:41" x14ac:dyDescent="0.25">
      <c r="AI751" s="142"/>
      <c r="AJ751" s="142"/>
      <c r="AK751" s="142"/>
      <c r="AL751" s="142"/>
      <c r="AM751" s="142"/>
      <c r="AN751" s="142"/>
      <c r="AO751" s="142"/>
    </row>
    <row r="752" spans="35:41" x14ac:dyDescent="0.25">
      <c r="AI752" s="142"/>
      <c r="AJ752" s="142"/>
      <c r="AK752" s="142"/>
      <c r="AL752" s="142"/>
      <c r="AM752" s="142"/>
      <c r="AN752" s="142"/>
      <c r="AO752" s="142"/>
    </row>
    <row r="753" spans="35:41" x14ac:dyDescent="0.25">
      <c r="AI753" s="142"/>
      <c r="AJ753" s="142"/>
      <c r="AK753" s="142"/>
      <c r="AL753" s="142"/>
      <c r="AM753" s="142"/>
      <c r="AN753" s="142"/>
      <c r="AO753" s="142"/>
    </row>
    <row r="754" spans="35:41" x14ac:dyDescent="0.25">
      <c r="AI754" s="142"/>
      <c r="AJ754" s="142"/>
      <c r="AK754" s="142"/>
      <c r="AL754" s="142"/>
      <c r="AM754" s="142"/>
      <c r="AN754" s="142"/>
      <c r="AO754" s="142"/>
    </row>
    <row r="755" spans="35:41" x14ac:dyDescent="0.25">
      <c r="AI755" s="142"/>
      <c r="AJ755" s="142"/>
      <c r="AK755" s="142"/>
      <c r="AL755" s="142"/>
      <c r="AM755" s="142"/>
      <c r="AN755" s="142"/>
      <c r="AO755" s="142"/>
    </row>
    <row r="756" spans="35:41" x14ac:dyDescent="0.25">
      <c r="AI756" s="142"/>
      <c r="AJ756" s="142"/>
      <c r="AK756" s="142"/>
      <c r="AL756" s="142"/>
      <c r="AM756" s="142"/>
      <c r="AN756" s="142"/>
      <c r="AO756" s="142"/>
    </row>
    <row r="757" spans="35:41" x14ac:dyDescent="0.25">
      <c r="AI757" s="142"/>
      <c r="AJ757" s="142"/>
      <c r="AK757" s="142"/>
      <c r="AL757" s="142"/>
      <c r="AM757" s="142"/>
      <c r="AN757" s="142"/>
      <c r="AO757" s="142"/>
    </row>
    <row r="758" spans="35:41" x14ac:dyDescent="0.25">
      <c r="AI758" s="142"/>
      <c r="AJ758" s="142"/>
      <c r="AK758" s="142"/>
      <c r="AL758" s="142"/>
      <c r="AM758" s="142"/>
      <c r="AN758" s="142"/>
      <c r="AO758" s="142"/>
    </row>
    <row r="759" spans="35:41" x14ac:dyDescent="0.25">
      <c r="AI759" s="142"/>
      <c r="AJ759" s="142"/>
      <c r="AK759" s="142"/>
      <c r="AL759" s="142"/>
      <c r="AM759" s="142"/>
      <c r="AN759" s="142"/>
      <c r="AO759" s="142"/>
    </row>
    <row r="760" spans="35:41" x14ac:dyDescent="0.25">
      <c r="AI760" s="142"/>
      <c r="AJ760" s="142"/>
      <c r="AK760" s="142"/>
      <c r="AL760" s="142"/>
      <c r="AM760" s="142"/>
      <c r="AN760" s="142"/>
      <c r="AO760" s="142"/>
    </row>
    <row r="761" spans="35:41" x14ac:dyDescent="0.25">
      <c r="AI761" s="142"/>
      <c r="AJ761" s="142"/>
      <c r="AK761" s="142"/>
      <c r="AL761" s="142"/>
      <c r="AM761" s="142"/>
      <c r="AN761" s="142"/>
      <c r="AO761" s="142"/>
    </row>
    <row r="762" spans="35:41" x14ac:dyDescent="0.25">
      <c r="AI762" s="142"/>
      <c r="AJ762" s="142"/>
      <c r="AK762" s="142"/>
      <c r="AL762" s="142"/>
      <c r="AM762" s="142"/>
      <c r="AN762" s="142"/>
      <c r="AO762" s="142"/>
    </row>
    <row r="763" spans="35:41" x14ac:dyDescent="0.25">
      <c r="AI763" s="142"/>
      <c r="AJ763" s="142"/>
      <c r="AK763" s="142"/>
      <c r="AL763" s="142"/>
      <c r="AM763" s="142"/>
      <c r="AN763" s="142"/>
      <c r="AO763" s="142"/>
    </row>
    <row r="764" spans="35:41" x14ac:dyDescent="0.25">
      <c r="AI764" s="142"/>
      <c r="AJ764" s="142"/>
      <c r="AK764" s="142"/>
      <c r="AL764" s="142"/>
      <c r="AM764" s="142"/>
      <c r="AN764" s="142"/>
      <c r="AO764" s="142"/>
    </row>
    <row r="765" spans="35:41" x14ac:dyDescent="0.25">
      <c r="AI765" s="142"/>
      <c r="AJ765" s="142"/>
      <c r="AK765" s="142"/>
      <c r="AL765" s="142"/>
      <c r="AM765" s="142"/>
      <c r="AN765" s="142"/>
      <c r="AO765" s="142"/>
    </row>
    <row r="766" spans="35:41" x14ac:dyDescent="0.25">
      <c r="AI766" s="142"/>
      <c r="AJ766" s="142"/>
      <c r="AK766" s="142"/>
      <c r="AL766" s="142"/>
      <c r="AM766" s="142"/>
      <c r="AN766" s="142"/>
      <c r="AO766" s="142"/>
    </row>
    <row r="767" spans="35:41" x14ac:dyDescent="0.25">
      <c r="AI767" s="142"/>
      <c r="AJ767" s="142"/>
      <c r="AK767" s="142"/>
      <c r="AL767" s="142"/>
      <c r="AM767" s="142"/>
      <c r="AN767" s="142"/>
      <c r="AO767" s="142"/>
    </row>
    <row r="768" spans="35:41" x14ac:dyDescent="0.25">
      <c r="AI768" s="142"/>
      <c r="AJ768" s="142"/>
      <c r="AK768" s="142"/>
      <c r="AL768" s="142"/>
      <c r="AM768" s="142"/>
      <c r="AN768" s="142"/>
      <c r="AO768" s="142"/>
    </row>
    <row r="769" spans="35:41" x14ac:dyDescent="0.25">
      <c r="AI769" s="142"/>
      <c r="AJ769" s="142"/>
      <c r="AK769" s="142"/>
      <c r="AL769" s="142"/>
      <c r="AM769" s="142"/>
      <c r="AN769" s="142"/>
      <c r="AO769" s="142"/>
    </row>
    <row r="770" spans="35:41" x14ac:dyDescent="0.25">
      <c r="AI770" s="142"/>
      <c r="AJ770" s="142"/>
      <c r="AK770" s="142"/>
      <c r="AL770" s="142"/>
      <c r="AM770" s="142"/>
      <c r="AN770" s="142"/>
      <c r="AO770" s="142"/>
    </row>
    <row r="771" spans="35:41" x14ac:dyDescent="0.25">
      <c r="AI771" s="142"/>
      <c r="AJ771" s="142"/>
      <c r="AK771" s="142"/>
      <c r="AL771" s="142"/>
      <c r="AM771" s="142"/>
      <c r="AN771" s="142"/>
      <c r="AO771" s="142"/>
    </row>
    <row r="772" spans="35:41" x14ac:dyDescent="0.25">
      <c r="AI772" s="142"/>
      <c r="AJ772" s="142"/>
      <c r="AK772" s="142"/>
      <c r="AL772" s="142"/>
      <c r="AM772" s="142"/>
      <c r="AN772" s="142"/>
      <c r="AO772" s="142"/>
    </row>
    <row r="773" spans="35:41" x14ac:dyDescent="0.25">
      <c r="AI773" s="142"/>
      <c r="AJ773" s="142"/>
      <c r="AK773" s="142"/>
      <c r="AL773" s="142"/>
      <c r="AM773" s="142"/>
      <c r="AN773" s="142"/>
      <c r="AO773" s="142"/>
    </row>
    <row r="774" spans="35:41" x14ac:dyDescent="0.25">
      <c r="AI774" s="142"/>
      <c r="AJ774" s="142"/>
      <c r="AK774" s="142"/>
      <c r="AL774" s="142"/>
      <c r="AM774" s="142"/>
      <c r="AN774" s="142"/>
      <c r="AO774" s="142"/>
    </row>
    <row r="775" spans="35:41" x14ac:dyDescent="0.25">
      <c r="AI775" s="142"/>
      <c r="AJ775" s="142"/>
      <c r="AK775" s="142"/>
      <c r="AL775" s="142"/>
      <c r="AM775" s="142"/>
      <c r="AN775" s="142"/>
      <c r="AO775" s="142"/>
    </row>
    <row r="776" spans="35:41" x14ac:dyDescent="0.25">
      <c r="AI776" s="142"/>
      <c r="AJ776" s="142"/>
      <c r="AK776" s="142"/>
      <c r="AL776" s="142"/>
      <c r="AM776" s="142"/>
      <c r="AN776" s="142"/>
      <c r="AO776" s="142"/>
    </row>
    <row r="777" spans="35:41" x14ac:dyDescent="0.25">
      <c r="AI777" s="142"/>
      <c r="AJ777" s="142"/>
      <c r="AK777" s="142"/>
      <c r="AL777" s="142"/>
      <c r="AM777" s="142"/>
      <c r="AN777" s="142"/>
      <c r="AO777" s="142"/>
    </row>
    <row r="778" spans="35:41" x14ac:dyDescent="0.25">
      <c r="AI778" s="142"/>
      <c r="AJ778" s="142"/>
      <c r="AK778" s="142"/>
      <c r="AL778" s="142"/>
      <c r="AM778" s="142"/>
      <c r="AN778" s="142"/>
      <c r="AO778" s="142"/>
    </row>
    <row r="779" spans="35:41" x14ac:dyDescent="0.25">
      <c r="AI779" s="142"/>
      <c r="AJ779" s="142"/>
      <c r="AK779" s="142"/>
      <c r="AL779" s="142"/>
      <c r="AM779" s="142"/>
      <c r="AN779" s="142"/>
      <c r="AO779" s="142"/>
    </row>
    <row r="780" spans="35:41" x14ac:dyDescent="0.25">
      <c r="AI780" s="142"/>
      <c r="AJ780" s="142"/>
      <c r="AK780" s="142"/>
      <c r="AL780" s="142"/>
      <c r="AM780" s="142"/>
      <c r="AN780" s="142"/>
      <c r="AO780" s="142"/>
    </row>
    <row r="781" spans="35:41" x14ac:dyDescent="0.25">
      <c r="AI781" s="142"/>
      <c r="AJ781" s="142"/>
      <c r="AK781" s="142"/>
      <c r="AL781" s="142"/>
      <c r="AM781" s="142"/>
      <c r="AN781" s="142"/>
      <c r="AO781" s="142"/>
    </row>
    <row r="782" spans="35:41" x14ac:dyDescent="0.25">
      <c r="AI782" s="142"/>
      <c r="AJ782" s="142"/>
      <c r="AK782" s="142"/>
      <c r="AL782" s="142"/>
      <c r="AM782" s="142"/>
      <c r="AN782" s="142"/>
      <c r="AO782" s="142"/>
    </row>
    <row r="783" spans="35:41" x14ac:dyDescent="0.25">
      <c r="AI783" s="142"/>
      <c r="AJ783" s="142"/>
      <c r="AK783" s="142"/>
      <c r="AL783" s="142"/>
      <c r="AM783" s="142"/>
      <c r="AN783" s="142"/>
      <c r="AO783" s="142"/>
    </row>
    <row r="784" spans="35:41" x14ac:dyDescent="0.25">
      <c r="AI784" s="142"/>
      <c r="AJ784" s="142"/>
      <c r="AK784" s="142"/>
      <c r="AL784" s="142"/>
      <c r="AM784" s="142"/>
      <c r="AN784" s="142"/>
      <c r="AO784" s="142"/>
    </row>
    <row r="785" spans="35:41" x14ac:dyDescent="0.25">
      <c r="AI785" s="142"/>
      <c r="AJ785" s="142"/>
      <c r="AK785" s="142"/>
      <c r="AL785" s="142"/>
      <c r="AM785" s="142"/>
      <c r="AN785" s="142"/>
      <c r="AO785" s="142"/>
    </row>
    <row r="786" spans="35:41" x14ac:dyDescent="0.25">
      <c r="AI786" s="142"/>
      <c r="AJ786" s="142"/>
      <c r="AK786" s="142"/>
      <c r="AL786" s="142"/>
      <c r="AM786" s="142"/>
      <c r="AN786" s="142"/>
      <c r="AO786" s="142"/>
    </row>
    <row r="787" spans="35:41" x14ac:dyDescent="0.25">
      <c r="AI787" s="142"/>
      <c r="AJ787" s="142"/>
      <c r="AK787" s="142"/>
      <c r="AL787" s="142"/>
      <c r="AM787" s="142"/>
      <c r="AN787" s="142"/>
      <c r="AO787" s="142"/>
    </row>
    <row r="788" spans="35:41" x14ac:dyDescent="0.25">
      <c r="AI788" s="142"/>
      <c r="AJ788" s="142"/>
      <c r="AK788" s="142"/>
      <c r="AL788" s="142"/>
      <c r="AM788" s="142"/>
      <c r="AN788" s="142"/>
      <c r="AO788" s="142"/>
    </row>
    <row r="789" spans="35:41" x14ac:dyDescent="0.25">
      <c r="AI789" s="142"/>
      <c r="AJ789" s="142"/>
      <c r="AK789" s="142"/>
      <c r="AL789" s="142"/>
      <c r="AM789" s="142"/>
      <c r="AN789" s="142"/>
      <c r="AO789" s="142"/>
    </row>
    <row r="790" spans="35:41" x14ac:dyDescent="0.25">
      <c r="AI790" s="142"/>
      <c r="AJ790" s="142"/>
      <c r="AK790" s="142"/>
      <c r="AL790" s="142"/>
      <c r="AM790" s="142"/>
      <c r="AN790" s="142"/>
      <c r="AO790" s="142"/>
    </row>
    <row r="791" spans="35:41" x14ac:dyDescent="0.25">
      <c r="AI791" s="142"/>
      <c r="AJ791" s="142"/>
      <c r="AK791" s="142"/>
      <c r="AL791" s="142"/>
      <c r="AM791" s="142"/>
      <c r="AN791" s="142"/>
      <c r="AO791" s="142"/>
    </row>
    <row r="792" spans="35:41" x14ac:dyDescent="0.25">
      <c r="AI792" s="142"/>
      <c r="AJ792" s="142"/>
      <c r="AK792" s="142"/>
      <c r="AL792" s="142"/>
      <c r="AM792" s="142"/>
      <c r="AN792" s="142"/>
      <c r="AO792" s="142"/>
    </row>
    <row r="793" spans="35:41" x14ac:dyDescent="0.25">
      <c r="AI793" s="142"/>
      <c r="AJ793" s="142"/>
      <c r="AK793" s="142"/>
      <c r="AL793" s="142"/>
      <c r="AM793" s="142"/>
      <c r="AN793" s="142"/>
      <c r="AO793" s="142"/>
    </row>
    <row r="794" spans="35:41" x14ac:dyDescent="0.25">
      <c r="AI794" s="142"/>
      <c r="AJ794" s="142"/>
      <c r="AK794" s="142"/>
      <c r="AL794" s="142"/>
      <c r="AM794" s="142"/>
      <c r="AN794" s="142"/>
      <c r="AO794" s="142"/>
    </row>
    <row r="795" spans="35:41" x14ac:dyDescent="0.25">
      <c r="AI795" s="142"/>
      <c r="AJ795" s="142"/>
      <c r="AK795" s="142"/>
      <c r="AL795" s="142"/>
      <c r="AM795" s="142"/>
      <c r="AN795" s="142"/>
      <c r="AO795" s="142"/>
    </row>
    <row r="796" spans="35:41" x14ac:dyDescent="0.25">
      <c r="AI796" s="142"/>
      <c r="AJ796" s="142"/>
      <c r="AK796" s="142"/>
      <c r="AL796" s="142"/>
      <c r="AM796" s="142"/>
      <c r="AN796" s="142"/>
      <c r="AO796" s="142"/>
    </row>
    <row r="797" spans="35:41" x14ac:dyDescent="0.25">
      <c r="AI797" s="142"/>
      <c r="AJ797" s="142"/>
      <c r="AK797" s="142"/>
      <c r="AL797" s="142"/>
      <c r="AM797" s="142"/>
      <c r="AN797" s="142"/>
      <c r="AO797" s="142"/>
    </row>
    <row r="798" spans="35:41" x14ac:dyDescent="0.25">
      <c r="AI798" s="142"/>
      <c r="AJ798" s="142"/>
      <c r="AK798" s="142"/>
      <c r="AL798" s="142"/>
      <c r="AM798" s="142"/>
      <c r="AN798" s="142"/>
      <c r="AO798" s="142"/>
    </row>
    <row r="799" spans="35:41" x14ac:dyDescent="0.25">
      <c r="AI799" s="142"/>
      <c r="AJ799" s="142"/>
      <c r="AK799" s="142"/>
      <c r="AL799" s="142"/>
      <c r="AM799" s="142"/>
      <c r="AN799" s="142"/>
      <c r="AO799" s="142"/>
    </row>
    <row r="800" spans="35:41" x14ac:dyDescent="0.25">
      <c r="AI800" s="142"/>
      <c r="AJ800" s="142"/>
      <c r="AK800" s="142"/>
      <c r="AL800" s="142"/>
      <c r="AM800" s="142"/>
      <c r="AN800" s="142"/>
      <c r="AO800" s="142"/>
    </row>
    <row r="801" spans="35:41" x14ac:dyDescent="0.25">
      <c r="AI801" s="142"/>
      <c r="AJ801" s="142"/>
      <c r="AK801" s="142"/>
      <c r="AL801" s="142"/>
      <c r="AM801" s="142"/>
      <c r="AN801" s="142"/>
      <c r="AO801" s="142"/>
    </row>
    <row r="802" spans="35:41" x14ac:dyDescent="0.25">
      <c r="AI802" s="142"/>
      <c r="AJ802" s="142"/>
      <c r="AK802" s="142"/>
      <c r="AL802" s="142"/>
      <c r="AM802" s="142"/>
      <c r="AN802" s="142"/>
      <c r="AO802" s="142"/>
    </row>
    <row r="803" spans="35:41" x14ac:dyDescent="0.25">
      <c r="AI803" s="142"/>
      <c r="AJ803" s="142"/>
      <c r="AK803" s="142"/>
      <c r="AL803" s="142"/>
      <c r="AM803" s="142"/>
      <c r="AN803" s="142"/>
      <c r="AO803" s="142"/>
    </row>
    <row r="804" spans="35:41" x14ac:dyDescent="0.25">
      <c r="AI804" s="142"/>
      <c r="AJ804" s="142"/>
      <c r="AK804" s="142"/>
      <c r="AL804" s="142"/>
      <c r="AM804" s="142"/>
      <c r="AN804" s="142"/>
      <c r="AO804" s="142"/>
    </row>
    <row r="805" spans="35:41" x14ac:dyDescent="0.25">
      <c r="AI805" s="142"/>
      <c r="AJ805" s="142"/>
      <c r="AK805" s="142"/>
      <c r="AL805" s="142"/>
      <c r="AM805" s="142"/>
      <c r="AN805" s="142"/>
      <c r="AO805" s="142"/>
    </row>
    <row r="806" spans="35:41" x14ac:dyDescent="0.25">
      <c r="AI806" s="142"/>
      <c r="AJ806" s="142"/>
      <c r="AK806" s="142"/>
      <c r="AL806" s="142"/>
      <c r="AM806" s="142"/>
      <c r="AN806" s="142"/>
      <c r="AO806" s="142"/>
    </row>
    <row r="807" spans="35:41" x14ac:dyDescent="0.25">
      <c r="AI807" s="142"/>
      <c r="AJ807" s="142"/>
      <c r="AK807" s="142"/>
      <c r="AL807" s="142"/>
      <c r="AM807" s="142"/>
      <c r="AN807" s="142"/>
      <c r="AO807" s="142"/>
    </row>
    <row r="808" spans="35:41" x14ac:dyDescent="0.25">
      <c r="AI808" s="142"/>
      <c r="AJ808" s="142"/>
      <c r="AK808" s="142"/>
      <c r="AL808" s="142"/>
      <c r="AM808" s="142"/>
      <c r="AN808" s="142"/>
      <c r="AO808" s="142"/>
    </row>
    <row r="809" spans="35:41" x14ac:dyDescent="0.25">
      <c r="AI809" s="142"/>
      <c r="AJ809" s="142"/>
      <c r="AK809" s="142"/>
      <c r="AL809" s="142"/>
      <c r="AM809" s="142"/>
      <c r="AN809" s="142"/>
      <c r="AO809" s="142"/>
    </row>
    <row r="810" spans="35:41" x14ac:dyDescent="0.25">
      <c r="AI810" s="142"/>
      <c r="AJ810" s="142"/>
      <c r="AK810" s="142"/>
      <c r="AL810" s="142"/>
      <c r="AM810" s="142"/>
      <c r="AN810" s="142"/>
      <c r="AO810" s="142"/>
    </row>
    <row r="811" spans="35:41" x14ac:dyDescent="0.25">
      <c r="AI811" s="142"/>
      <c r="AJ811" s="142"/>
      <c r="AK811" s="142"/>
      <c r="AL811" s="142"/>
      <c r="AM811" s="142"/>
      <c r="AN811" s="142"/>
      <c r="AO811" s="142"/>
    </row>
    <row r="812" spans="35:41" x14ac:dyDescent="0.25">
      <c r="AI812" s="142"/>
      <c r="AJ812" s="142"/>
      <c r="AK812" s="142"/>
      <c r="AL812" s="142"/>
      <c r="AM812" s="142"/>
      <c r="AN812" s="142"/>
      <c r="AO812" s="142"/>
    </row>
    <row r="813" spans="35:41" x14ac:dyDescent="0.25">
      <c r="AI813" s="142"/>
      <c r="AJ813" s="142"/>
      <c r="AK813" s="142"/>
      <c r="AL813" s="142"/>
      <c r="AM813" s="142"/>
      <c r="AN813" s="142"/>
      <c r="AO813" s="142"/>
    </row>
    <row r="814" spans="35:41" x14ac:dyDescent="0.25">
      <c r="AI814" s="142"/>
      <c r="AJ814" s="142"/>
      <c r="AK814" s="142"/>
      <c r="AL814" s="142"/>
      <c r="AM814" s="142"/>
      <c r="AN814" s="142"/>
      <c r="AO814" s="142"/>
    </row>
    <row r="815" spans="35:41" x14ac:dyDescent="0.25">
      <c r="AI815" s="142"/>
      <c r="AJ815" s="142"/>
      <c r="AK815" s="142"/>
      <c r="AL815" s="142"/>
      <c r="AM815" s="142"/>
      <c r="AN815" s="142"/>
      <c r="AO815" s="142"/>
    </row>
    <row r="816" spans="35:41" x14ac:dyDescent="0.25">
      <c r="AI816" s="142"/>
      <c r="AJ816" s="142"/>
      <c r="AK816" s="142"/>
      <c r="AL816" s="142"/>
      <c r="AM816" s="142"/>
      <c r="AN816" s="142"/>
      <c r="AO816" s="142"/>
    </row>
    <row r="817" spans="35:41" x14ac:dyDescent="0.25">
      <c r="AI817" s="142"/>
      <c r="AJ817" s="142"/>
      <c r="AK817" s="142"/>
      <c r="AL817" s="142"/>
      <c r="AM817" s="142"/>
      <c r="AN817" s="142"/>
      <c r="AO817" s="142"/>
    </row>
    <row r="818" spans="35:41" x14ac:dyDescent="0.25">
      <c r="AI818" s="142"/>
      <c r="AJ818" s="142"/>
      <c r="AK818" s="142"/>
      <c r="AL818" s="142"/>
      <c r="AM818" s="142"/>
      <c r="AN818" s="142"/>
      <c r="AO818" s="142"/>
    </row>
    <row r="819" spans="35:41" x14ac:dyDescent="0.25">
      <c r="AI819" s="142"/>
      <c r="AJ819" s="142"/>
      <c r="AK819" s="142"/>
      <c r="AL819" s="142"/>
      <c r="AM819" s="142"/>
      <c r="AN819" s="142"/>
      <c r="AO819" s="142"/>
    </row>
    <row r="820" spans="35:41" x14ac:dyDescent="0.25">
      <c r="AI820" s="142"/>
      <c r="AJ820" s="142"/>
      <c r="AK820" s="142"/>
      <c r="AL820" s="142"/>
      <c r="AM820" s="142"/>
      <c r="AN820" s="142"/>
      <c r="AO820" s="142"/>
    </row>
    <row r="821" spans="35:41" x14ac:dyDescent="0.25">
      <c r="AI821" s="142"/>
      <c r="AJ821" s="142"/>
      <c r="AK821" s="142"/>
      <c r="AL821" s="142"/>
      <c r="AM821" s="142"/>
      <c r="AN821" s="142"/>
      <c r="AO821" s="142"/>
    </row>
    <row r="822" spans="35:41" x14ac:dyDescent="0.25">
      <c r="AI822" s="142"/>
      <c r="AJ822" s="142"/>
      <c r="AK822" s="142"/>
      <c r="AL822" s="142"/>
      <c r="AM822" s="142"/>
      <c r="AN822" s="142"/>
      <c r="AO822" s="142"/>
    </row>
    <row r="823" spans="35:41" x14ac:dyDescent="0.25">
      <c r="AI823" s="142"/>
      <c r="AJ823" s="142"/>
      <c r="AK823" s="142"/>
      <c r="AL823" s="142"/>
      <c r="AM823" s="142"/>
      <c r="AN823" s="142"/>
      <c r="AO823" s="142"/>
    </row>
    <row r="824" spans="35:41" x14ac:dyDescent="0.25">
      <c r="AI824" s="142"/>
      <c r="AJ824" s="142"/>
      <c r="AK824" s="142"/>
      <c r="AL824" s="142"/>
      <c r="AM824" s="142"/>
      <c r="AN824" s="142"/>
      <c r="AO824" s="142"/>
    </row>
    <row r="825" spans="35:41" x14ac:dyDescent="0.25">
      <c r="AI825" s="142"/>
      <c r="AJ825" s="142"/>
      <c r="AK825" s="142"/>
      <c r="AL825" s="142"/>
      <c r="AM825" s="142"/>
      <c r="AN825" s="142"/>
      <c r="AO825" s="142"/>
    </row>
    <row r="826" spans="35:41" x14ac:dyDescent="0.25">
      <c r="AI826" s="142"/>
      <c r="AJ826" s="142"/>
      <c r="AK826" s="142"/>
      <c r="AL826" s="142"/>
      <c r="AM826" s="142"/>
      <c r="AN826" s="142"/>
      <c r="AO826" s="142"/>
    </row>
    <row r="827" spans="35:41" x14ac:dyDescent="0.25">
      <c r="AI827" s="142"/>
      <c r="AJ827" s="142"/>
      <c r="AK827" s="142"/>
      <c r="AL827" s="142"/>
      <c r="AM827" s="142"/>
      <c r="AN827" s="142"/>
      <c r="AO827" s="142"/>
    </row>
    <row r="828" spans="35:41" x14ac:dyDescent="0.25">
      <c r="AI828" s="142"/>
      <c r="AJ828" s="142"/>
      <c r="AK828" s="142"/>
      <c r="AL828" s="142"/>
      <c r="AM828" s="142"/>
      <c r="AN828" s="142"/>
      <c r="AO828" s="142"/>
    </row>
    <row r="829" spans="35:41" x14ac:dyDescent="0.25">
      <c r="AI829" s="142"/>
      <c r="AJ829" s="142"/>
      <c r="AK829" s="142"/>
      <c r="AL829" s="142"/>
      <c r="AM829" s="142"/>
      <c r="AN829" s="142"/>
      <c r="AO829" s="142"/>
    </row>
    <row r="830" spans="35:41" x14ac:dyDescent="0.25">
      <c r="AI830" s="142"/>
      <c r="AJ830" s="142"/>
      <c r="AK830" s="142"/>
      <c r="AL830" s="142"/>
      <c r="AM830" s="142"/>
      <c r="AN830" s="142"/>
      <c r="AO830" s="142"/>
    </row>
    <row r="831" spans="35:41" x14ac:dyDescent="0.25">
      <c r="AI831" s="142"/>
      <c r="AJ831" s="142"/>
      <c r="AK831" s="142"/>
      <c r="AL831" s="142"/>
      <c r="AM831" s="142"/>
      <c r="AN831" s="142"/>
      <c r="AO831" s="142"/>
    </row>
    <row r="832" spans="35:41" x14ac:dyDescent="0.25">
      <c r="AI832" s="142"/>
      <c r="AJ832" s="142"/>
      <c r="AK832" s="142"/>
      <c r="AL832" s="142"/>
      <c r="AM832" s="142"/>
      <c r="AN832" s="142"/>
      <c r="AO832" s="142"/>
    </row>
    <row r="833" spans="35:41" x14ac:dyDescent="0.25">
      <c r="AI833" s="142"/>
      <c r="AJ833" s="142"/>
      <c r="AK833" s="142"/>
      <c r="AL833" s="142"/>
      <c r="AM833" s="142"/>
      <c r="AN833" s="142"/>
      <c r="AO833" s="142"/>
    </row>
    <row r="834" spans="35:41" x14ac:dyDescent="0.25">
      <c r="AI834" s="142"/>
      <c r="AJ834" s="142"/>
      <c r="AK834" s="142"/>
      <c r="AL834" s="142"/>
      <c r="AM834" s="142"/>
      <c r="AN834" s="142"/>
      <c r="AO834" s="142"/>
    </row>
    <row r="835" spans="35:41" x14ac:dyDescent="0.25">
      <c r="AI835" s="142"/>
      <c r="AJ835" s="142"/>
      <c r="AK835" s="142"/>
      <c r="AL835" s="142"/>
      <c r="AM835" s="142"/>
      <c r="AN835" s="142"/>
      <c r="AO835" s="142"/>
    </row>
    <row r="836" spans="35:41" x14ac:dyDescent="0.25">
      <c r="AI836" s="142"/>
      <c r="AJ836" s="142"/>
      <c r="AK836" s="142"/>
      <c r="AL836" s="142"/>
      <c r="AM836" s="142"/>
      <c r="AN836" s="142"/>
      <c r="AO836" s="142"/>
    </row>
    <row r="837" spans="35:41" x14ac:dyDescent="0.25">
      <c r="AI837" s="142"/>
      <c r="AJ837" s="142"/>
      <c r="AK837" s="142"/>
      <c r="AL837" s="142"/>
      <c r="AM837" s="142"/>
      <c r="AN837" s="142"/>
      <c r="AO837" s="142"/>
    </row>
    <row r="838" spans="35:41" x14ac:dyDescent="0.25">
      <c r="AI838" s="142"/>
      <c r="AJ838" s="142"/>
      <c r="AK838" s="142"/>
      <c r="AL838" s="142"/>
      <c r="AM838" s="142"/>
      <c r="AN838" s="142"/>
      <c r="AO838" s="142"/>
    </row>
    <row r="839" spans="35:41" x14ac:dyDescent="0.25">
      <c r="AI839" s="142"/>
      <c r="AJ839" s="142"/>
      <c r="AK839" s="142"/>
      <c r="AL839" s="142"/>
      <c r="AM839" s="142"/>
      <c r="AN839" s="142"/>
      <c r="AO839" s="142"/>
    </row>
    <row r="840" spans="35:41" x14ac:dyDescent="0.25">
      <c r="AI840" s="142"/>
      <c r="AJ840" s="142"/>
      <c r="AK840" s="142"/>
      <c r="AL840" s="142"/>
      <c r="AM840" s="142"/>
      <c r="AN840" s="142"/>
      <c r="AO840" s="142"/>
    </row>
    <row r="841" spans="35:41" x14ac:dyDescent="0.25">
      <c r="AI841" s="142"/>
      <c r="AJ841" s="142"/>
      <c r="AK841" s="142"/>
      <c r="AL841" s="142"/>
      <c r="AM841" s="142"/>
      <c r="AN841" s="142"/>
      <c r="AO841" s="142"/>
    </row>
    <row r="842" spans="35:41" x14ac:dyDescent="0.25">
      <c r="AI842" s="142"/>
      <c r="AJ842" s="142"/>
      <c r="AK842" s="142"/>
      <c r="AL842" s="142"/>
      <c r="AM842" s="142"/>
      <c r="AN842" s="142"/>
      <c r="AO842" s="142"/>
    </row>
    <row r="843" spans="35:41" x14ac:dyDescent="0.25">
      <c r="AI843" s="142"/>
      <c r="AJ843" s="142"/>
      <c r="AK843" s="142"/>
      <c r="AL843" s="142"/>
      <c r="AM843" s="142"/>
      <c r="AN843" s="142"/>
      <c r="AO843" s="142"/>
    </row>
    <row r="844" spans="35:41" x14ac:dyDescent="0.25">
      <c r="AI844" s="142"/>
      <c r="AJ844" s="142"/>
      <c r="AK844" s="142"/>
      <c r="AL844" s="142"/>
      <c r="AM844" s="142"/>
      <c r="AN844" s="142"/>
      <c r="AO844" s="142"/>
    </row>
    <row r="845" spans="35:41" x14ac:dyDescent="0.25">
      <c r="AI845" s="142"/>
      <c r="AJ845" s="142"/>
      <c r="AK845" s="142"/>
      <c r="AL845" s="142"/>
      <c r="AM845" s="142"/>
      <c r="AN845" s="142"/>
      <c r="AO845" s="142"/>
    </row>
    <row r="846" spans="35:41" x14ac:dyDescent="0.25">
      <c r="AI846" s="142"/>
      <c r="AJ846" s="142"/>
      <c r="AK846" s="142"/>
      <c r="AL846" s="142"/>
      <c r="AM846" s="142"/>
      <c r="AN846" s="142"/>
      <c r="AO846" s="142"/>
    </row>
    <row r="847" spans="35:41" x14ac:dyDescent="0.25">
      <c r="AI847" s="142"/>
      <c r="AJ847" s="142"/>
      <c r="AK847" s="142"/>
      <c r="AL847" s="142"/>
      <c r="AM847" s="142"/>
      <c r="AN847" s="142"/>
      <c r="AO847" s="142"/>
    </row>
    <row r="848" spans="35:41" x14ac:dyDescent="0.25">
      <c r="AI848" s="142"/>
      <c r="AJ848" s="142"/>
      <c r="AK848" s="142"/>
      <c r="AL848" s="142"/>
      <c r="AM848" s="142"/>
      <c r="AN848" s="142"/>
      <c r="AO848" s="142"/>
    </row>
    <row r="849" spans="35:41" x14ac:dyDescent="0.25">
      <c r="AI849" s="142"/>
      <c r="AJ849" s="142"/>
      <c r="AK849" s="142"/>
      <c r="AL849" s="142"/>
      <c r="AM849" s="142"/>
      <c r="AN849" s="142"/>
      <c r="AO849" s="142"/>
    </row>
    <row r="850" spans="35:41" x14ac:dyDescent="0.25">
      <c r="AI850" s="142"/>
      <c r="AJ850" s="142"/>
      <c r="AK850" s="142"/>
      <c r="AL850" s="142"/>
      <c r="AM850" s="142"/>
      <c r="AN850" s="142"/>
      <c r="AO850" s="142"/>
    </row>
    <row r="851" spans="35:41" x14ac:dyDescent="0.25">
      <c r="AI851" s="142"/>
      <c r="AJ851" s="142"/>
      <c r="AK851" s="142"/>
      <c r="AL851" s="142"/>
      <c r="AM851" s="142"/>
      <c r="AN851" s="142"/>
      <c r="AO851" s="142"/>
    </row>
    <row r="852" spans="35:41" x14ac:dyDescent="0.25">
      <c r="AI852" s="142"/>
      <c r="AJ852" s="142"/>
      <c r="AK852" s="142"/>
      <c r="AL852" s="142"/>
      <c r="AM852" s="142"/>
      <c r="AN852" s="142"/>
      <c r="AO852" s="142"/>
    </row>
    <row r="853" spans="35:41" x14ac:dyDescent="0.25">
      <c r="AI853" s="142"/>
      <c r="AJ853" s="142"/>
      <c r="AK853" s="142"/>
      <c r="AL853" s="142"/>
      <c r="AM853" s="142"/>
      <c r="AN853" s="142"/>
      <c r="AO853" s="142"/>
    </row>
    <row r="854" spans="35:41" x14ac:dyDescent="0.25">
      <c r="AI854" s="142"/>
      <c r="AJ854" s="142"/>
      <c r="AK854" s="142"/>
      <c r="AL854" s="142"/>
      <c r="AM854" s="142"/>
      <c r="AN854" s="142"/>
      <c r="AO854" s="142"/>
    </row>
    <row r="855" spans="35:41" x14ac:dyDescent="0.25">
      <c r="AI855" s="142"/>
      <c r="AJ855" s="142"/>
      <c r="AK855" s="142"/>
      <c r="AL855" s="142"/>
      <c r="AM855" s="142"/>
      <c r="AN855" s="142"/>
      <c r="AO855" s="142"/>
    </row>
    <row r="856" spans="35:41" x14ac:dyDescent="0.25">
      <c r="AI856" s="142"/>
      <c r="AJ856" s="142"/>
      <c r="AK856" s="142"/>
      <c r="AL856" s="142"/>
      <c r="AM856" s="142"/>
      <c r="AN856" s="142"/>
      <c r="AO856" s="142"/>
    </row>
    <row r="857" spans="35:41" x14ac:dyDescent="0.25">
      <c r="AI857" s="142"/>
      <c r="AJ857" s="142"/>
      <c r="AK857" s="142"/>
      <c r="AL857" s="142"/>
      <c r="AM857" s="142"/>
      <c r="AN857" s="142"/>
      <c r="AO857" s="142"/>
    </row>
    <row r="858" spans="35:41" x14ac:dyDescent="0.25">
      <c r="AI858" s="142"/>
      <c r="AJ858" s="142"/>
      <c r="AK858" s="142"/>
      <c r="AL858" s="142"/>
      <c r="AM858" s="142"/>
      <c r="AN858" s="142"/>
      <c r="AO858" s="142"/>
    </row>
    <row r="859" spans="35:41" x14ac:dyDescent="0.25">
      <c r="AI859" s="142"/>
      <c r="AJ859" s="142"/>
      <c r="AK859" s="142"/>
      <c r="AL859" s="142"/>
      <c r="AM859" s="142"/>
      <c r="AN859" s="142"/>
      <c r="AO859" s="142"/>
    </row>
    <row r="860" spans="35:41" x14ac:dyDescent="0.25">
      <c r="AI860" s="142"/>
      <c r="AJ860" s="142"/>
      <c r="AK860" s="142"/>
      <c r="AL860" s="142"/>
      <c r="AM860" s="142"/>
      <c r="AN860" s="142"/>
      <c r="AO860" s="142"/>
    </row>
    <row r="861" spans="35:41" x14ac:dyDescent="0.25">
      <c r="AI861" s="142"/>
      <c r="AJ861" s="142"/>
      <c r="AK861" s="142"/>
      <c r="AL861" s="142"/>
      <c r="AM861" s="142"/>
      <c r="AN861" s="142"/>
      <c r="AO861" s="142"/>
    </row>
    <row r="862" spans="35:41" x14ac:dyDescent="0.25">
      <c r="AI862" s="142"/>
      <c r="AJ862" s="142"/>
      <c r="AK862" s="142"/>
      <c r="AL862" s="142"/>
      <c r="AM862" s="142"/>
      <c r="AN862" s="142"/>
      <c r="AO862" s="142"/>
    </row>
    <row r="863" spans="35:41" x14ac:dyDescent="0.25">
      <c r="AI863" s="142"/>
      <c r="AJ863" s="142"/>
      <c r="AK863" s="142"/>
      <c r="AL863" s="142"/>
      <c r="AM863" s="142"/>
      <c r="AN863" s="142"/>
      <c r="AO863" s="142"/>
    </row>
    <row r="864" spans="35:41" x14ac:dyDescent="0.25">
      <c r="AI864" s="142"/>
      <c r="AJ864" s="142"/>
      <c r="AK864" s="142"/>
      <c r="AL864" s="142"/>
      <c r="AM864" s="142"/>
      <c r="AN864" s="142"/>
      <c r="AO864" s="142"/>
    </row>
    <row r="865" spans="35:41" x14ac:dyDescent="0.25">
      <c r="AI865" s="142"/>
      <c r="AJ865" s="142"/>
      <c r="AK865" s="142"/>
      <c r="AL865" s="142"/>
      <c r="AM865" s="142"/>
      <c r="AN865" s="142"/>
      <c r="AO865" s="142"/>
    </row>
    <row r="866" spans="35:41" x14ac:dyDescent="0.25">
      <c r="AI866" s="142"/>
      <c r="AJ866" s="142"/>
      <c r="AK866" s="142"/>
      <c r="AL866" s="142"/>
      <c r="AM866" s="142"/>
      <c r="AN866" s="142"/>
      <c r="AO866" s="142"/>
    </row>
    <row r="867" spans="35:41" x14ac:dyDescent="0.25">
      <c r="AI867" s="142"/>
      <c r="AJ867" s="142"/>
      <c r="AK867" s="142"/>
      <c r="AL867" s="142"/>
      <c r="AM867" s="142"/>
      <c r="AN867" s="142"/>
      <c r="AO867" s="142"/>
    </row>
    <row r="868" spans="35:41" x14ac:dyDescent="0.25">
      <c r="AI868" s="142"/>
      <c r="AJ868" s="142"/>
      <c r="AK868" s="142"/>
      <c r="AL868" s="142"/>
      <c r="AM868" s="142"/>
      <c r="AN868" s="142"/>
      <c r="AO868" s="142"/>
    </row>
    <row r="869" spans="35:41" x14ac:dyDescent="0.25">
      <c r="AI869" s="142"/>
      <c r="AJ869" s="142"/>
      <c r="AK869" s="142"/>
      <c r="AL869" s="142"/>
      <c r="AM869" s="142"/>
      <c r="AN869" s="142"/>
      <c r="AO869" s="142"/>
    </row>
    <row r="870" spans="35:41" x14ac:dyDescent="0.25">
      <c r="AI870" s="142"/>
      <c r="AJ870" s="142"/>
      <c r="AK870" s="142"/>
      <c r="AL870" s="142"/>
      <c r="AM870" s="142"/>
      <c r="AN870" s="142"/>
      <c r="AO870" s="142"/>
    </row>
    <row r="871" spans="35:41" x14ac:dyDescent="0.25">
      <c r="AI871" s="142"/>
      <c r="AJ871" s="142"/>
      <c r="AK871" s="142"/>
      <c r="AL871" s="142"/>
      <c r="AM871" s="142"/>
      <c r="AN871" s="142"/>
      <c r="AO871" s="142"/>
    </row>
    <row r="872" spans="35:41" x14ac:dyDescent="0.25">
      <c r="AI872" s="142"/>
      <c r="AJ872" s="142"/>
      <c r="AK872" s="142"/>
      <c r="AL872" s="142"/>
      <c r="AM872" s="142"/>
      <c r="AN872" s="142"/>
      <c r="AO872" s="142"/>
    </row>
    <row r="873" spans="35:41" x14ac:dyDescent="0.25">
      <c r="AI873" s="142"/>
      <c r="AJ873" s="142"/>
      <c r="AK873" s="142"/>
      <c r="AL873" s="142"/>
      <c r="AM873" s="142"/>
      <c r="AN873" s="142"/>
      <c r="AO873" s="142"/>
    </row>
    <row r="874" spans="35:41" x14ac:dyDescent="0.25">
      <c r="AI874" s="142"/>
      <c r="AJ874" s="142"/>
      <c r="AK874" s="142"/>
      <c r="AL874" s="142"/>
      <c r="AM874" s="142"/>
      <c r="AN874" s="142"/>
      <c r="AO874" s="142"/>
    </row>
    <row r="875" spans="35:41" x14ac:dyDescent="0.25">
      <c r="AI875" s="142"/>
      <c r="AJ875" s="142"/>
      <c r="AK875" s="142"/>
      <c r="AL875" s="142"/>
      <c r="AM875" s="142"/>
      <c r="AN875" s="142"/>
      <c r="AO875" s="142"/>
    </row>
    <row r="876" spans="35:41" x14ac:dyDescent="0.25">
      <c r="AI876" s="142"/>
      <c r="AJ876" s="142"/>
      <c r="AK876" s="142"/>
      <c r="AL876" s="142"/>
      <c r="AM876" s="142"/>
      <c r="AN876" s="142"/>
      <c r="AO876" s="142"/>
    </row>
    <row r="877" spans="35:41" x14ac:dyDescent="0.25">
      <c r="AI877" s="142"/>
      <c r="AJ877" s="142"/>
      <c r="AK877" s="142"/>
      <c r="AL877" s="142"/>
      <c r="AM877" s="142"/>
      <c r="AN877" s="142"/>
      <c r="AO877" s="142"/>
    </row>
    <row r="878" spans="35:41" x14ac:dyDescent="0.25">
      <c r="AI878" s="142"/>
      <c r="AJ878" s="142"/>
      <c r="AK878" s="142"/>
      <c r="AL878" s="142"/>
      <c r="AM878" s="142"/>
      <c r="AN878" s="142"/>
      <c r="AO878" s="142"/>
    </row>
    <row r="879" spans="35:41" x14ac:dyDescent="0.25">
      <c r="AI879" s="142"/>
      <c r="AJ879" s="142"/>
      <c r="AK879" s="142"/>
      <c r="AL879" s="142"/>
      <c r="AM879" s="142"/>
      <c r="AN879" s="142"/>
      <c r="AO879" s="142"/>
    </row>
    <row r="880" spans="35:41" x14ac:dyDescent="0.25">
      <c r="AI880" s="142"/>
      <c r="AJ880" s="142"/>
      <c r="AK880" s="142"/>
      <c r="AL880" s="142"/>
      <c r="AM880" s="142"/>
      <c r="AN880" s="142"/>
      <c r="AO880" s="142"/>
    </row>
    <row r="881" spans="35:41" x14ac:dyDescent="0.25">
      <c r="AI881" s="142"/>
      <c r="AJ881" s="142"/>
      <c r="AK881" s="142"/>
      <c r="AL881" s="142"/>
      <c r="AM881" s="142"/>
      <c r="AN881" s="142"/>
      <c r="AO881" s="142"/>
    </row>
    <row r="882" spans="35:41" x14ac:dyDescent="0.25">
      <c r="AI882" s="142"/>
      <c r="AJ882" s="142"/>
      <c r="AK882" s="142"/>
      <c r="AL882" s="142"/>
      <c r="AM882" s="142"/>
      <c r="AN882" s="142"/>
      <c r="AO882" s="142"/>
    </row>
    <row r="883" spans="35:41" x14ac:dyDescent="0.25">
      <c r="AI883" s="142"/>
      <c r="AJ883" s="142"/>
      <c r="AK883" s="142"/>
      <c r="AL883" s="142"/>
      <c r="AM883" s="142"/>
      <c r="AN883" s="142"/>
      <c r="AO883" s="142"/>
    </row>
    <row r="884" spans="35:41" x14ac:dyDescent="0.25">
      <c r="AI884" s="142"/>
      <c r="AJ884" s="142"/>
      <c r="AK884" s="142"/>
      <c r="AL884" s="142"/>
      <c r="AM884" s="142"/>
      <c r="AN884" s="142"/>
      <c r="AO884" s="142"/>
    </row>
    <row r="885" spans="35:41" x14ac:dyDescent="0.25">
      <c r="AI885" s="142"/>
      <c r="AJ885" s="142"/>
      <c r="AK885" s="142"/>
      <c r="AL885" s="142"/>
      <c r="AM885" s="142"/>
      <c r="AN885" s="142"/>
      <c r="AO885" s="142"/>
    </row>
    <row r="886" spans="35:41" x14ac:dyDescent="0.25">
      <c r="AI886" s="142"/>
      <c r="AJ886" s="142"/>
      <c r="AK886" s="142"/>
      <c r="AL886" s="142"/>
      <c r="AM886" s="142"/>
      <c r="AN886" s="142"/>
      <c r="AO886" s="142"/>
    </row>
    <row r="887" spans="35:41" x14ac:dyDescent="0.25">
      <c r="AI887" s="142"/>
      <c r="AJ887" s="142"/>
      <c r="AK887" s="142"/>
      <c r="AL887" s="142"/>
      <c r="AM887" s="142"/>
      <c r="AN887" s="142"/>
      <c r="AO887" s="142"/>
    </row>
    <row r="888" spans="35:41" x14ac:dyDescent="0.25">
      <c r="AI888" s="142"/>
      <c r="AJ888" s="142"/>
      <c r="AK888" s="142"/>
      <c r="AL888" s="142"/>
      <c r="AM888" s="142"/>
      <c r="AN888" s="142"/>
      <c r="AO888" s="142"/>
    </row>
    <row r="889" spans="35:41" x14ac:dyDescent="0.25">
      <c r="AI889" s="142"/>
      <c r="AJ889" s="142"/>
      <c r="AK889" s="142"/>
      <c r="AL889" s="142"/>
      <c r="AM889" s="142"/>
      <c r="AN889" s="142"/>
      <c r="AO889" s="142"/>
    </row>
    <row r="890" spans="35:41" x14ac:dyDescent="0.25">
      <c r="AI890" s="142"/>
      <c r="AJ890" s="142"/>
      <c r="AK890" s="142"/>
      <c r="AL890" s="142"/>
      <c r="AM890" s="142"/>
      <c r="AN890" s="142"/>
      <c r="AO890" s="142"/>
    </row>
    <row r="891" spans="35:41" x14ac:dyDescent="0.25">
      <c r="AI891" s="142"/>
      <c r="AJ891" s="142"/>
      <c r="AK891" s="142"/>
      <c r="AL891" s="142"/>
      <c r="AM891" s="142"/>
      <c r="AN891" s="142"/>
      <c r="AO891" s="142"/>
    </row>
    <row r="892" spans="35:41" x14ac:dyDescent="0.25">
      <c r="AI892" s="142"/>
      <c r="AJ892" s="142"/>
      <c r="AK892" s="142"/>
      <c r="AL892" s="142"/>
      <c r="AM892" s="142"/>
      <c r="AN892" s="142"/>
      <c r="AO892" s="142"/>
    </row>
    <row r="893" spans="35:41" x14ac:dyDescent="0.25">
      <c r="AI893" s="142"/>
      <c r="AJ893" s="142"/>
      <c r="AK893" s="142"/>
      <c r="AL893" s="142"/>
      <c r="AM893" s="142"/>
      <c r="AN893" s="142"/>
      <c r="AO893" s="142"/>
    </row>
    <row r="894" spans="35:41" x14ac:dyDescent="0.25">
      <c r="AI894" s="142"/>
      <c r="AJ894" s="142"/>
      <c r="AK894" s="142"/>
      <c r="AL894" s="142"/>
      <c r="AM894" s="142"/>
      <c r="AN894" s="142"/>
      <c r="AO894" s="142"/>
    </row>
    <row r="895" spans="35:41" x14ac:dyDescent="0.25">
      <c r="AI895" s="142"/>
      <c r="AJ895" s="142"/>
      <c r="AK895" s="142"/>
      <c r="AL895" s="142"/>
      <c r="AM895" s="142"/>
      <c r="AN895" s="142"/>
      <c r="AO895" s="142"/>
    </row>
    <row r="896" spans="35:41" x14ac:dyDescent="0.25">
      <c r="AI896" s="142"/>
      <c r="AJ896" s="142"/>
      <c r="AK896" s="142"/>
      <c r="AL896" s="142"/>
      <c r="AM896" s="142"/>
      <c r="AN896" s="142"/>
      <c r="AO896" s="142"/>
    </row>
    <row r="897" spans="35:41" x14ac:dyDescent="0.25">
      <c r="AI897" s="142"/>
      <c r="AJ897" s="142"/>
      <c r="AK897" s="142"/>
      <c r="AL897" s="142"/>
      <c r="AM897" s="142"/>
      <c r="AN897" s="142"/>
      <c r="AO897" s="142"/>
    </row>
    <row r="898" spans="35:41" x14ac:dyDescent="0.25">
      <c r="AI898" s="142"/>
      <c r="AJ898" s="142"/>
      <c r="AK898" s="142"/>
      <c r="AL898" s="142"/>
      <c r="AM898" s="142"/>
      <c r="AN898" s="142"/>
      <c r="AO898" s="142"/>
    </row>
    <row r="899" spans="35:41" x14ac:dyDescent="0.25">
      <c r="AI899" s="142"/>
      <c r="AJ899" s="142"/>
      <c r="AK899" s="142"/>
      <c r="AL899" s="142"/>
      <c r="AM899" s="142"/>
      <c r="AN899" s="142"/>
      <c r="AO899" s="142"/>
    </row>
    <row r="900" spans="35:41" x14ac:dyDescent="0.25">
      <c r="AI900" s="142"/>
      <c r="AJ900" s="142"/>
      <c r="AK900" s="142"/>
      <c r="AL900" s="142"/>
      <c r="AM900" s="142"/>
      <c r="AN900" s="142"/>
      <c r="AO900" s="142"/>
    </row>
    <row r="901" spans="35:41" x14ac:dyDescent="0.25">
      <c r="AI901" s="142"/>
      <c r="AJ901" s="142"/>
      <c r="AK901" s="142"/>
      <c r="AL901" s="142"/>
      <c r="AM901" s="142"/>
      <c r="AN901" s="142"/>
      <c r="AO901" s="142"/>
    </row>
    <row r="902" spans="35:41" x14ac:dyDescent="0.25">
      <c r="AI902" s="142"/>
      <c r="AJ902" s="142"/>
      <c r="AK902" s="142"/>
      <c r="AL902" s="142"/>
      <c r="AM902" s="142"/>
      <c r="AN902" s="142"/>
      <c r="AO902" s="142"/>
    </row>
    <row r="903" spans="35:41" x14ac:dyDescent="0.25">
      <c r="AI903" s="142"/>
      <c r="AJ903" s="142"/>
      <c r="AK903" s="142"/>
      <c r="AL903" s="142"/>
      <c r="AM903" s="142"/>
      <c r="AN903" s="142"/>
      <c r="AO903" s="142"/>
    </row>
    <row r="904" spans="35:41" x14ac:dyDescent="0.25">
      <c r="AI904" s="142"/>
      <c r="AJ904" s="142"/>
      <c r="AK904" s="142"/>
      <c r="AL904" s="142"/>
      <c r="AM904" s="142"/>
      <c r="AN904" s="142"/>
      <c r="AO904" s="142"/>
    </row>
    <row r="905" spans="35:41" x14ac:dyDescent="0.25">
      <c r="AI905" s="142"/>
      <c r="AJ905" s="142"/>
      <c r="AK905" s="142"/>
      <c r="AL905" s="142"/>
      <c r="AM905" s="142"/>
      <c r="AN905" s="142"/>
      <c r="AO905" s="142"/>
    </row>
    <row r="906" spans="35:41" x14ac:dyDescent="0.25">
      <c r="AI906" s="142"/>
      <c r="AJ906" s="142"/>
      <c r="AK906" s="142"/>
      <c r="AL906" s="142"/>
      <c r="AM906" s="142"/>
      <c r="AN906" s="142"/>
      <c r="AO906" s="142"/>
    </row>
    <row r="907" spans="35:41" x14ac:dyDescent="0.25">
      <c r="AI907" s="142"/>
      <c r="AJ907" s="142"/>
      <c r="AK907" s="142"/>
      <c r="AL907" s="142"/>
      <c r="AM907" s="142"/>
      <c r="AN907" s="142"/>
      <c r="AO907" s="142"/>
    </row>
    <row r="908" spans="35:41" x14ac:dyDescent="0.25">
      <c r="AI908" s="142"/>
      <c r="AJ908" s="142"/>
      <c r="AK908" s="142"/>
      <c r="AL908" s="142"/>
      <c r="AM908" s="142"/>
      <c r="AN908" s="142"/>
      <c r="AO908" s="142"/>
    </row>
    <row r="909" spans="35:41" x14ac:dyDescent="0.25">
      <c r="AI909" s="142"/>
      <c r="AJ909" s="142"/>
      <c r="AK909" s="142"/>
      <c r="AL909" s="142"/>
      <c r="AM909" s="142"/>
      <c r="AN909" s="142"/>
      <c r="AO909" s="142"/>
    </row>
    <row r="910" spans="35:41" x14ac:dyDescent="0.25">
      <c r="AI910" s="142"/>
      <c r="AJ910" s="142"/>
      <c r="AK910" s="142"/>
      <c r="AL910" s="142"/>
      <c r="AM910" s="142"/>
      <c r="AN910" s="142"/>
      <c r="AO910" s="142"/>
    </row>
    <row r="911" spans="35:41" x14ac:dyDescent="0.25">
      <c r="AI911" s="142"/>
      <c r="AJ911" s="142"/>
      <c r="AK911" s="142"/>
      <c r="AL911" s="142"/>
      <c r="AM911" s="142"/>
      <c r="AN911" s="142"/>
      <c r="AO911" s="142"/>
    </row>
    <row r="912" spans="35:41" x14ac:dyDescent="0.25">
      <c r="AI912" s="142"/>
      <c r="AJ912" s="142"/>
      <c r="AK912" s="142"/>
      <c r="AL912" s="142"/>
      <c r="AM912" s="142"/>
      <c r="AN912" s="142"/>
      <c r="AO912" s="142"/>
    </row>
    <row r="913" spans="35:41" x14ac:dyDescent="0.25">
      <c r="AI913" s="142"/>
      <c r="AJ913" s="142"/>
      <c r="AK913" s="142"/>
      <c r="AL913" s="142"/>
      <c r="AM913" s="142"/>
      <c r="AN913" s="142"/>
      <c r="AO913" s="142"/>
    </row>
    <row r="914" spans="35:41" x14ac:dyDescent="0.25">
      <c r="AI914" s="142"/>
      <c r="AJ914" s="142"/>
      <c r="AK914" s="142"/>
      <c r="AL914" s="142"/>
      <c r="AM914" s="142"/>
      <c r="AN914" s="142"/>
      <c r="AO914" s="142"/>
    </row>
    <row r="915" spans="35:41" x14ac:dyDescent="0.25">
      <c r="AI915" s="142"/>
      <c r="AJ915" s="142"/>
      <c r="AK915" s="142"/>
      <c r="AL915" s="142"/>
      <c r="AM915" s="142"/>
      <c r="AN915" s="142"/>
      <c r="AO915" s="142"/>
    </row>
    <row r="916" spans="35:41" x14ac:dyDescent="0.25">
      <c r="AI916" s="142"/>
      <c r="AJ916" s="142"/>
      <c r="AK916" s="142"/>
      <c r="AL916" s="142"/>
      <c r="AM916" s="142"/>
      <c r="AN916" s="142"/>
      <c r="AO916" s="142"/>
    </row>
    <row r="917" spans="35:41" x14ac:dyDescent="0.25">
      <c r="AI917" s="142"/>
      <c r="AJ917" s="142"/>
      <c r="AK917" s="142"/>
      <c r="AL917" s="142"/>
      <c r="AM917" s="142"/>
      <c r="AN917" s="142"/>
      <c r="AO917" s="142"/>
    </row>
    <row r="918" spans="35:41" x14ac:dyDescent="0.25">
      <c r="AI918" s="142"/>
      <c r="AJ918" s="142"/>
      <c r="AK918" s="142"/>
      <c r="AL918" s="142"/>
      <c r="AM918" s="142"/>
      <c r="AN918" s="142"/>
      <c r="AO918" s="142"/>
    </row>
    <row r="919" spans="35:41" x14ac:dyDescent="0.25">
      <c r="AI919" s="142"/>
      <c r="AJ919" s="142"/>
      <c r="AK919" s="142"/>
      <c r="AL919" s="142"/>
      <c r="AM919" s="142"/>
      <c r="AN919" s="142"/>
      <c r="AO919" s="142"/>
    </row>
    <row r="920" spans="35:41" x14ac:dyDescent="0.25">
      <c r="AI920" s="142"/>
      <c r="AJ920" s="142"/>
      <c r="AK920" s="142"/>
      <c r="AL920" s="142"/>
      <c r="AM920" s="142"/>
      <c r="AN920" s="142"/>
      <c r="AO920" s="142"/>
    </row>
    <row r="921" spans="35:41" x14ac:dyDescent="0.25">
      <c r="AI921" s="142"/>
      <c r="AJ921" s="142"/>
      <c r="AK921" s="142"/>
      <c r="AL921" s="142"/>
      <c r="AM921" s="142"/>
      <c r="AN921" s="142"/>
      <c r="AO921" s="142"/>
    </row>
    <row r="922" spans="35:41" x14ac:dyDescent="0.25">
      <c r="AI922" s="142"/>
      <c r="AJ922" s="142"/>
      <c r="AK922" s="142"/>
      <c r="AL922" s="142"/>
      <c r="AM922" s="142"/>
      <c r="AN922" s="142"/>
      <c r="AO922" s="142"/>
    </row>
    <row r="923" spans="35:41" x14ac:dyDescent="0.25">
      <c r="AI923" s="142"/>
      <c r="AJ923" s="142"/>
      <c r="AK923" s="142"/>
      <c r="AL923" s="142"/>
      <c r="AM923" s="142"/>
      <c r="AN923" s="142"/>
      <c r="AO923" s="142"/>
    </row>
    <row r="924" spans="35:41" x14ac:dyDescent="0.25">
      <c r="AI924" s="142"/>
      <c r="AJ924" s="142"/>
      <c r="AK924" s="142"/>
      <c r="AL924" s="142"/>
      <c r="AM924" s="142"/>
      <c r="AN924" s="142"/>
      <c r="AO924" s="142"/>
    </row>
    <row r="925" spans="35:41" x14ac:dyDescent="0.25">
      <c r="AI925" s="142"/>
      <c r="AJ925" s="142"/>
      <c r="AK925" s="142"/>
      <c r="AL925" s="142"/>
      <c r="AM925" s="142"/>
      <c r="AN925" s="142"/>
      <c r="AO925" s="142"/>
    </row>
    <row r="926" spans="35:41" x14ac:dyDescent="0.25">
      <c r="AI926" s="142"/>
      <c r="AJ926" s="142"/>
      <c r="AK926" s="142"/>
      <c r="AL926" s="142"/>
      <c r="AM926" s="142"/>
      <c r="AN926" s="142"/>
      <c r="AO926" s="142"/>
    </row>
    <row r="927" spans="35:41" x14ac:dyDescent="0.25">
      <c r="AI927" s="142"/>
      <c r="AJ927" s="142"/>
      <c r="AK927" s="142"/>
      <c r="AL927" s="142"/>
      <c r="AM927" s="142"/>
      <c r="AN927" s="142"/>
      <c r="AO927" s="142"/>
    </row>
    <row r="928" spans="35:41" x14ac:dyDescent="0.25">
      <c r="AI928" s="142"/>
      <c r="AJ928" s="142"/>
      <c r="AK928" s="142"/>
      <c r="AL928" s="142"/>
      <c r="AM928" s="142"/>
      <c r="AN928" s="142"/>
      <c r="AO928" s="142"/>
    </row>
    <row r="929" spans="35:41" x14ac:dyDescent="0.25">
      <c r="AI929" s="142"/>
      <c r="AJ929" s="142"/>
      <c r="AK929" s="142"/>
      <c r="AL929" s="142"/>
      <c r="AM929" s="142"/>
      <c r="AN929" s="142"/>
      <c r="AO929" s="142"/>
    </row>
    <row r="930" spans="35:41" x14ac:dyDescent="0.25">
      <c r="AI930" s="142"/>
      <c r="AJ930" s="142"/>
      <c r="AK930" s="142"/>
      <c r="AL930" s="142"/>
      <c r="AM930" s="142"/>
      <c r="AN930" s="142"/>
      <c r="AO930" s="142"/>
    </row>
    <row r="931" spans="35:41" x14ac:dyDescent="0.25">
      <c r="AI931" s="142"/>
      <c r="AJ931" s="142"/>
      <c r="AK931" s="142"/>
      <c r="AL931" s="142"/>
      <c r="AM931" s="142"/>
      <c r="AN931" s="142"/>
      <c r="AO931" s="142"/>
    </row>
    <row r="932" spans="35:41" x14ac:dyDescent="0.25">
      <c r="AI932" s="142"/>
      <c r="AJ932" s="142"/>
      <c r="AK932" s="142"/>
      <c r="AL932" s="142"/>
      <c r="AM932" s="142"/>
      <c r="AN932" s="142"/>
      <c r="AO932" s="142"/>
    </row>
    <row r="933" spans="35:41" x14ac:dyDescent="0.25">
      <c r="AI933" s="142"/>
      <c r="AJ933" s="142"/>
      <c r="AK933" s="142"/>
      <c r="AL933" s="142"/>
      <c r="AM933" s="142"/>
      <c r="AN933" s="142"/>
      <c r="AO933" s="142"/>
    </row>
    <row r="934" spans="35:41" x14ac:dyDescent="0.25">
      <c r="AI934" s="142"/>
      <c r="AJ934" s="142"/>
      <c r="AK934" s="142"/>
      <c r="AL934" s="142"/>
      <c r="AM934" s="142"/>
      <c r="AN934" s="142"/>
      <c r="AO934" s="142"/>
    </row>
    <row r="935" spans="35:41" x14ac:dyDescent="0.25">
      <c r="AI935" s="142"/>
      <c r="AJ935" s="142"/>
      <c r="AK935" s="142"/>
      <c r="AL935" s="142"/>
      <c r="AM935" s="142"/>
      <c r="AN935" s="142"/>
      <c r="AO935" s="142"/>
    </row>
    <row r="936" spans="35:41" x14ac:dyDescent="0.25">
      <c r="AI936" s="142"/>
      <c r="AJ936" s="142"/>
      <c r="AK936" s="142"/>
      <c r="AL936" s="142"/>
      <c r="AM936" s="142"/>
      <c r="AN936" s="142"/>
      <c r="AO936" s="142"/>
    </row>
    <row r="937" spans="35:41" x14ac:dyDescent="0.25">
      <c r="AI937" s="142"/>
      <c r="AJ937" s="142"/>
      <c r="AK937" s="142"/>
      <c r="AL937" s="142"/>
      <c r="AM937" s="142"/>
      <c r="AN937" s="142"/>
      <c r="AO937" s="142"/>
    </row>
    <row r="938" spans="35:41" x14ac:dyDescent="0.25">
      <c r="AI938" s="142"/>
      <c r="AJ938" s="142"/>
      <c r="AK938" s="142"/>
      <c r="AL938" s="142"/>
      <c r="AM938" s="142"/>
      <c r="AN938" s="142"/>
      <c r="AO938" s="142"/>
    </row>
    <row r="939" spans="35:41" x14ac:dyDescent="0.25">
      <c r="AI939" s="142"/>
      <c r="AJ939" s="142"/>
      <c r="AK939" s="142"/>
      <c r="AL939" s="142"/>
      <c r="AM939" s="142"/>
      <c r="AN939" s="142"/>
      <c r="AO939" s="142"/>
    </row>
    <row r="940" spans="35:41" x14ac:dyDescent="0.25">
      <c r="AI940" s="142"/>
      <c r="AJ940" s="142"/>
      <c r="AK940" s="142"/>
      <c r="AL940" s="142"/>
      <c r="AM940" s="142"/>
      <c r="AN940" s="142"/>
      <c r="AO940" s="142"/>
    </row>
    <row r="941" spans="35:41" x14ac:dyDescent="0.25">
      <c r="AI941" s="142"/>
      <c r="AJ941" s="142"/>
      <c r="AK941" s="142"/>
      <c r="AL941" s="142"/>
      <c r="AM941" s="142"/>
      <c r="AN941" s="142"/>
      <c r="AO941" s="142"/>
    </row>
    <row r="942" spans="35:41" x14ac:dyDescent="0.25">
      <c r="AI942" s="142"/>
      <c r="AJ942" s="142"/>
      <c r="AK942" s="142"/>
      <c r="AL942" s="142"/>
      <c r="AM942" s="142"/>
      <c r="AN942" s="142"/>
      <c r="AO942" s="142"/>
    </row>
    <row r="943" spans="35:41" x14ac:dyDescent="0.25">
      <c r="AI943" s="142"/>
      <c r="AJ943" s="142"/>
      <c r="AK943" s="142"/>
      <c r="AL943" s="142"/>
      <c r="AM943" s="142"/>
      <c r="AN943" s="142"/>
      <c r="AO943" s="142"/>
    </row>
    <row r="944" spans="35:41" x14ac:dyDescent="0.25">
      <c r="AI944" s="142"/>
      <c r="AJ944" s="142"/>
      <c r="AK944" s="142"/>
      <c r="AL944" s="142"/>
      <c r="AM944" s="142"/>
      <c r="AN944" s="142"/>
      <c r="AO944" s="142"/>
    </row>
    <row r="945" spans="35:41" x14ac:dyDescent="0.25">
      <c r="AI945" s="142"/>
      <c r="AJ945" s="142"/>
      <c r="AK945" s="142"/>
      <c r="AL945" s="142"/>
      <c r="AM945" s="142"/>
      <c r="AN945" s="142"/>
      <c r="AO945" s="142"/>
    </row>
    <row r="946" spans="35:41" x14ac:dyDescent="0.25">
      <c r="AI946" s="142"/>
      <c r="AJ946" s="142"/>
      <c r="AK946" s="142"/>
      <c r="AL946" s="142"/>
      <c r="AM946" s="142"/>
      <c r="AN946" s="142"/>
      <c r="AO946" s="142"/>
    </row>
    <row r="947" spans="35:41" x14ac:dyDescent="0.25">
      <c r="AI947" s="142"/>
      <c r="AJ947" s="142"/>
      <c r="AK947" s="142"/>
      <c r="AL947" s="142"/>
      <c r="AM947" s="142"/>
      <c r="AN947" s="142"/>
      <c r="AO947" s="142"/>
    </row>
    <row r="948" spans="35:41" x14ac:dyDescent="0.25">
      <c r="AI948" s="142"/>
      <c r="AJ948" s="142"/>
      <c r="AK948" s="142"/>
      <c r="AL948" s="142"/>
      <c r="AM948" s="142"/>
      <c r="AN948" s="142"/>
      <c r="AO948" s="142"/>
    </row>
    <row r="949" spans="35:41" x14ac:dyDescent="0.25">
      <c r="AI949" s="142"/>
      <c r="AJ949" s="142"/>
      <c r="AK949" s="142"/>
      <c r="AL949" s="142"/>
      <c r="AM949" s="142"/>
      <c r="AN949" s="142"/>
      <c r="AO949" s="142"/>
    </row>
    <row r="950" spans="35:41" x14ac:dyDescent="0.25">
      <c r="AI950" s="142"/>
      <c r="AJ950" s="142"/>
      <c r="AK950" s="142"/>
      <c r="AL950" s="142"/>
      <c r="AM950" s="142"/>
      <c r="AN950" s="142"/>
      <c r="AO950" s="142"/>
    </row>
    <row r="951" spans="35:41" x14ac:dyDescent="0.25">
      <c r="AI951" s="142"/>
      <c r="AJ951" s="142"/>
      <c r="AK951" s="142"/>
      <c r="AL951" s="142"/>
      <c r="AM951" s="142"/>
      <c r="AN951" s="142"/>
      <c r="AO951" s="142"/>
    </row>
    <row r="952" spans="35:41" x14ac:dyDescent="0.25">
      <c r="AI952" s="142"/>
      <c r="AJ952" s="142"/>
      <c r="AK952" s="142"/>
      <c r="AL952" s="142"/>
      <c r="AM952" s="142"/>
      <c r="AN952" s="142"/>
      <c r="AO952" s="142"/>
    </row>
    <row r="953" spans="35:41" x14ac:dyDescent="0.25">
      <c r="AI953" s="142"/>
      <c r="AJ953" s="142"/>
      <c r="AK953" s="142"/>
      <c r="AL953" s="142"/>
      <c r="AM953" s="142"/>
      <c r="AN953" s="142"/>
      <c r="AO953" s="142"/>
    </row>
    <row r="954" spans="35:41" x14ac:dyDescent="0.25">
      <c r="AI954" s="142"/>
      <c r="AJ954" s="142"/>
      <c r="AK954" s="142"/>
      <c r="AL954" s="142"/>
      <c r="AM954" s="142"/>
      <c r="AN954" s="142"/>
      <c r="AO954" s="142"/>
    </row>
    <row r="955" spans="35:41" x14ac:dyDescent="0.25">
      <c r="AI955" s="142"/>
      <c r="AJ955" s="142"/>
      <c r="AK955" s="142"/>
      <c r="AL955" s="142"/>
      <c r="AM955" s="142"/>
      <c r="AN955" s="142"/>
      <c r="AO955" s="142"/>
    </row>
    <row r="956" spans="35:41" x14ac:dyDescent="0.25">
      <c r="AI956" s="142"/>
      <c r="AJ956" s="142"/>
      <c r="AK956" s="142"/>
      <c r="AL956" s="142"/>
      <c r="AM956" s="142"/>
      <c r="AN956" s="142"/>
      <c r="AO956" s="142"/>
    </row>
    <row r="957" spans="35:41" x14ac:dyDescent="0.25">
      <c r="AI957" s="142"/>
      <c r="AJ957" s="142"/>
      <c r="AK957" s="142"/>
      <c r="AL957" s="142"/>
      <c r="AM957" s="142"/>
      <c r="AN957" s="142"/>
      <c r="AO957" s="142"/>
    </row>
    <row r="958" spans="35:41" x14ac:dyDescent="0.25">
      <c r="AI958" s="142"/>
      <c r="AJ958" s="142"/>
      <c r="AK958" s="142"/>
      <c r="AL958" s="142"/>
      <c r="AM958" s="142"/>
      <c r="AN958" s="142"/>
      <c r="AO958" s="142"/>
    </row>
    <row r="959" spans="35:41" x14ac:dyDescent="0.25">
      <c r="AI959" s="142"/>
      <c r="AJ959" s="142"/>
      <c r="AK959" s="142"/>
      <c r="AL959" s="142"/>
      <c r="AM959" s="142"/>
      <c r="AN959" s="142"/>
      <c r="AO959" s="142"/>
    </row>
    <row r="960" spans="35:41" x14ac:dyDescent="0.25">
      <c r="AI960" s="142"/>
      <c r="AJ960" s="142"/>
      <c r="AK960" s="142"/>
      <c r="AL960" s="142"/>
      <c r="AM960" s="142"/>
      <c r="AN960" s="142"/>
      <c r="AO960" s="142"/>
    </row>
    <row r="961" spans="35:41" x14ac:dyDescent="0.25">
      <c r="AI961" s="142"/>
      <c r="AJ961" s="142"/>
      <c r="AK961" s="142"/>
      <c r="AL961" s="142"/>
      <c r="AM961" s="142"/>
      <c r="AN961" s="142"/>
      <c r="AO961" s="142"/>
    </row>
    <row r="962" spans="35:41" x14ac:dyDescent="0.25">
      <c r="AI962" s="142"/>
      <c r="AJ962" s="142"/>
      <c r="AK962" s="142"/>
      <c r="AL962" s="142"/>
      <c r="AM962" s="142"/>
      <c r="AN962" s="142"/>
      <c r="AO962" s="142"/>
    </row>
    <row r="963" spans="35:41" x14ac:dyDescent="0.25">
      <c r="AI963" s="142"/>
      <c r="AJ963" s="142"/>
      <c r="AK963" s="142"/>
      <c r="AL963" s="142"/>
      <c r="AM963" s="142"/>
      <c r="AN963" s="142"/>
      <c r="AO963" s="142"/>
    </row>
    <row r="964" spans="35:41" x14ac:dyDescent="0.25">
      <c r="AI964" s="142"/>
      <c r="AJ964" s="142"/>
      <c r="AK964" s="142"/>
      <c r="AL964" s="142"/>
      <c r="AM964" s="142"/>
      <c r="AN964" s="142"/>
      <c r="AO964" s="142"/>
    </row>
    <row r="965" spans="35:41" x14ac:dyDescent="0.25">
      <c r="AI965" s="142"/>
      <c r="AJ965" s="142"/>
      <c r="AK965" s="142"/>
      <c r="AL965" s="142"/>
      <c r="AM965" s="142"/>
      <c r="AN965" s="142"/>
      <c r="AO965" s="142"/>
    </row>
    <row r="966" spans="35:41" x14ac:dyDescent="0.25">
      <c r="AI966" s="142"/>
      <c r="AJ966" s="142"/>
      <c r="AK966" s="142"/>
      <c r="AL966" s="142"/>
      <c r="AM966" s="142"/>
      <c r="AN966" s="142"/>
      <c r="AO966" s="142"/>
    </row>
    <row r="967" spans="35:41" x14ac:dyDescent="0.25">
      <c r="AI967" s="142"/>
      <c r="AJ967" s="142"/>
      <c r="AK967" s="142"/>
      <c r="AL967" s="142"/>
      <c r="AM967" s="142"/>
      <c r="AN967" s="142"/>
      <c r="AO967" s="142"/>
    </row>
    <row r="968" spans="35:41" x14ac:dyDescent="0.25">
      <c r="AI968" s="142"/>
      <c r="AJ968" s="142"/>
      <c r="AK968" s="142"/>
      <c r="AL968" s="142"/>
      <c r="AM968" s="142"/>
      <c r="AN968" s="142"/>
      <c r="AO968" s="142"/>
    </row>
    <row r="969" spans="35:41" x14ac:dyDescent="0.25">
      <c r="AI969" s="142"/>
      <c r="AJ969" s="142"/>
      <c r="AK969" s="142"/>
      <c r="AL969" s="142"/>
      <c r="AM969" s="142"/>
      <c r="AN969" s="142"/>
      <c r="AO969" s="142"/>
    </row>
    <row r="970" spans="35:41" x14ac:dyDescent="0.25">
      <c r="AI970" s="142"/>
      <c r="AJ970" s="142"/>
      <c r="AK970" s="142"/>
      <c r="AL970" s="142"/>
      <c r="AM970" s="142"/>
      <c r="AN970" s="142"/>
      <c r="AO970" s="142"/>
    </row>
    <row r="971" spans="35:41" x14ac:dyDescent="0.25">
      <c r="AI971" s="142"/>
      <c r="AJ971" s="142"/>
      <c r="AK971" s="142"/>
      <c r="AL971" s="142"/>
      <c r="AM971" s="142"/>
      <c r="AN971" s="142"/>
      <c r="AO971" s="142"/>
    </row>
    <row r="972" spans="35:41" x14ac:dyDescent="0.25">
      <c r="AI972" s="142"/>
      <c r="AJ972" s="142"/>
      <c r="AK972" s="142"/>
      <c r="AL972" s="142"/>
      <c r="AM972" s="142"/>
      <c r="AN972" s="142"/>
      <c r="AO972" s="142"/>
    </row>
    <row r="973" spans="35:41" x14ac:dyDescent="0.25">
      <c r="AI973" s="142"/>
      <c r="AJ973" s="142"/>
      <c r="AK973" s="142"/>
      <c r="AL973" s="142"/>
      <c r="AM973" s="142"/>
      <c r="AN973" s="142"/>
      <c r="AO973" s="142"/>
    </row>
    <row r="974" spans="35:41" x14ac:dyDescent="0.25">
      <c r="AI974" s="142"/>
      <c r="AJ974" s="142"/>
      <c r="AK974" s="142"/>
      <c r="AL974" s="142"/>
      <c r="AM974" s="142"/>
      <c r="AN974" s="142"/>
      <c r="AO974" s="142"/>
    </row>
    <row r="975" spans="35:41" x14ac:dyDescent="0.25">
      <c r="AI975" s="142"/>
      <c r="AJ975" s="142"/>
      <c r="AK975" s="142"/>
      <c r="AL975" s="142"/>
      <c r="AM975" s="142"/>
      <c r="AN975" s="142"/>
      <c r="AO975" s="142"/>
    </row>
    <row r="976" spans="35:41" x14ac:dyDescent="0.25">
      <c r="AI976" s="142"/>
      <c r="AJ976" s="142"/>
      <c r="AK976" s="142"/>
      <c r="AL976" s="142"/>
      <c r="AM976" s="142"/>
      <c r="AN976" s="142"/>
      <c r="AO976" s="142"/>
    </row>
    <row r="977" spans="35:41" x14ac:dyDescent="0.25">
      <c r="AI977" s="142"/>
      <c r="AJ977" s="142"/>
      <c r="AK977" s="142"/>
      <c r="AL977" s="142"/>
      <c r="AM977" s="142"/>
      <c r="AN977" s="142"/>
      <c r="AO977" s="142"/>
    </row>
    <row r="978" spans="35:41" x14ac:dyDescent="0.25">
      <c r="AI978" s="142"/>
      <c r="AJ978" s="142"/>
      <c r="AK978" s="142"/>
      <c r="AL978" s="142"/>
      <c r="AM978" s="142"/>
      <c r="AN978" s="142"/>
      <c r="AO978" s="142"/>
    </row>
    <row r="979" spans="35:41" x14ac:dyDescent="0.25">
      <c r="AI979" s="142"/>
      <c r="AJ979" s="142"/>
      <c r="AK979" s="142"/>
      <c r="AL979" s="142"/>
      <c r="AM979" s="142"/>
      <c r="AN979" s="142"/>
      <c r="AO979" s="142"/>
    </row>
    <row r="980" spans="35:41" x14ac:dyDescent="0.25">
      <c r="AI980" s="142"/>
      <c r="AJ980" s="142"/>
      <c r="AK980" s="142"/>
      <c r="AL980" s="142"/>
      <c r="AM980" s="142"/>
      <c r="AN980" s="142"/>
      <c r="AO980" s="142"/>
    </row>
    <row r="981" spans="35:41" x14ac:dyDescent="0.25">
      <c r="AI981" s="142"/>
      <c r="AJ981" s="142"/>
      <c r="AK981" s="142"/>
      <c r="AL981" s="142"/>
      <c r="AM981" s="142"/>
      <c r="AN981" s="142"/>
      <c r="AO981" s="142"/>
    </row>
    <row r="982" spans="35:41" x14ac:dyDescent="0.25">
      <c r="AI982" s="142"/>
      <c r="AJ982" s="142"/>
      <c r="AK982" s="142"/>
      <c r="AL982" s="142"/>
      <c r="AM982" s="142"/>
      <c r="AN982" s="142"/>
      <c r="AO982" s="142"/>
    </row>
    <row r="983" spans="35:41" x14ac:dyDescent="0.25">
      <c r="AI983" s="142"/>
      <c r="AJ983" s="142"/>
      <c r="AK983" s="142"/>
      <c r="AL983" s="142"/>
      <c r="AM983" s="142"/>
      <c r="AN983" s="142"/>
      <c r="AO983" s="142"/>
    </row>
    <row r="984" spans="35:41" x14ac:dyDescent="0.25">
      <c r="AI984" s="142"/>
      <c r="AJ984" s="142"/>
      <c r="AK984" s="142"/>
      <c r="AL984" s="142"/>
      <c r="AM984" s="142"/>
      <c r="AN984" s="142"/>
      <c r="AO984" s="142"/>
    </row>
    <row r="985" spans="35:41" x14ac:dyDescent="0.25">
      <c r="AI985" s="142"/>
      <c r="AJ985" s="142"/>
      <c r="AK985" s="142"/>
      <c r="AL985" s="142"/>
      <c r="AM985" s="142"/>
      <c r="AN985" s="142"/>
      <c r="AO985" s="142"/>
    </row>
    <row r="986" spans="35:41" x14ac:dyDescent="0.25">
      <c r="AI986" s="142"/>
      <c r="AJ986" s="142"/>
      <c r="AK986" s="142"/>
      <c r="AL986" s="142"/>
      <c r="AM986" s="142"/>
      <c r="AN986" s="142"/>
      <c r="AO986" s="142"/>
    </row>
    <row r="987" spans="35:41" x14ac:dyDescent="0.25">
      <c r="AI987" s="142"/>
      <c r="AJ987" s="142"/>
      <c r="AK987" s="142"/>
      <c r="AL987" s="142"/>
      <c r="AM987" s="142"/>
      <c r="AN987" s="142"/>
      <c r="AO987" s="142"/>
    </row>
    <row r="988" spans="35:41" x14ac:dyDescent="0.25">
      <c r="AI988" s="142"/>
      <c r="AJ988" s="142"/>
      <c r="AK988" s="142"/>
      <c r="AL988" s="142"/>
      <c r="AM988" s="142"/>
      <c r="AN988" s="142"/>
      <c r="AO988" s="142"/>
    </row>
    <row r="989" spans="35:41" x14ac:dyDescent="0.25">
      <c r="AI989" s="142"/>
      <c r="AJ989" s="142"/>
      <c r="AK989" s="142"/>
      <c r="AL989" s="142"/>
      <c r="AM989" s="142"/>
      <c r="AN989" s="142"/>
      <c r="AO989" s="142"/>
    </row>
    <row r="990" spans="35:41" x14ac:dyDescent="0.25">
      <c r="AI990" s="142"/>
      <c r="AJ990" s="142"/>
      <c r="AK990" s="142"/>
      <c r="AL990" s="142"/>
      <c r="AM990" s="142"/>
      <c r="AN990" s="142"/>
      <c r="AO990" s="142"/>
    </row>
    <row r="991" spans="35:41" x14ac:dyDescent="0.25">
      <c r="AI991" s="142"/>
      <c r="AJ991" s="142"/>
      <c r="AK991" s="142"/>
      <c r="AL991" s="142"/>
      <c r="AM991" s="142"/>
      <c r="AN991" s="142"/>
      <c r="AO991" s="142"/>
    </row>
    <row r="992" spans="35:41" x14ac:dyDescent="0.25">
      <c r="AI992" s="142"/>
      <c r="AJ992" s="142"/>
      <c r="AK992" s="142"/>
      <c r="AL992" s="142"/>
      <c r="AM992" s="142"/>
      <c r="AN992" s="142"/>
      <c r="AO992" s="142"/>
    </row>
    <row r="993" spans="35:41" x14ac:dyDescent="0.25">
      <c r="AI993" s="142"/>
      <c r="AJ993" s="142"/>
      <c r="AK993" s="142"/>
      <c r="AL993" s="142"/>
      <c r="AM993" s="142"/>
      <c r="AN993" s="142"/>
      <c r="AO993" s="142"/>
    </row>
    <row r="994" spans="35:41" x14ac:dyDescent="0.25">
      <c r="AI994" s="142"/>
      <c r="AJ994" s="142"/>
      <c r="AK994" s="142"/>
      <c r="AL994" s="142"/>
      <c r="AM994" s="142"/>
      <c r="AN994" s="142"/>
      <c r="AO994" s="142"/>
    </row>
    <row r="995" spans="35:41" x14ac:dyDescent="0.25">
      <c r="AI995" s="142"/>
      <c r="AJ995" s="142"/>
      <c r="AK995" s="142"/>
      <c r="AL995" s="142"/>
      <c r="AM995" s="142"/>
      <c r="AN995" s="142"/>
      <c r="AO995" s="142"/>
    </row>
    <row r="996" spans="35:41" x14ac:dyDescent="0.25">
      <c r="AI996" s="142"/>
      <c r="AJ996" s="142"/>
      <c r="AK996" s="142"/>
      <c r="AL996" s="142"/>
      <c r="AM996" s="142"/>
      <c r="AN996" s="142"/>
      <c r="AO996" s="142"/>
    </row>
    <row r="997" spans="35:41" x14ac:dyDescent="0.25">
      <c r="AI997" s="142"/>
      <c r="AJ997" s="142"/>
      <c r="AK997" s="142"/>
      <c r="AL997" s="142"/>
      <c r="AM997" s="142"/>
      <c r="AN997" s="142"/>
      <c r="AO997" s="142"/>
    </row>
    <row r="998" spans="35:41" x14ac:dyDescent="0.25">
      <c r="AI998" s="142"/>
      <c r="AJ998" s="142"/>
      <c r="AK998" s="142"/>
      <c r="AL998" s="142"/>
      <c r="AM998" s="142"/>
      <c r="AN998" s="142"/>
      <c r="AO998" s="142"/>
    </row>
    <row r="999" spans="35:41" x14ac:dyDescent="0.25">
      <c r="AI999" s="142"/>
      <c r="AJ999" s="142"/>
      <c r="AK999" s="142"/>
      <c r="AL999" s="142"/>
      <c r="AM999" s="142"/>
      <c r="AN999" s="142"/>
      <c r="AO999" s="142"/>
    </row>
    <row r="1000" spans="35:41" x14ac:dyDescent="0.25">
      <c r="AI1000" s="142"/>
      <c r="AJ1000" s="142"/>
      <c r="AK1000" s="142"/>
      <c r="AL1000" s="142"/>
      <c r="AM1000" s="142"/>
      <c r="AN1000" s="142"/>
      <c r="AO1000" s="142"/>
    </row>
    <row r="1001" spans="35:41" x14ac:dyDescent="0.25">
      <c r="AI1001" s="142"/>
      <c r="AJ1001" s="142"/>
      <c r="AK1001" s="142"/>
      <c r="AL1001" s="142"/>
      <c r="AM1001" s="142"/>
      <c r="AN1001" s="142"/>
      <c r="AO1001" s="142"/>
    </row>
    <row r="1002" spans="35:41" x14ac:dyDescent="0.25">
      <c r="AI1002" s="142"/>
      <c r="AJ1002" s="142"/>
      <c r="AK1002" s="142"/>
      <c r="AL1002" s="142"/>
      <c r="AM1002" s="142"/>
      <c r="AN1002" s="142"/>
      <c r="AO1002" s="142"/>
    </row>
    <row r="1003" spans="35:41" x14ac:dyDescent="0.25">
      <c r="AI1003" s="142"/>
      <c r="AJ1003" s="142"/>
      <c r="AK1003" s="142"/>
      <c r="AL1003" s="142"/>
      <c r="AM1003" s="142"/>
      <c r="AN1003" s="142"/>
      <c r="AO1003" s="142"/>
    </row>
    <row r="1004" spans="35:41" x14ac:dyDescent="0.25">
      <c r="AI1004" s="142"/>
      <c r="AJ1004" s="142"/>
      <c r="AK1004" s="142"/>
      <c r="AL1004" s="142"/>
      <c r="AM1004" s="142"/>
      <c r="AN1004" s="142"/>
      <c r="AO1004" s="142"/>
    </row>
    <row r="1005" spans="35:41" x14ac:dyDescent="0.25">
      <c r="AI1005" s="142"/>
      <c r="AJ1005" s="142"/>
      <c r="AK1005" s="142"/>
      <c r="AL1005" s="142"/>
      <c r="AM1005" s="142"/>
      <c r="AN1005" s="142"/>
      <c r="AO1005" s="142"/>
    </row>
    <row r="1006" spans="35:41" x14ac:dyDescent="0.25">
      <c r="AI1006" s="142"/>
      <c r="AJ1006" s="142"/>
      <c r="AK1006" s="142"/>
      <c r="AL1006" s="142"/>
      <c r="AM1006" s="142"/>
      <c r="AN1006" s="142"/>
      <c r="AO1006" s="142"/>
    </row>
    <row r="1007" spans="35:41" x14ac:dyDescent="0.25">
      <c r="AI1007" s="142"/>
      <c r="AJ1007" s="142"/>
      <c r="AK1007" s="142"/>
      <c r="AL1007" s="142"/>
      <c r="AM1007" s="142"/>
      <c r="AN1007" s="142"/>
      <c r="AO1007" s="142"/>
    </row>
    <row r="1008" spans="35:41" x14ac:dyDescent="0.25">
      <c r="AI1008" s="142"/>
      <c r="AJ1008" s="142"/>
      <c r="AK1008" s="142"/>
      <c r="AL1008" s="142"/>
      <c r="AM1008" s="142"/>
      <c r="AN1008" s="142"/>
      <c r="AO1008" s="142"/>
    </row>
    <row r="1009" spans="35:41" x14ac:dyDescent="0.25">
      <c r="AI1009" s="142"/>
      <c r="AJ1009" s="142"/>
      <c r="AK1009" s="142"/>
      <c r="AL1009" s="142"/>
      <c r="AM1009" s="142"/>
      <c r="AN1009" s="142"/>
      <c r="AO1009" s="142"/>
    </row>
    <row r="1010" spans="35:41" x14ac:dyDescent="0.25">
      <c r="AI1010" s="142"/>
      <c r="AJ1010" s="142"/>
      <c r="AK1010" s="142"/>
      <c r="AL1010" s="142"/>
      <c r="AM1010" s="142"/>
      <c r="AN1010" s="142"/>
      <c r="AO1010" s="142"/>
    </row>
    <row r="1011" spans="35:41" x14ac:dyDescent="0.25">
      <c r="AI1011" s="142"/>
      <c r="AJ1011" s="142"/>
      <c r="AK1011" s="142"/>
      <c r="AL1011" s="142"/>
      <c r="AM1011" s="142"/>
      <c r="AN1011" s="142"/>
      <c r="AO1011" s="142"/>
    </row>
    <row r="1012" spans="35:41" x14ac:dyDescent="0.25">
      <c r="AI1012" s="142"/>
      <c r="AJ1012" s="142"/>
      <c r="AK1012" s="142"/>
      <c r="AL1012" s="142"/>
      <c r="AM1012" s="142"/>
      <c r="AN1012" s="142"/>
      <c r="AO1012" s="142"/>
    </row>
    <row r="1013" spans="35:41" x14ac:dyDescent="0.25">
      <c r="AI1013" s="142"/>
      <c r="AJ1013" s="142"/>
      <c r="AK1013" s="142"/>
      <c r="AL1013" s="142"/>
      <c r="AM1013" s="142"/>
      <c r="AN1013" s="142"/>
      <c r="AO1013" s="142"/>
    </row>
    <row r="1014" spans="35:41" x14ac:dyDescent="0.25">
      <c r="AI1014" s="142"/>
      <c r="AJ1014" s="142"/>
      <c r="AK1014" s="142"/>
      <c r="AL1014" s="142"/>
      <c r="AM1014" s="142"/>
      <c r="AN1014" s="142"/>
      <c r="AO1014" s="142"/>
    </row>
    <row r="1015" spans="35:41" x14ac:dyDescent="0.25">
      <c r="AI1015" s="142"/>
      <c r="AJ1015" s="142"/>
      <c r="AK1015" s="142"/>
      <c r="AL1015" s="142"/>
      <c r="AM1015" s="142"/>
      <c r="AN1015" s="142"/>
      <c r="AO1015" s="142"/>
    </row>
    <row r="1016" spans="35:41" x14ac:dyDescent="0.25">
      <c r="AI1016" s="142"/>
      <c r="AJ1016" s="142"/>
      <c r="AK1016" s="142"/>
      <c r="AL1016" s="142"/>
      <c r="AM1016" s="142"/>
      <c r="AN1016" s="142"/>
      <c r="AO1016" s="142"/>
    </row>
    <row r="1017" spans="35:41" x14ac:dyDescent="0.25">
      <c r="AI1017" s="142"/>
      <c r="AJ1017" s="142"/>
      <c r="AK1017" s="142"/>
      <c r="AL1017" s="142"/>
      <c r="AM1017" s="142"/>
      <c r="AN1017" s="142"/>
      <c r="AO1017" s="142"/>
    </row>
    <row r="1018" spans="35:41" x14ac:dyDescent="0.25">
      <c r="AI1018" s="142"/>
      <c r="AJ1018" s="142"/>
      <c r="AK1018" s="142"/>
      <c r="AL1018" s="142"/>
      <c r="AM1018" s="142"/>
      <c r="AN1018" s="142"/>
      <c r="AO1018" s="142"/>
    </row>
    <row r="1019" spans="35:41" x14ac:dyDescent="0.25">
      <c r="AI1019" s="142"/>
      <c r="AJ1019" s="142"/>
      <c r="AK1019" s="142"/>
      <c r="AL1019" s="142"/>
      <c r="AM1019" s="142"/>
      <c r="AN1019" s="142"/>
      <c r="AO1019" s="142"/>
    </row>
    <row r="1020" spans="35:41" x14ac:dyDescent="0.25">
      <c r="AI1020" s="142"/>
      <c r="AJ1020" s="142"/>
      <c r="AK1020" s="142"/>
      <c r="AL1020" s="142"/>
      <c r="AM1020" s="142"/>
      <c r="AN1020" s="142"/>
      <c r="AO1020" s="142"/>
    </row>
    <row r="1021" spans="35:41" x14ac:dyDescent="0.25">
      <c r="AI1021" s="142"/>
      <c r="AJ1021" s="142"/>
      <c r="AK1021" s="142"/>
      <c r="AL1021" s="142"/>
      <c r="AM1021" s="142"/>
      <c r="AN1021" s="142"/>
      <c r="AO1021" s="142"/>
    </row>
    <row r="1022" spans="35:41" x14ac:dyDescent="0.25">
      <c r="AI1022" s="142"/>
      <c r="AJ1022" s="142"/>
      <c r="AK1022" s="142"/>
      <c r="AL1022" s="142"/>
      <c r="AM1022" s="142"/>
      <c r="AN1022" s="142"/>
      <c r="AO1022" s="142"/>
    </row>
    <row r="1023" spans="35:41" x14ac:dyDescent="0.25">
      <c r="AI1023" s="142"/>
      <c r="AJ1023" s="142"/>
      <c r="AK1023" s="142"/>
      <c r="AL1023" s="142"/>
      <c r="AM1023" s="142"/>
      <c r="AN1023" s="142"/>
      <c r="AO1023" s="142"/>
    </row>
    <row r="1024" spans="35:41" x14ac:dyDescent="0.25">
      <c r="AI1024" s="142"/>
      <c r="AJ1024" s="142"/>
      <c r="AK1024" s="142"/>
      <c r="AL1024" s="142"/>
      <c r="AM1024" s="142"/>
      <c r="AN1024" s="142"/>
      <c r="AO1024" s="142"/>
    </row>
    <row r="1025" spans="35:41" x14ac:dyDescent="0.25">
      <c r="AI1025" s="142"/>
      <c r="AJ1025" s="142"/>
      <c r="AK1025" s="142"/>
      <c r="AL1025" s="142"/>
      <c r="AM1025" s="142"/>
      <c r="AN1025" s="142"/>
      <c r="AO1025" s="142"/>
    </row>
    <row r="1026" spans="35:41" x14ac:dyDescent="0.25">
      <c r="AI1026" s="142"/>
      <c r="AJ1026" s="142"/>
      <c r="AK1026" s="142"/>
      <c r="AL1026" s="142"/>
      <c r="AM1026" s="142"/>
      <c r="AN1026" s="142"/>
      <c r="AO1026" s="142"/>
    </row>
    <row r="1027" spans="35:41" x14ac:dyDescent="0.25">
      <c r="AI1027" s="142"/>
      <c r="AJ1027" s="142"/>
      <c r="AK1027" s="142"/>
      <c r="AL1027" s="142"/>
      <c r="AM1027" s="142"/>
      <c r="AN1027" s="142"/>
      <c r="AO1027" s="142"/>
    </row>
    <row r="1028" spans="35:41" x14ac:dyDescent="0.25">
      <c r="AI1028" s="142"/>
      <c r="AJ1028" s="142"/>
      <c r="AK1028" s="142"/>
      <c r="AL1028" s="142"/>
      <c r="AM1028" s="142"/>
      <c r="AN1028" s="142"/>
      <c r="AO1028" s="142"/>
    </row>
    <row r="1029" spans="35:41" x14ac:dyDescent="0.25">
      <c r="AI1029" s="142"/>
      <c r="AJ1029" s="142"/>
      <c r="AK1029" s="142"/>
      <c r="AL1029" s="142"/>
      <c r="AM1029" s="142"/>
      <c r="AN1029" s="142"/>
      <c r="AO1029" s="142"/>
    </row>
    <row r="1030" spans="35:41" x14ac:dyDescent="0.25">
      <c r="AI1030" s="142"/>
      <c r="AJ1030" s="142"/>
      <c r="AK1030" s="142"/>
      <c r="AL1030" s="142"/>
      <c r="AM1030" s="142"/>
      <c r="AN1030" s="142"/>
      <c r="AO1030" s="142"/>
    </row>
    <row r="1031" spans="35:41" x14ac:dyDescent="0.25">
      <c r="AI1031" s="142"/>
      <c r="AJ1031" s="142"/>
      <c r="AK1031" s="142"/>
      <c r="AL1031" s="142"/>
      <c r="AM1031" s="142"/>
      <c r="AN1031" s="142"/>
      <c r="AO1031" s="142"/>
    </row>
    <row r="1032" spans="35:41" x14ac:dyDescent="0.25">
      <c r="AI1032" s="142"/>
      <c r="AJ1032" s="142"/>
      <c r="AK1032" s="142"/>
      <c r="AL1032" s="142"/>
      <c r="AM1032" s="142"/>
      <c r="AN1032" s="142"/>
      <c r="AO1032" s="142"/>
    </row>
    <row r="1033" spans="35:41" x14ac:dyDescent="0.25">
      <c r="AI1033" s="142"/>
      <c r="AJ1033" s="142"/>
      <c r="AK1033" s="142"/>
      <c r="AL1033" s="142"/>
      <c r="AM1033" s="142"/>
      <c r="AN1033" s="142"/>
      <c r="AO1033" s="142"/>
    </row>
    <row r="1034" spans="35:41" x14ac:dyDescent="0.25">
      <c r="AI1034" s="142"/>
      <c r="AJ1034" s="142"/>
      <c r="AK1034" s="142"/>
      <c r="AL1034" s="142"/>
      <c r="AM1034" s="142"/>
      <c r="AN1034" s="142"/>
      <c r="AO1034" s="142"/>
    </row>
    <row r="1035" spans="35:41" x14ac:dyDescent="0.25">
      <c r="AI1035" s="142"/>
      <c r="AJ1035" s="142"/>
      <c r="AK1035" s="142"/>
      <c r="AL1035" s="142"/>
      <c r="AM1035" s="142"/>
      <c r="AN1035" s="142"/>
      <c r="AO1035" s="142"/>
    </row>
    <row r="1036" spans="35:41" x14ac:dyDescent="0.25">
      <c r="AI1036" s="142"/>
      <c r="AJ1036" s="142"/>
      <c r="AK1036" s="142"/>
      <c r="AL1036" s="142"/>
      <c r="AM1036" s="142"/>
      <c r="AN1036" s="142"/>
      <c r="AO1036" s="142"/>
    </row>
    <row r="1037" spans="35:41" x14ac:dyDescent="0.25">
      <c r="AI1037" s="142"/>
      <c r="AJ1037" s="142"/>
      <c r="AK1037" s="142"/>
      <c r="AL1037" s="142"/>
      <c r="AM1037" s="142"/>
      <c r="AN1037" s="142"/>
      <c r="AO1037" s="142"/>
    </row>
    <row r="1038" spans="35:41" x14ac:dyDescent="0.25">
      <c r="AI1038" s="142"/>
      <c r="AJ1038" s="142"/>
      <c r="AK1038" s="142"/>
      <c r="AL1038" s="142"/>
      <c r="AM1038" s="142"/>
      <c r="AN1038" s="142"/>
      <c r="AO1038" s="142"/>
    </row>
    <row r="1039" spans="35:41" x14ac:dyDescent="0.25">
      <c r="AI1039" s="142"/>
      <c r="AJ1039" s="142"/>
      <c r="AK1039" s="142"/>
      <c r="AL1039" s="142"/>
      <c r="AM1039" s="142"/>
      <c r="AN1039" s="142"/>
      <c r="AO1039" s="142"/>
    </row>
    <row r="1040" spans="35:41" x14ac:dyDescent="0.25">
      <c r="AI1040" s="142"/>
      <c r="AJ1040" s="142"/>
      <c r="AK1040" s="142"/>
      <c r="AL1040" s="142"/>
      <c r="AM1040" s="142"/>
      <c r="AN1040" s="142"/>
      <c r="AO1040" s="142"/>
    </row>
    <row r="1041" spans="35:41" x14ac:dyDescent="0.25">
      <c r="AI1041" s="142"/>
      <c r="AJ1041" s="142"/>
      <c r="AK1041" s="142"/>
      <c r="AL1041" s="142"/>
      <c r="AM1041" s="142"/>
      <c r="AN1041" s="142"/>
      <c r="AO1041" s="142"/>
    </row>
    <row r="1042" spans="35:41" x14ac:dyDescent="0.25">
      <c r="AI1042" s="142"/>
      <c r="AJ1042" s="142"/>
      <c r="AK1042" s="142"/>
      <c r="AL1042" s="142"/>
      <c r="AM1042" s="142"/>
      <c r="AN1042" s="142"/>
      <c r="AO1042" s="142"/>
    </row>
    <row r="1043" spans="35:41" x14ac:dyDescent="0.25">
      <c r="AI1043" s="142"/>
      <c r="AJ1043" s="142"/>
      <c r="AK1043" s="142"/>
      <c r="AL1043" s="142"/>
      <c r="AM1043" s="142"/>
      <c r="AN1043" s="142"/>
      <c r="AO1043" s="142"/>
    </row>
    <row r="1044" spans="35:41" x14ac:dyDescent="0.25">
      <c r="AI1044" s="142"/>
      <c r="AJ1044" s="142"/>
      <c r="AK1044" s="142"/>
      <c r="AL1044" s="142"/>
      <c r="AM1044" s="142"/>
      <c r="AN1044" s="142"/>
      <c r="AO1044" s="142"/>
    </row>
    <row r="1045" spans="35:41" x14ac:dyDescent="0.25">
      <c r="AI1045" s="142"/>
      <c r="AJ1045" s="142"/>
      <c r="AK1045" s="142"/>
      <c r="AL1045" s="142"/>
      <c r="AM1045" s="142"/>
      <c r="AN1045" s="142"/>
      <c r="AO1045" s="142"/>
    </row>
    <row r="1046" spans="35:41" x14ac:dyDescent="0.25">
      <c r="AI1046" s="142"/>
      <c r="AJ1046" s="142"/>
      <c r="AK1046" s="142"/>
      <c r="AL1046" s="142"/>
      <c r="AM1046" s="142"/>
      <c r="AN1046" s="142"/>
      <c r="AO1046" s="142"/>
    </row>
    <row r="1047" spans="35:41" x14ac:dyDescent="0.25">
      <c r="AI1047" s="142"/>
      <c r="AJ1047" s="142"/>
      <c r="AK1047" s="142"/>
      <c r="AL1047" s="142"/>
      <c r="AM1047" s="142"/>
      <c r="AN1047" s="142"/>
      <c r="AO1047" s="142"/>
    </row>
    <row r="1048" spans="35:41" x14ac:dyDescent="0.25">
      <c r="AI1048" s="142"/>
      <c r="AJ1048" s="142"/>
      <c r="AK1048" s="142"/>
      <c r="AL1048" s="142"/>
      <c r="AM1048" s="142"/>
      <c r="AN1048" s="142"/>
      <c r="AO1048" s="142"/>
    </row>
    <row r="1049" spans="35:41" x14ac:dyDescent="0.25">
      <c r="AI1049" s="142"/>
      <c r="AJ1049" s="142"/>
      <c r="AK1049" s="142"/>
      <c r="AL1049" s="142"/>
      <c r="AM1049" s="142"/>
      <c r="AN1049" s="142"/>
      <c r="AO1049" s="142"/>
    </row>
    <row r="1050" spans="35:41" x14ac:dyDescent="0.25">
      <c r="AI1050" s="142"/>
      <c r="AJ1050" s="142"/>
      <c r="AK1050" s="142"/>
      <c r="AL1050" s="142"/>
      <c r="AM1050" s="142"/>
      <c r="AN1050" s="142"/>
      <c r="AO1050" s="142"/>
    </row>
    <row r="1051" spans="35:41" x14ac:dyDescent="0.25">
      <c r="AI1051" s="142"/>
      <c r="AJ1051" s="142"/>
      <c r="AK1051" s="142"/>
      <c r="AL1051" s="142"/>
      <c r="AM1051" s="142"/>
      <c r="AN1051" s="142"/>
      <c r="AO1051" s="142"/>
    </row>
    <row r="1052" spans="35:41" x14ac:dyDescent="0.25">
      <c r="AI1052" s="142"/>
      <c r="AJ1052" s="142"/>
      <c r="AK1052" s="142"/>
      <c r="AL1052" s="142"/>
      <c r="AM1052" s="142"/>
      <c r="AN1052" s="142"/>
      <c r="AO1052" s="142"/>
    </row>
    <row r="1053" spans="35:41" x14ac:dyDescent="0.25">
      <c r="AI1053" s="142"/>
      <c r="AJ1053" s="142"/>
      <c r="AK1053" s="142"/>
      <c r="AL1053" s="142"/>
      <c r="AM1053" s="142"/>
      <c r="AN1053" s="142"/>
      <c r="AO1053" s="142"/>
    </row>
    <row r="1054" spans="35:41" x14ac:dyDescent="0.25">
      <c r="AI1054" s="142"/>
      <c r="AJ1054" s="142"/>
      <c r="AK1054" s="142"/>
      <c r="AL1054" s="142"/>
      <c r="AM1054" s="142"/>
      <c r="AN1054" s="142"/>
      <c r="AO1054" s="142"/>
    </row>
    <row r="1055" spans="35:41" x14ac:dyDescent="0.25">
      <c r="AI1055" s="142"/>
      <c r="AJ1055" s="142"/>
      <c r="AK1055" s="142"/>
      <c r="AL1055" s="142"/>
      <c r="AM1055" s="142"/>
      <c r="AN1055" s="142"/>
      <c r="AO1055" s="142"/>
    </row>
    <row r="1056" spans="35:41" x14ac:dyDescent="0.25">
      <c r="AI1056" s="142"/>
      <c r="AJ1056" s="142"/>
      <c r="AK1056" s="142"/>
      <c r="AL1056" s="142"/>
      <c r="AM1056" s="142"/>
      <c r="AN1056" s="142"/>
      <c r="AO1056" s="142"/>
    </row>
    <row r="1057" spans="35:41" x14ac:dyDescent="0.25">
      <c r="AI1057" s="142"/>
      <c r="AJ1057" s="142"/>
      <c r="AK1057" s="142"/>
      <c r="AL1057" s="142"/>
      <c r="AM1057" s="142"/>
      <c r="AN1057" s="142"/>
      <c r="AO1057" s="142"/>
    </row>
    <row r="1058" spans="35:41" x14ac:dyDescent="0.25">
      <c r="AI1058" s="142"/>
      <c r="AJ1058" s="142"/>
      <c r="AK1058" s="142"/>
      <c r="AL1058" s="142"/>
      <c r="AM1058" s="142"/>
      <c r="AN1058" s="142"/>
      <c r="AO1058" s="142"/>
    </row>
    <row r="1059" spans="35:41" x14ac:dyDescent="0.25">
      <c r="AI1059" s="142"/>
      <c r="AJ1059" s="142"/>
      <c r="AK1059" s="142"/>
      <c r="AL1059" s="142"/>
      <c r="AM1059" s="142"/>
      <c r="AN1059" s="142"/>
      <c r="AO1059" s="142"/>
    </row>
    <row r="1060" spans="35:41" x14ac:dyDescent="0.25">
      <c r="AI1060" s="142"/>
      <c r="AJ1060" s="142"/>
      <c r="AK1060" s="142"/>
      <c r="AL1060" s="142"/>
      <c r="AM1060" s="142"/>
      <c r="AN1060" s="142"/>
      <c r="AO1060" s="142"/>
    </row>
    <row r="1061" spans="35:41" x14ac:dyDescent="0.25">
      <c r="AI1061" s="142"/>
      <c r="AJ1061" s="142"/>
      <c r="AK1061" s="142"/>
      <c r="AL1061" s="142"/>
      <c r="AM1061" s="142"/>
      <c r="AN1061" s="142"/>
      <c r="AO1061" s="142"/>
    </row>
    <row r="1062" spans="35:41" x14ac:dyDescent="0.25">
      <c r="AI1062" s="142"/>
      <c r="AJ1062" s="142"/>
      <c r="AK1062" s="142"/>
      <c r="AL1062" s="142"/>
      <c r="AM1062" s="142"/>
      <c r="AN1062" s="142"/>
      <c r="AO1062" s="142"/>
    </row>
    <row r="1063" spans="35:41" x14ac:dyDescent="0.25">
      <c r="AI1063" s="142"/>
      <c r="AJ1063" s="142"/>
      <c r="AK1063" s="142"/>
      <c r="AL1063" s="142"/>
      <c r="AM1063" s="142"/>
      <c r="AN1063" s="142"/>
      <c r="AO1063" s="142"/>
    </row>
    <row r="1064" spans="35:41" x14ac:dyDescent="0.25">
      <c r="AI1064" s="142"/>
      <c r="AJ1064" s="142"/>
      <c r="AK1064" s="142"/>
      <c r="AL1064" s="142"/>
      <c r="AM1064" s="142"/>
      <c r="AN1064" s="142"/>
      <c r="AO1064" s="142"/>
    </row>
    <row r="1065" spans="35:41" x14ac:dyDescent="0.25">
      <c r="AI1065" s="142"/>
      <c r="AJ1065" s="142"/>
      <c r="AK1065" s="142"/>
      <c r="AL1065" s="142"/>
      <c r="AM1065" s="142"/>
      <c r="AN1065" s="142"/>
      <c r="AO1065" s="142"/>
    </row>
    <row r="1066" spans="35:41" x14ac:dyDescent="0.25">
      <c r="AI1066" s="142"/>
      <c r="AJ1066" s="142"/>
      <c r="AK1066" s="142"/>
      <c r="AL1066" s="142"/>
      <c r="AM1066" s="142"/>
      <c r="AN1066" s="142"/>
      <c r="AO1066" s="142"/>
    </row>
    <row r="1067" spans="35:41" x14ac:dyDescent="0.25">
      <c r="AI1067" s="142"/>
      <c r="AJ1067" s="142"/>
      <c r="AK1067" s="142"/>
      <c r="AL1067" s="142"/>
      <c r="AM1067" s="142"/>
      <c r="AN1067" s="142"/>
      <c r="AO1067" s="142"/>
    </row>
    <row r="1068" spans="35:41" x14ac:dyDescent="0.25">
      <c r="AI1068" s="142"/>
      <c r="AJ1068" s="142"/>
      <c r="AK1068" s="142"/>
      <c r="AL1068" s="142"/>
      <c r="AM1068" s="142"/>
      <c r="AN1068" s="142"/>
      <c r="AO1068" s="142"/>
    </row>
    <row r="1069" spans="35:41" x14ac:dyDescent="0.25">
      <c r="AI1069" s="142"/>
      <c r="AJ1069" s="142"/>
      <c r="AK1069" s="142"/>
      <c r="AL1069" s="142"/>
      <c r="AM1069" s="142"/>
      <c r="AN1069" s="142"/>
      <c r="AO1069" s="142"/>
    </row>
    <row r="1070" spans="35:41" x14ac:dyDescent="0.25">
      <c r="AI1070" s="142"/>
      <c r="AJ1070" s="142"/>
      <c r="AK1070" s="142"/>
      <c r="AL1070" s="142"/>
      <c r="AM1070" s="142"/>
      <c r="AN1070" s="142"/>
      <c r="AO1070" s="142"/>
    </row>
    <row r="1071" spans="35:41" x14ac:dyDescent="0.25">
      <c r="AI1071" s="142"/>
      <c r="AJ1071" s="142"/>
      <c r="AK1071" s="142"/>
      <c r="AL1071" s="142"/>
      <c r="AM1071" s="142"/>
      <c r="AN1071" s="142"/>
      <c r="AO1071" s="142"/>
    </row>
    <row r="1072" spans="35:41" x14ac:dyDescent="0.25">
      <c r="AI1072" s="142"/>
      <c r="AJ1072" s="142"/>
      <c r="AK1072" s="142"/>
      <c r="AL1072" s="142"/>
      <c r="AM1072" s="142"/>
      <c r="AN1072" s="142"/>
      <c r="AO1072" s="142"/>
    </row>
    <row r="1073" spans="35:41" x14ac:dyDescent="0.25">
      <c r="AI1073" s="142"/>
      <c r="AJ1073" s="142"/>
      <c r="AK1073" s="142"/>
      <c r="AL1073" s="142"/>
      <c r="AM1073" s="142"/>
      <c r="AN1073" s="142"/>
      <c r="AO1073" s="142"/>
    </row>
    <row r="1074" spans="35:41" x14ac:dyDescent="0.25">
      <c r="AI1074" s="142"/>
      <c r="AJ1074" s="142"/>
      <c r="AK1074" s="142"/>
      <c r="AL1074" s="142"/>
      <c r="AM1074" s="142"/>
      <c r="AN1074" s="142"/>
      <c r="AO1074" s="142"/>
    </row>
    <row r="1075" spans="35:41" x14ac:dyDescent="0.25">
      <c r="AI1075" s="142"/>
      <c r="AJ1075" s="142"/>
      <c r="AK1075" s="142"/>
      <c r="AL1075" s="142"/>
      <c r="AM1075" s="142"/>
      <c r="AN1075" s="142"/>
      <c r="AO1075" s="142"/>
    </row>
    <row r="1076" spans="35:41" x14ac:dyDescent="0.25">
      <c r="AI1076" s="142"/>
      <c r="AJ1076" s="142"/>
      <c r="AK1076" s="142"/>
      <c r="AL1076" s="142"/>
      <c r="AM1076" s="142"/>
      <c r="AN1076" s="142"/>
      <c r="AO1076" s="142"/>
    </row>
    <row r="1077" spans="35:41" x14ac:dyDescent="0.25">
      <c r="AI1077" s="142"/>
      <c r="AJ1077" s="142"/>
      <c r="AK1077" s="142"/>
      <c r="AL1077" s="142"/>
      <c r="AM1077" s="142"/>
      <c r="AN1077" s="142"/>
      <c r="AO1077" s="142"/>
    </row>
    <row r="1078" spans="35:41" x14ac:dyDescent="0.25">
      <c r="AI1078" s="142"/>
      <c r="AJ1078" s="142"/>
      <c r="AK1078" s="142"/>
      <c r="AL1078" s="142"/>
      <c r="AM1078" s="142"/>
      <c r="AN1078" s="142"/>
      <c r="AO1078" s="142"/>
    </row>
    <row r="1079" spans="35:41" x14ac:dyDescent="0.25">
      <c r="AI1079" s="142"/>
      <c r="AJ1079" s="142"/>
      <c r="AK1079" s="142"/>
      <c r="AL1079" s="142"/>
      <c r="AM1079" s="142"/>
      <c r="AN1079" s="142"/>
      <c r="AO1079" s="142"/>
    </row>
    <row r="1080" spans="35:41" x14ac:dyDescent="0.25">
      <c r="AI1080" s="142"/>
      <c r="AJ1080" s="142"/>
      <c r="AK1080" s="142"/>
      <c r="AL1080" s="142"/>
      <c r="AM1080" s="142"/>
      <c r="AN1080" s="142"/>
      <c r="AO1080" s="142"/>
    </row>
    <row r="1081" spans="35:41" x14ac:dyDescent="0.25">
      <c r="AI1081" s="142"/>
      <c r="AJ1081" s="142"/>
      <c r="AK1081" s="142"/>
      <c r="AL1081" s="142"/>
      <c r="AM1081" s="142"/>
      <c r="AN1081" s="142"/>
      <c r="AO1081" s="142"/>
    </row>
    <row r="1082" spans="35:41" x14ac:dyDescent="0.25">
      <c r="AI1082" s="142"/>
      <c r="AJ1082" s="142"/>
      <c r="AK1082" s="142"/>
      <c r="AL1082" s="142"/>
      <c r="AM1082" s="142"/>
      <c r="AN1082" s="142"/>
      <c r="AO1082" s="142"/>
    </row>
    <row r="1083" spans="35:41" x14ac:dyDescent="0.25">
      <c r="AI1083" s="142"/>
      <c r="AJ1083" s="142"/>
      <c r="AK1083" s="142"/>
      <c r="AL1083" s="142"/>
      <c r="AM1083" s="142"/>
      <c r="AN1083" s="142"/>
      <c r="AO1083" s="142"/>
    </row>
    <row r="1084" spans="35:41" x14ac:dyDescent="0.25">
      <c r="AI1084" s="142"/>
      <c r="AJ1084" s="142"/>
      <c r="AK1084" s="142"/>
      <c r="AL1084" s="142"/>
      <c r="AM1084" s="142"/>
      <c r="AN1084" s="142"/>
      <c r="AO1084" s="142"/>
    </row>
    <row r="1085" spans="35:41" x14ac:dyDescent="0.25">
      <c r="AI1085" s="142"/>
      <c r="AJ1085" s="142"/>
      <c r="AK1085" s="142"/>
      <c r="AL1085" s="142"/>
      <c r="AM1085" s="142"/>
      <c r="AN1085" s="142"/>
      <c r="AO1085" s="142"/>
    </row>
    <row r="1086" spans="35:41" x14ac:dyDescent="0.25">
      <c r="AI1086" s="142"/>
      <c r="AJ1086" s="142"/>
      <c r="AK1086" s="142"/>
      <c r="AL1086" s="142"/>
      <c r="AM1086" s="142"/>
      <c r="AN1086" s="142"/>
      <c r="AO1086" s="142"/>
    </row>
    <row r="1087" spans="35:41" x14ac:dyDescent="0.25">
      <c r="AI1087" s="142"/>
      <c r="AJ1087" s="142"/>
      <c r="AK1087" s="142"/>
      <c r="AL1087" s="142"/>
      <c r="AM1087" s="142"/>
      <c r="AN1087" s="142"/>
      <c r="AO1087" s="142"/>
    </row>
    <row r="1088" spans="35:41" x14ac:dyDescent="0.25">
      <c r="AI1088" s="142"/>
      <c r="AJ1088" s="142"/>
      <c r="AK1088" s="142"/>
      <c r="AL1088" s="142"/>
      <c r="AM1088" s="142"/>
      <c r="AN1088" s="142"/>
      <c r="AO1088" s="142"/>
    </row>
    <row r="1089" spans="35:41" x14ac:dyDescent="0.25">
      <c r="AI1089" s="142"/>
      <c r="AJ1089" s="142"/>
      <c r="AK1089" s="142"/>
      <c r="AL1089" s="142"/>
      <c r="AM1089" s="142"/>
      <c r="AN1089" s="142"/>
      <c r="AO1089" s="142"/>
    </row>
    <row r="1090" spans="35:41" x14ac:dyDescent="0.25">
      <c r="AI1090" s="142"/>
      <c r="AJ1090" s="142"/>
      <c r="AK1090" s="142"/>
      <c r="AL1090" s="142"/>
      <c r="AM1090" s="142"/>
      <c r="AN1090" s="142"/>
      <c r="AO1090" s="142"/>
    </row>
    <row r="1091" spans="35:41" x14ac:dyDescent="0.25">
      <c r="AI1091" s="142"/>
      <c r="AJ1091" s="142"/>
      <c r="AK1091" s="142"/>
      <c r="AL1091" s="142"/>
      <c r="AM1091" s="142"/>
      <c r="AN1091" s="142"/>
      <c r="AO1091" s="142"/>
    </row>
    <row r="1092" spans="35:41" x14ac:dyDescent="0.25">
      <c r="AI1092" s="142"/>
      <c r="AJ1092" s="142"/>
      <c r="AK1092" s="142"/>
      <c r="AL1092" s="142"/>
      <c r="AM1092" s="142"/>
      <c r="AN1092" s="142"/>
      <c r="AO1092" s="142"/>
    </row>
    <row r="1093" spans="35:41" x14ac:dyDescent="0.25">
      <c r="AI1093" s="142"/>
      <c r="AJ1093" s="142"/>
      <c r="AK1093" s="142"/>
      <c r="AL1093" s="142"/>
      <c r="AM1093" s="142"/>
      <c r="AN1093" s="142"/>
      <c r="AO1093" s="142"/>
    </row>
    <row r="1094" spans="35:41" x14ac:dyDescent="0.25">
      <c r="AI1094" s="142"/>
      <c r="AJ1094" s="142"/>
      <c r="AK1094" s="142"/>
      <c r="AL1094" s="142"/>
      <c r="AM1094" s="142"/>
      <c r="AN1094" s="142"/>
      <c r="AO1094" s="142"/>
    </row>
    <row r="1095" spans="35:41" x14ac:dyDescent="0.25">
      <c r="AI1095" s="142"/>
      <c r="AJ1095" s="142"/>
      <c r="AK1095" s="142"/>
      <c r="AL1095" s="142"/>
      <c r="AM1095" s="142"/>
      <c r="AN1095" s="142"/>
      <c r="AO1095" s="142"/>
    </row>
    <row r="1096" spans="35:41" x14ac:dyDescent="0.25">
      <c r="AI1096" s="142"/>
      <c r="AJ1096" s="142"/>
      <c r="AK1096" s="142"/>
      <c r="AL1096" s="142"/>
      <c r="AM1096" s="142"/>
      <c r="AN1096" s="142"/>
      <c r="AO1096" s="142"/>
    </row>
    <row r="1097" spans="35:41" x14ac:dyDescent="0.25">
      <c r="AI1097" s="142"/>
      <c r="AJ1097" s="142"/>
      <c r="AK1097" s="142"/>
      <c r="AL1097" s="142"/>
      <c r="AM1097" s="142"/>
      <c r="AN1097" s="142"/>
      <c r="AO1097" s="142"/>
    </row>
    <row r="1098" spans="35:41" x14ac:dyDescent="0.25">
      <c r="AI1098" s="142"/>
      <c r="AJ1098" s="142"/>
      <c r="AK1098" s="142"/>
      <c r="AL1098" s="142"/>
      <c r="AM1098" s="142"/>
      <c r="AN1098" s="142"/>
      <c r="AO1098" s="142"/>
    </row>
    <row r="1099" spans="35:41" x14ac:dyDescent="0.25">
      <c r="AI1099" s="142"/>
      <c r="AJ1099" s="142"/>
      <c r="AK1099" s="142"/>
      <c r="AL1099" s="142"/>
      <c r="AM1099" s="142"/>
      <c r="AN1099" s="142"/>
      <c r="AO1099" s="142"/>
    </row>
    <row r="1100" spans="35:41" x14ac:dyDescent="0.25">
      <c r="AI1100" s="142"/>
      <c r="AJ1100" s="142"/>
      <c r="AK1100" s="142"/>
      <c r="AL1100" s="142"/>
      <c r="AM1100" s="142"/>
      <c r="AN1100" s="142"/>
      <c r="AO1100" s="142"/>
    </row>
    <row r="1101" spans="35:41" x14ac:dyDescent="0.25">
      <c r="AI1101" s="142"/>
      <c r="AJ1101" s="142"/>
      <c r="AK1101" s="142"/>
      <c r="AL1101" s="142"/>
      <c r="AM1101" s="142"/>
      <c r="AN1101" s="142"/>
      <c r="AO1101" s="142"/>
    </row>
    <row r="1102" spans="35:41" x14ac:dyDescent="0.25">
      <c r="AI1102" s="142"/>
      <c r="AJ1102" s="142"/>
      <c r="AK1102" s="142"/>
      <c r="AL1102" s="142"/>
      <c r="AM1102" s="142"/>
      <c r="AN1102" s="142"/>
      <c r="AO1102" s="142"/>
    </row>
    <row r="1103" spans="35:41" x14ac:dyDescent="0.25">
      <c r="AI1103" s="142"/>
      <c r="AJ1103" s="142"/>
      <c r="AK1103" s="142"/>
      <c r="AL1103" s="142"/>
      <c r="AM1103" s="142"/>
      <c r="AN1103" s="142"/>
      <c r="AO1103" s="142"/>
    </row>
    <row r="1104" spans="35:41" x14ac:dyDescent="0.25">
      <c r="AI1104" s="142"/>
      <c r="AJ1104" s="142"/>
      <c r="AK1104" s="142"/>
      <c r="AL1104" s="142"/>
      <c r="AM1104" s="142"/>
      <c r="AN1104" s="142"/>
      <c r="AO1104" s="142"/>
    </row>
    <row r="1105" spans="35:41" x14ac:dyDescent="0.25">
      <c r="AI1105" s="142"/>
      <c r="AJ1105" s="142"/>
      <c r="AK1105" s="142"/>
      <c r="AL1105" s="142"/>
      <c r="AM1105" s="142"/>
      <c r="AN1105" s="142"/>
      <c r="AO1105" s="142"/>
    </row>
    <row r="1106" spans="35:41" x14ac:dyDescent="0.25">
      <c r="AI1106" s="142"/>
      <c r="AJ1106" s="142"/>
      <c r="AK1106" s="142"/>
      <c r="AL1106" s="142"/>
      <c r="AM1106" s="142"/>
      <c r="AN1106" s="142"/>
      <c r="AO1106" s="142"/>
    </row>
    <row r="1107" spans="35:41" x14ac:dyDescent="0.25">
      <c r="AI1107" s="142"/>
      <c r="AJ1107" s="142"/>
      <c r="AK1107" s="142"/>
      <c r="AL1107" s="142"/>
      <c r="AM1107" s="142"/>
      <c r="AN1107" s="142"/>
      <c r="AO1107" s="142"/>
    </row>
    <row r="1108" spans="35:41" x14ac:dyDescent="0.25">
      <c r="AI1108" s="142"/>
      <c r="AJ1108" s="142"/>
      <c r="AK1108" s="142"/>
      <c r="AL1108" s="142"/>
      <c r="AM1108" s="142"/>
      <c r="AN1108" s="142"/>
      <c r="AO1108" s="142"/>
    </row>
    <row r="1109" spans="35:41" x14ac:dyDescent="0.25">
      <c r="AI1109" s="142"/>
      <c r="AJ1109" s="142"/>
      <c r="AK1109" s="142"/>
      <c r="AL1109" s="142"/>
      <c r="AM1109" s="142"/>
      <c r="AN1109" s="142"/>
      <c r="AO1109" s="142"/>
    </row>
    <row r="1110" spans="35:41" x14ac:dyDescent="0.25">
      <c r="AI1110" s="142"/>
      <c r="AJ1110" s="142"/>
      <c r="AK1110" s="142"/>
      <c r="AL1110" s="142"/>
      <c r="AM1110" s="142"/>
      <c r="AN1110" s="142"/>
      <c r="AO1110" s="142"/>
    </row>
    <row r="1111" spans="35:41" x14ac:dyDescent="0.25">
      <c r="AI1111" s="142"/>
      <c r="AJ1111" s="142"/>
      <c r="AK1111" s="142"/>
      <c r="AL1111" s="142"/>
      <c r="AM1111" s="142"/>
      <c r="AN1111" s="142"/>
      <c r="AO1111" s="142"/>
    </row>
    <row r="1112" spans="35:41" x14ac:dyDescent="0.25">
      <c r="AI1112" s="142"/>
      <c r="AJ1112" s="142"/>
      <c r="AK1112" s="142"/>
      <c r="AL1112" s="142"/>
      <c r="AM1112" s="142"/>
      <c r="AN1112" s="142"/>
      <c r="AO1112" s="142"/>
    </row>
    <row r="1113" spans="35:41" x14ac:dyDescent="0.25">
      <c r="AI1113" s="142"/>
      <c r="AJ1113" s="142"/>
      <c r="AK1113" s="142"/>
      <c r="AL1113" s="142"/>
      <c r="AM1113" s="142"/>
      <c r="AN1113" s="142"/>
      <c r="AO1113" s="142"/>
    </row>
    <row r="1114" spans="35:41" x14ac:dyDescent="0.25">
      <c r="AI1114" s="142"/>
      <c r="AJ1114" s="142"/>
      <c r="AK1114" s="142"/>
      <c r="AL1114" s="142"/>
      <c r="AM1114" s="142"/>
      <c r="AN1114" s="142"/>
      <c r="AO1114" s="142"/>
    </row>
    <row r="1115" spans="35:41" x14ac:dyDescent="0.25">
      <c r="AI1115" s="142"/>
      <c r="AJ1115" s="142"/>
      <c r="AK1115" s="142"/>
      <c r="AL1115" s="142"/>
      <c r="AM1115" s="142"/>
      <c r="AN1115" s="142"/>
      <c r="AO1115" s="142"/>
    </row>
    <row r="1116" spans="35:41" x14ac:dyDescent="0.25">
      <c r="AI1116" s="142"/>
      <c r="AJ1116" s="142"/>
      <c r="AK1116" s="142"/>
      <c r="AL1116" s="142"/>
      <c r="AM1116" s="142"/>
      <c r="AN1116" s="142"/>
      <c r="AO1116" s="142"/>
    </row>
    <row r="1117" spans="35:41" x14ac:dyDescent="0.25">
      <c r="AI1117" s="142"/>
      <c r="AJ1117" s="142"/>
      <c r="AK1117" s="142"/>
      <c r="AL1117" s="142"/>
      <c r="AM1117" s="142"/>
      <c r="AN1117" s="142"/>
      <c r="AO1117" s="142"/>
    </row>
    <row r="1118" spans="35:41" x14ac:dyDescent="0.25">
      <c r="AI1118" s="142"/>
      <c r="AJ1118" s="142"/>
      <c r="AK1118" s="142"/>
      <c r="AL1118" s="142"/>
      <c r="AM1118" s="142"/>
      <c r="AN1118" s="142"/>
      <c r="AO1118" s="142"/>
    </row>
    <row r="1119" spans="35:41" x14ac:dyDescent="0.25">
      <c r="AI1119" s="142"/>
      <c r="AJ1119" s="142"/>
      <c r="AK1119" s="142"/>
      <c r="AL1119" s="142"/>
      <c r="AM1119" s="142"/>
      <c r="AN1119" s="142"/>
      <c r="AO1119" s="142"/>
    </row>
    <row r="1120" spans="35:41" x14ac:dyDescent="0.25">
      <c r="AI1120" s="142"/>
      <c r="AJ1120" s="142"/>
      <c r="AK1120" s="142"/>
      <c r="AL1120" s="142"/>
      <c r="AM1120" s="142"/>
      <c r="AN1120" s="142"/>
      <c r="AO1120" s="142"/>
    </row>
    <row r="1121" spans="35:41" x14ac:dyDescent="0.25">
      <c r="AI1121" s="142"/>
      <c r="AJ1121" s="142"/>
      <c r="AK1121" s="142"/>
      <c r="AL1121" s="142"/>
      <c r="AM1121" s="142"/>
      <c r="AN1121" s="142"/>
      <c r="AO1121" s="142"/>
    </row>
    <row r="1122" spans="35:41" x14ac:dyDescent="0.25">
      <c r="AI1122" s="142"/>
      <c r="AJ1122" s="142"/>
      <c r="AK1122" s="142"/>
      <c r="AL1122" s="142"/>
      <c r="AM1122" s="142"/>
      <c r="AN1122" s="142"/>
      <c r="AO1122" s="142"/>
    </row>
    <row r="1123" spans="35:41" x14ac:dyDescent="0.25">
      <c r="AI1123" s="142"/>
      <c r="AJ1123" s="142"/>
      <c r="AK1123" s="142"/>
      <c r="AL1123" s="142"/>
      <c r="AM1123" s="142"/>
      <c r="AN1123" s="142"/>
      <c r="AO1123" s="142"/>
    </row>
    <row r="1124" spans="35:41" x14ac:dyDescent="0.25">
      <c r="AI1124" s="142"/>
      <c r="AJ1124" s="142"/>
      <c r="AK1124" s="142"/>
      <c r="AL1124" s="142"/>
      <c r="AM1124" s="142"/>
      <c r="AN1124" s="142"/>
      <c r="AO1124" s="142"/>
    </row>
    <row r="1125" spans="35:41" x14ac:dyDescent="0.25">
      <c r="AI1125" s="142"/>
      <c r="AJ1125" s="142"/>
      <c r="AK1125" s="142"/>
      <c r="AL1125" s="142"/>
      <c r="AM1125" s="142"/>
      <c r="AN1125" s="142"/>
      <c r="AO1125" s="142"/>
    </row>
    <row r="1126" spans="35:41" x14ac:dyDescent="0.25">
      <c r="AI1126" s="142"/>
      <c r="AJ1126" s="142"/>
      <c r="AK1126" s="142"/>
      <c r="AL1126" s="142"/>
      <c r="AM1126" s="142"/>
      <c r="AN1126" s="142"/>
      <c r="AO1126" s="142"/>
    </row>
    <row r="1127" spans="35:41" x14ac:dyDescent="0.25">
      <c r="AI1127" s="142"/>
      <c r="AJ1127" s="142"/>
      <c r="AK1127" s="142"/>
      <c r="AL1127" s="142"/>
      <c r="AM1127" s="142"/>
      <c r="AN1127" s="142"/>
      <c r="AO1127" s="142"/>
    </row>
    <row r="1128" spans="35:41" x14ac:dyDescent="0.25">
      <c r="AI1128" s="142"/>
      <c r="AJ1128" s="142"/>
      <c r="AK1128" s="142"/>
      <c r="AL1128" s="142"/>
      <c r="AM1128" s="142"/>
      <c r="AN1128" s="142"/>
      <c r="AO1128" s="142"/>
    </row>
    <row r="1129" spans="35:41" x14ac:dyDescent="0.25">
      <c r="AI1129" s="142"/>
      <c r="AJ1129" s="142"/>
      <c r="AK1129" s="142"/>
      <c r="AL1129" s="142"/>
      <c r="AM1129" s="142"/>
      <c r="AN1129" s="142"/>
      <c r="AO1129" s="142"/>
    </row>
    <row r="1130" spans="35:41" x14ac:dyDescent="0.25">
      <c r="AI1130" s="142"/>
      <c r="AJ1130" s="142"/>
      <c r="AK1130" s="142"/>
      <c r="AL1130" s="142"/>
      <c r="AM1130" s="142"/>
      <c r="AN1130" s="142"/>
      <c r="AO1130" s="142"/>
    </row>
    <row r="1131" spans="35:41" x14ac:dyDescent="0.25">
      <c r="AI1131" s="142"/>
      <c r="AJ1131" s="142"/>
      <c r="AK1131" s="142"/>
      <c r="AL1131" s="142"/>
      <c r="AM1131" s="142"/>
      <c r="AN1131" s="142"/>
      <c r="AO1131" s="142"/>
    </row>
    <row r="1132" spans="35:41" x14ac:dyDescent="0.25">
      <c r="AI1132" s="142"/>
      <c r="AJ1132" s="142"/>
      <c r="AK1132" s="142"/>
      <c r="AL1132" s="142"/>
      <c r="AM1132" s="142"/>
      <c r="AN1132" s="142"/>
      <c r="AO1132" s="142"/>
    </row>
    <row r="1133" spans="35:41" x14ac:dyDescent="0.25">
      <c r="AI1133" s="142"/>
      <c r="AJ1133" s="142"/>
      <c r="AK1133" s="142"/>
      <c r="AL1133" s="142"/>
      <c r="AM1133" s="142"/>
      <c r="AN1133" s="142"/>
      <c r="AO1133" s="142"/>
    </row>
    <row r="1134" spans="35:41" x14ac:dyDescent="0.25">
      <c r="AI1134" s="142"/>
      <c r="AJ1134" s="142"/>
      <c r="AK1134" s="142"/>
      <c r="AL1134" s="142"/>
      <c r="AM1134" s="142"/>
      <c r="AN1134" s="142"/>
      <c r="AO1134" s="142"/>
    </row>
    <row r="1135" spans="35:41" x14ac:dyDescent="0.25">
      <c r="AI1135" s="142"/>
      <c r="AJ1135" s="142"/>
      <c r="AK1135" s="142"/>
      <c r="AL1135" s="142"/>
      <c r="AM1135" s="142"/>
      <c r="AN1135" s="142"/>
      <c r="AO1135" s="142"/>
    </row>
    <row r="1136" spans="35:41" x14ac:dyDescent="0.25">
      <c r="AI1136" s="142"/>
      <c r="AJ1136" s="142"/>
      <c r="AK1136" s="142"/>
      <c r="AL1136" s="142"/>
      <c r="AM1136" s="142"/>
      <c r="AN1136" s="142"/>
      <c r="AO1136" s="142"/>
    </row>
    <row r="1137" spans="35:41" x14ac:dyDescent="0.25">
      <c r="AI1137" s="142"/>
      <c r="AJ1137" s="142"/>
      <c r="AK1137" s="142"/>
      <c r="AL1137" s="142"/>
      <c r="AM1137" s="142"/>
      <c r="AN1137" s="142"/>
      <c r="AO1137" s="142"/>
    </row>
    <row r="1138" spans="35:41" x14ac:dyDescent="0.25">
      <c r="AI1138" s="142"/>
      <c r="AJ1138" s="142"/>
      <c r="AK1138" s="142"/>
      <c r="AL1138" s="142"/>
      <c r="AM1138" s="142"/>
      <c r="AN1138" s="142"/>
      <c r="AO1138" s="142"/>
    </row>
    <row r="1139" spans="35:41" x14ac:dyDescent="0.25">
      <c r="AI1139" s="142"/>
      <c r="AJ1139" s="142"/>
      <c r="AK1139" s="142"/>
      <c r="AL1139" s="142"/>
      <c r="AM1139" s="142"/>
      <c r="AN1139" s="142"/>
      <c r="AO1139" s="142"/>
    </row>
    <row r="1140" spans="35:41" x14ac:dyDescent="0.25">
      <c r="AI1140" s="142"/>
      <c r="AJ1140" s="142"/>
      <c r="AK1140" s="142"/>
      <c r="AL1140" s="142"/>
      <c r="AM1140" s="142"/>
      <c r="AN1140" s="142"/>
      <c r="AO1140" s="142"/>
    </row>
    <row r="1141" spans="35:41" x14ac:dyDescent="0.25">
      <c r="AI1141" s="142"/>
      <c r="AJ1141" s="142"/>
      <c r="AK1141" s="142"/>
      <c r="AL1141" s="142"/>
      <c r="AM1141" s="142"/>
      <c r="AN1141" s="142"/>
      <c r="AO1141" s="142"/>
    </row>
    <row r="1142" spans="35:41" x14ac:dyDescent="0.25">
      <c r="AI1142" s="142"/>
      <c r="AJ1142" s="142"/>
      <c r="AK1142" s="142"/>
      <c r="AL1142" s="142"/>
      <c r="AM1142" s="142"/>
      <c r="AN1142" s="142"/>
      <c r="AO1142" s="142"/>
    </row>
    <row r="1143" spans="35:41" x14ac:dyDescent="0.25">
      <c r="AI1143" s="142"/>
      <c r="AJ1143" s="142"/>
      <c r="AK1143" s="142"/>
      <c r="AL1143" s="142"/>
      <c r="AM1143" s="142"/>
      <c r="AN1143" s="142"/>
      <c r="AO1143" s="142"/>
    </row>
    <row r="1144" spans="35:41" x14ac:dyDescent="0.25">
      <c r="AI1144" s="142"/>
      <c r="AJ1144" s="142"/>
      <c r="AK1144" s="142"/>
      <c r="AL1144" s="142"/>
      <c r="AM1144" s="142"/>
      <c r="AN1144" s="142"/>
      <c r="AO1144" s="142"/>
    </row>
    <row r="1145" spans="35:41" x14ac:dyDescent="0.25">
      <c r="AI1145" s="142"/>
      <c r="AJ1145" s="142"/>
      <c r="AK1145" s="142"/>
      <c r="AL1145" s="142"/>
      <c r="AM1145" s="142"/>
      <c r="AN1145" s="142"/>
      <c r="AO1145" s="142"/>
    </row>
    <row r="1146" spans="35:41" x14ac:dyDescent="0.25">
      <c r="AI1146" s="142"/>
      <c r="AJ1146" s="142"/>
      <c r="AK1146" s="142"/>
      <c r="AL1146" s="142"/>
      <c r="AM1146" s="142"/>
      <c r="AN1146" s="142"/>
      <c r="AO1146" s="142"/>
    </row>
    <row r="1147" spans="35:41" x14ac:dyDescent="0.25">
      <c r="AI1147" s="142"/>
      <c r="AJ1147" s="142"/>
      <c r="AK1147" s="142"/>
      <c r="AL1147" s="142"/>
      <c r="AM1147" s="142"/>
      <c r="AN1147" s="142"/>
      <c r="AO1147" s="142"/>
    </row>
    <row r="1148" spans="35:41" x14ac:dyDescent="0.25">
      <c r="AI1148" s="142"/>
      <c r="AJ1148" s="142"/>
      <c r="AK1148" s="142"/>
      <c r="AL1148" s="142"/>
      <c r="AM1148" s="142"/>
      <c r="AN1148" s="142"/>
      <c r="AO1148" s="142"/>
    </row>
    <row r="1149" spans="35:41" x14ac:dyDescent="0.25">
      <c r="AI1149" s="142"/>
      <c r="AJ1149" s="142"/>
      <c r="AK1149" s="142"/>
      <c r="AL1149" s="142"/>
      <c r="AM1149" s="142"/>
      <c r="AN1149" s="142"/>
      <c r="AO1149" s="142"/>
    </row>
    <row r="1150" spans="35:41" x14ac:dyDescent="0.25">
      <c r="AI1150" s="142"/>
      <c r="AJ1150" s="142"/>
      <c r="AK1150" s="142"/>
      <c r="AL1150" s="142"/>
      <c r="AM1150" s="142"/>
      <c r="AN1150" s="142"/>
      <c r="AO1150" s="142"/>
    </row>
    <row r="1151" spans="35:41" x14ac:dyDescent="0.25">
      <c r="AI1151" s="142"/>
      <c r="AJ1151" s="142"/>
      <c r="AK1151" s="142"/>
      <c r="AL1151" s="142"/>
      <c r="AM1151" s="142"/>
      <c r="AN1151" s="142"/>
      <c r="AO1151" s="142"/>
    </row>
    <row r="1152" spans="35:41" x14ac:dyDescent="0.25">
      <c r="AI1152" s="142"/>
      <c r="AJ1152" s="142"/>
      <c r="AK1152" s="142"/>
      <c r="AL1152" s="142"/>
      <c r="AM1152" s="142"/>
      <c r="AN1152" s="142"/>
      <c r="AO1152" s="142"/>
    </row>
    <row r="1153" spans="35:41" x14ac:dyDescent="0.25">
      <c r="AI1153" s="142"/>
      <c r="AJ1153" s="142"/>
      <c r="AK1153" s="142"/>
      <c r="AL1153" s="142"/>
      <c r="AM1153" s="142"/>
      <c r="AN1153" s="142"/>
      <c r="AO1153" s="142"/>
    </row>
    <row r="1154" spans="35:41" x14ac:dyDescent="0.25">
      <c r="AI1154" s="142"/>
      <c r="AJ1154" s="142"/>
      <c r="AK1154" s="142"/>
      <c r="AL1154" s="142"/>
      <c r="AM1154" s="142"/>
      <c r="AN1154" s="142"/>
      <c r="AO1154" s="142"/>
    </row>
    <row r="1155" spans="35:41" x14ac:dyDescent="0.25">
      <c r="AI1155" s="142"/>
      <c r="AJ1155" s="142"/>
      <c r="AK1155" s="142"/>
      <c r="AL1155" s="142"/>
      <c r="AM1155" s="142"/>
      <c r="AN1155" s="142"/>
      <c r="AO1155" s="142"/>
    </row>
    <row r="1156" spans="35:41" x14ac:dyDescent="0.25">
      <c r="AI1156" s="142"/>
      <c r="AJ1156" s="142"/>
      <c r="AK1156" s="142"/>
      <c r="AL1156" s="142"/>
      <c r="AM1156" s="142"/>
      <c r="AN1156" s="142"/>
      <c r="AO1156" s="142"/>
    </row>
    <row r="1157" spans="35:41" x14ac:dyDescent="0.25">
      <c r="AI1157" s="142"/>
      <c r="AJ1157" s="142"/>
      <c r="AK1157" s="142"/>
      <c r="AL1157" s="142"/>
      <c r="AM1157" s="142"/>
      <c r="AN1157" s="142"/>
      <c r="AO1157" s="142"/>
    </row>
    <row r="1158" spans="35:41" x14ac:dyDescent="0.25">
      <c r="AI1158" s="142"/>
      <c r="AJ1158" s="142"/>
      <c r="AK1158" s="142"/>
      <c r="AL1158" s="142"/>
      <c r="AM1158" s="142"/>
      <c r="AN1158" s="142"/>
      <c r="AO1158" s="142"/>
    </row>
    <row r="1159" spans="35:41" x14ac:dyDescent="0.25">
      <c r="AI1159" s="142"/>
      <c r="AJ1159" s="142"/>
      <c r="AK1159" s="142"/>
      <c r="AL1159" s="142"/>
      <c r="AM1159" s="142"/>
      <c r="AN1159" s="142"/>
      <c r="AO1159" s="142"/>
    </row>
    <row r="1160" spans="35:41" x14ac:dyDescent="0.25">
      <c r="AI1160" s="142"/>
      <c r="AJ1160" s="142"/>
      <c r="AK1160" s="142"/>
      <c r="AL1160" s="142"/>
      <c r="AM1160" s="142"/>
      <c r="AN1160" s="142"/>
      <c r="AO1160" s="142"/>
    </row>
    <row r="1161" spans="35:41" x14ac:dyDescent="0.25">
      <c r="AI1161" s="142"/>
      <c r="AJ1161" s="142"/>
      <c r="AK1161" s="142"/>
      <c r="AL1161" s="142"/>
      <c r="AM1161" s="142"/>
      <c r="AN1161" s="142"/>
      <c r="AO1161" s="142"/>
    </row>
    <row r="1162" spans="35:41" x14ac:dyDescent="0.25">
      <c r="AI1162" s="142"/>
      <c r="AJ1162" s="142"/>
      <c r="AK1162" s="142"/>
      <c r="AL1162" s="142"/>
      <c r="AM1162" s="142"/>
      <c r="AN1162" s="142"/>
      <c r="AO1162" s="142"/>
    </row>
    <row r="1163" spans="35:41" x14ac:dyDescent="0.25">
      <c r="AI1163" s="142"/>
      <c r="AJ1163" s="142"/>
      <c r="AK1163" s="142"/>
      <c r="AL1163" s="142"/>
      <c r="AM1163" s="142"/>
      <c r="AN1163" s="142"/>
      <c r="AO1163" s="142"/>
    </row>
    <row r="1164" spans="35:41" x14ac:dyDescent="0.25">
      <c r="AI1164" s="142"/>
      <c r="AJ1164" s="142"/>
      <c r="AK1164" s="142"/>
      <c r="AL1164" s="142"/>
      <c r="AM1164" s="142"/>
      <c r="AN1164" s="142"/>
      <c r="AO1164" s="142"/>
    </row>
    <row r="1165" spans="35:41" x14ac:dyDescent="0.25">
      <c r="AI1165" s="142"/>
      <c r="AJ1165" s="142"/>
      <c r="AK1165" s="142"/>
      <c r="AL1165" s="142"/>
      <c r="AM1165" s="142"/>
      <c r="AN1165" s="142"/>
      <c r="AO1165" s="142"/>
    </row>
    <row r="1166" spans="35:41" x14ac:dyDescent="0.25">
      <c r="AI1166" s="142"/>
      <c r="AJ1166" s="142"/>
      <c r="AK1166" s="142"/>
      <c r="AL1166" s="142"/>
      <c r="AM1166" s="142"/>
      <c r="AN1166" s="142"/>
      <c r="AO1166" s="142"/>
    </row>
    <row r="1167" spans="35:41" x14ac:dyDescent="0.25">
      <c r="AI1167" s="142"/>
      <c r="AJ1167" s="142"/>
      <c r="AK1167" s="142"/>
      <c r="AL1167" s="142"/>
      <c r="AM1167" s="142"/>
      <c r="AN1167" s="142"/>
      <c r="AO1167" s="142"/>
    </row>
    <row r="1168" spans="35:41" x14ac:dyDescent="0.25">
      <c r="AI1168" s="142"/>
      <c r="AJ1168" s="142"/>
      <c r="AK1168" s="142"/>
      <c r="AL1168" s="142"/>
      <c r="AM1168" s="142"/>
      <c r="AN1168" s="142"/>
      <c r="AO1168" s="142"/>
    </row>
    <row r="1169" spans="35:41" x14ac:dyDescent="0.25">
      <c r="AI1169" s="142"/>
      <c r="AJ1169" s="142"/>
      <c r="AK1169" s="142"/>
      <c r="AL1169" s="142"/>
      <c r="AM1169" s="142"/>
      <c r="AN1169" s="142"/>
      <c r="AO1169" s="142"/>
    </row>
    <row r="1170" spans="35:41" x14ac:dyDescent="0.25">
      <c r="AI1170" s="142"/>
      <c r="AJ1170" s="142"/>
      <c r="AK1170" s="142"/>
      <c r="AL1170" s="142"/>
      <c r="AM1170" s="142"/>
      <c r="AN1170" s="142"/>
      <c r="AO1170" s="142"/>
    </row>
    <row r="1171" spans="35:41" x14ac:dyDescent="0.25">
      <c r="AI1171" s="142"/>
      <c r="AJ1171" s="142"/>
      <c r="AK1171" s="142"/>
      <c r="AL1171" s="142"/>
      <c r="AM1171" s="142"/>
      <c r="AN1171" s="142"/>
      <c r="AO1171" s="142"/>
    </row>
    <row r="1172" spans="35:41" x14ac:dyDescent="0.25">
      <c r="AI1172" s="142"/>
      <c r="AJ1172" s="142"/>
      <c r="AK1172" s="142"/>
      <c r="AL1172" s="142"/>
      <c r="AM1172" s="142"/>
      <c r="AN1172" s="142"/>
      <c r="AO1172" s="142"/>
    </row>
    <row r="1173" spans="35:41" x14ac:dyDescent="0.25">
      <c r="AI1173" s="142"/>
      <c r="AJ1173" s="142"/>
      <c r="AK1173" s="142"/>
      <c r="AL1173" s="142"/>
      <c r="AM1173" s="142"/>
      <c r="AN1173" s="142"/>
      <c r="AO1173" s="142"/>
    </row>
    <row r="1174" spans="35:41" x14ac:dyDescent="0.25">
      <c r="AI1174" s="142"/>
      <c r="AJ1174" s="142"/>
      <c r="AK1174" s="142"/>
      <c r="AL1174" s="142"/>
      <c r="AM1174" s="142"/>
      <c r="AN1174" s="142"/>
      <c r="AO1174" s="142"/>
    </row>
    <row r="1175" spans="35:41" x14ac:dyDescent="0.25">
      <c r="AI1175" s="142"/>
      <c r="AJ1175" s="142"/>
      <c r="AK1175" s="142"/>
      <c r="AL1175" s="142"/>
      <c r="AM1175" s="142"/>
      <c r="AN1175" s="142"/>
      <c r="AO1175" s="142"/>
    </row>
    <row r="1176" spans="35:41" x14ac:dyDescent="0.25">
      <c r="AI1176" s="142"/>
      <c r="AJ1176" s="142"/>
      <c r="AK1176" s="142"/>
      <c r="AL1176" s="142"/>
      <c r="AM1176" s="142"/>
      <c r="AN1176" s="142"/>
      <c r="AO1176" s="142"/>
    </row>
    <row r="1177" spans="35:41" x14ac:dyDescent="0.25">
      <c r="AI1177" s="142"/>
      <c r="AJ1177" s="142"/>
      <c r="AK1177" s="142"/>
      <c r="AL1177" s="142"/>
      <c r="AM1177" s="142"/>
      <c r="AN1177" s="142"/>
      <c r="AO1177" s="142"/>
    </row>
    <row r="1178" spans="35:41" x14ac:dyDescent="0.25">
      <c r="AI1178" s="142"/>
      <c r="AJ1178" s="142"/>
      <c r="AK1178" s="142"/>
      <c r="AL1178" s="142"/>
      <c r="AM1178" s="142"/>
      <c r="AN1178" s="142"/>
      <c r="AO1178" s="142"/>
    </row>
    <row r="1179" spans="35:41" x14ac:dyDescent="0.25">
      <c r="AI1179" s="142"/>
      <c r="AJ1179" s="142"/>
      <c r="AK1179" s="142"/>
      <c r="AL1179" s="142"/>
      <c r="AM1179" s="142"/>
      <c r="AN1179" s="142"/>
      <c r="AO1179" s="142"/>
    </row>
    <row r="1180" spans="35:41" x14ac:dyDescent="0.25">
      <c r="AI1180" s="142"/>
      <c r="AJ1180" s="142"/>
      <c r="AK1180" s="142"/>
      <c r="AL1180" s="142"/>
      <c r="AM1180" s="142"/>
      <c r="AN1180" s="142"/>
      <c r="AO1180" s="142"/>
    </row>
    <row r="1181" spans="35:41" x14ac:dyDescent="0.25">
      <c r="AI1181" s="142"/>
      <c r="AJ1181" s="142"/>
      <c r="AK1181" s="142"/>
      <c r="AL1181" s="142"/>
      <c r="AM1181" s="142"/>
      <c r="AN1181" s="142"/>
      <c r="AO1181" s="142"/>
    </row>
    <row r="1182" spans="35:41" x14ac:dyDescent="0.25">
      <c r="AI1182" s="142"/>
      <c r="AJ1182" s="142"/>
      <c r="AK1182" s="142"/>
      <c r="AL1182" s="142"/>
      <c r="AM1182" s="142"/>
      <c r="AN1182" s="142"/>
      <c r="AO1182" s="142"/>
    </row>
    <row r="1183" spans="35:41" x14ac:dyDescent="0.25">
      <c r="AI1183" s="142"/>
      <c r="AJ1183" s="142"/>
      <c r="AK1183" s="142"/>
      <c r="AL1183" s="142"/>
      <c r="AM1183" s="142"/>
      <c r="AN1183" s="142"/>
      <c r="AO1183" s="142"/>
    </row>
    <row r="1184" spans="35:41" x14ac:dyDescent="0.25">
      <c r="AI1184" s="142"/>
      <c r="AJ1184" s="142"/>
      <c r="AK1184" s="142"/>
      <c r="AL1184" s="142"/>
      <c r="AM1184" s="142"/>
      <c r="AN1184" s="142"/>
      <c r="AO1184" s="142"/>
    </row>
    <row r="1185" spans="35:41" x14ac:dyDescent="0.25">
      <c r="AI1185" s="142"/>
      <c r="AJ1185" s="142"/>
      <c r="AK1185" s="142"/>
      <c r="AL1185" s="142"/>
      <c r="AM1185" s="142"/>
      <c r="AN1185" s="142"/>
      <c r="AO1185" s="142"/>
    </row>
    <row r="1186" spans="35:41" x14ac:dyDescent="0.25">
      <c r="AI1186" s="142"/>
      <c r="AJ1186" s="142"/>
      <c r="AK1186" s="142"/>
      <c r="AL1186" s="142"/>
      <c r="AM1186" s="142"/>
      <c r="AN1186" s="142"/>
      <c r="AO1186" s="142"/>
    </row>
    <row r="1187" spans="35:41" x14ac:dyDescent="0.25">
      <c r="AI1187" s="142"/>
      <c r="AJ1187" s="142"/>
      <c r="AK1187" s="142"/>
      <c r="AL1187" s="142"/>
      <c r="AM1187" s="142"/>
      <c r="AN1187" s="142"/>
      <c r="AO1187" s="142"/>
    </row>
    <row r="1188" spans="35:41" x14ac:dyDescent="0.25">
      <c r="AI1188" s="142"/>
      <c r="AJ1188" s="142"/>
      <c r="AK1188" s="142"/>
      <c r="AL1188" s="142"/>
      <c r="AM1188" s="142"/>
      <c r="AN1188" s="142"/>
      <c r="AO1188" s="142"/>
    </row>
    <row r="1189" spans="35:41" x14ac:dyDescent="0.25">
      <c r="AI1189" s="142"/>
      <c r="AJ1189" s="142"/>
      <c r="AK1189" s="142"/>
      <c r="AL1189" s="142"/>
      <c r="AM1189" s="142"/>
      <c r="AN1189" s="142"/>
      <c r="AO1189" s="142"/>
    </row>
    <row r="1190" spans="35:41" x14ac:dyDescent="0.25">
      <c r="AI1190" s="142"/>
      <c r="AJ1190" s="142"/>
      <c r="AK1190" s="142"/>
      <c r="AL1190" s="142"/>
      <c r="AM1190" s="142"/>
      <c r="AN1190" s="142"/>
      <c r="AO1190" s="142"/>
    </row>
    <row r="1191" spans="35:41" x14ac:dyDescent="0.25">
      <c r="AI1191" s="142"/>
      <c r="AJ1191" s="142"/>
      <c r="AK1191" s="142"/>
      <c r="AL1191" s="142"/>
      <c r="AM1191" s="142"/>
      <c r="AN1191" s="142"/>
      <c r="AO1191" s="142"/>
    </row>
    <row r="1192" spans="35:41" x14ac:dyDescent="0.25">
      <c r="AI1192" s="142"/>
      <c r="AJ1192" s="142"/>
      <c r="AK1192" s="142"/>
      <c r="AL1192" s="142"/>
      <c r="AM1192" s="142"/>
      <c r="AN1192" s="142"/>
      <c r="AO1192" s="142"/>
    </row>
    <row r="1193" spans="35:41" x14ac:dyDescent="0.25">
      <c r="AI1193" s="142"/>
      <c r="AJ1193" s="142"/>
      <c r="AK1193" s="142"/>
      <c r="AL1193" s="142"/>
      <c r="AM1193" s="142"/>
      <c r="AN1193" s="142"/>
      <c r="AO1193" s="142"/>
    </row>
    <row r="1194" spans="35:41" x14ac:dyDescent="0.25">
      <c r="AI1194" s="142"/>
      <c r="AJ1194" s="142"/>
      <c r="AK1194" s="142"/>
      <c r="AL1194" s="142"/>
      <c r="AM1194" s="142"/>
      <c r="AN1194" s="142"/>
      <c r="AO1194" s="142"/>
    </row>
    <row r="1195" spans="35:41" x14ac:dyDescent="0.25">
      <c r="AI1195" s="142"/>
      <c r="AJ1195" s="142"/>
      <c r="AK1195" s="142"/>
      <c r="AL1195" s="142"/>
      <c r="AM1195" s="142"/>
      <c r="AN1195" s="142"/>
      <c r="AO1195" s="142"/>
    </row>
    <row r="1196" spans="35:41" x14ac:dyDescent="0.25">
      <c r="AI1196" s="142"/>
      <c r="AJ1196" s="142"/>
      <c r="AK1196" s="142"/>
      <c r="AL1196" s="142"/>
      <c r="AM1196" s="142"/>
      <c r="AN1196" s="142"/>
      <c r="AO1196" s="142"/>
    </row>
    <row r="1197" spans="35:41" x14ac:dyDescent="0.25">
      <c r="AI1197" s="142"/>
      <c r="AJ1197" s="142"/>
      <c r="AK1197" s="142"/>
      <c r="AL1197" s="142"/>
      <c r="AM1197" s="142"/>
      <c r="AN1197" s="142"/>
      <c r="AO1197" s="142"/>
    </row>
    <row r="1198" spans="35:41" x14ac:dyDescent="0.25">
      <c r="AI1198" s="142"/>
      <c r="AJ1198" s="142"/>
      <c r="AK1198" s="142"/>
      <c r="AL1198" s="142"/>
      <c r="AM1198" s="142"/>
      <c r="AN1198" s="142"/>
      <c r="AO1198" s="142"/>
    </row>
    <row r="1199" spans="35:41" x14ac:dyDescent="0.25">
      <c r="AI1199" s="142"/>
      <c r="AJ1199" s="142"/>
      <c r="AK1199" s="142"/>
      <c r="AL1199" s="142"/>
      <c r="AM1199" s="142"/>
      <c r="AN1199" s="142"/>
      <c r="AO1199" s="142"/>
    </row>
    <row r="1200" spans="35:41" x14ac:dyDescent="0.25">
      <c r="AI1200" s="142"/>
      <c r="AJ1200" s="142"/>
      <c r="AK1200" s="142"/>
      <c r="AL1200" s="142"/>
      <c r="AM1200" s="142"/>
      <c r="AN1200" s="142"/>
      <c r="AO1200" s="142"/>
    </row>
    <row r="1201" spans="35:41" x14ac:dyDescent="0.25">
      <c r="AI1201" s="142"/>
      <c r="AJ1201" s="142"/>
      <c r="AK1201" s="142"/>
      <c r="AL1201" s="142"/>
      <c r="AM1201" s="142"/>
      <c r="AN1201" s="142"/>
      <c r="AO1201" s="142"/>
    </row>
    <row r="1202" spans="35:41" x14ac:dyDescent="0.25">
      <c r="AI1202" s="142"/>
      <c r="AJ1202" s="142"/>
      <c r="AK1202" s="142"/>
      <c r="AL1202" s="142"/>
      <c r="AM1202" s="142"/>
      <c r="AN1202" s="142"/>
      <c r="AO1202" s="142"/>
    </row>
    <row r="1203" spans="35:41" x14ac:dyDescent="0.25">
      <c r="AI1203" s="142"/>
      <c r="AJ1203" s="142"/>
      <c r="AK1203" s="142"/>
      <c r="AL1203" s="142"/>
      <c r="AM1203" s="142"/>
      <c r="AN1203" s="142"/>
      <c r="AO1203" s="142"/>
    </row>
    <row r="1204" spans="35:41" x14ac:dyDescent="0.25">
      <c r="AI1204" s="142"/>
      <c r="AJ1204" s="142"/>
      <c r="AK1204" s="142"/>
      <c r="AL1204" s="142"/>
      <c r="AM1204" s="142"/>
      <c r="AN1204" s="142"/>
      <c r="AO1204" s="142"/>
    </row>
    <row r="1205" spans="35:41" x14ac:dyDescent="0.25">
      <c r="AI1205" s="142"/>
      <c r="AJ1205" s="142"/>
      <c r="AK1205" s="142"/>
      <c r="AL1205" s="142"/>
      <c r="AM1205" s="142"/>
      <c r="AN1205" s="142"/>
      <c r="AO1205" s="142"/>
    </row>
    <row r="1206" spans="35:41" x14ac:dyDescent="0.25">
      <c r="AI1206" s="142"/>
      <c r="AJ1206" s="142"/>
      <c r="AK1206" s="142"/>
      <c r="AL1206" s="142"/>
      <c r="AM1206" s="142"/>
      <c r="AN1206" s="142"/>
      <c r="AO1206" s="142"/>
    </row>
    <row r="1207" spans="35:41" x14ac:dyDescent="0.25">
      <c r="AI1207" s="142"/>
      <c r="AJ1207" s="142"/>
      <c r="AK1207" s="142"/>
      <c r="AL1207" s="142"/>
      <c r="AM1207" s="142"/>
      <c r="AN1207" s="142"/>
      <c r="AO1207" s="142"/>
    </row>
    <row r="1208" spans="35:41" x14ac:dyDescent="0.25">
      <c r="AI1208" s="142"/>
      <c r="AJ1208" s="142"/>
      <c r="AK1208" s="142"/>
      <c r="AL1208" s="142"/>
      <c r="AM1208" s="142"/>
      <c r="AN1208" s="142"/>
      <c r="AO1208" s="142"/>
    </row>
    <row r="1209" spans="35:41" x14ac:dyDescent="0.25">
      <c r="AI1209" s="142"/>
      <c r="AJ1209" s="142"/>
      <c r="AK1209" s="142"/>
      <c r="AL1209" s="142"/>
      <c r="AM1209" s="142"/>
      <c r="AN1209" s="142"/>
      <c r="AO1209" s="142"/>
    </row>
    <row r="1210" spans="35:41" x14ac:dyDescent="0.25">
      <c r="AI1210" s="142"/>
      <c r="AJ1210" s="142"/>
      <c r="AK1210" s="142"/>
      <c r="AL1210" s="142"/>
      <c r="AM1210" s="142"/>
      <c r="AN1210" s="142"/>
      <c r="AO1210" s="142"/>
    </row>
    <row r="1211" spans="35:41" x14ac:dyDescent="0.25">
      <c r="AI1211" s="142"/>
      <c r="AJ1211" s="142"/>
      <c r="AK1211" s="142"/>
      <c r="AL1211" s="142"/>
      <c r="AM1211" s="142"/>
      <c r="AN1211" s="142"/>
      <c r="AO1211" s="142"/>
    </row>
    <row r="1212" spans="35:41" x14ac:dyDescent="0.25">
      <c r="AI1212" s="142"/>
      <c r="AJ1212" s="142"/>
      <c r="AK1212" s="142"/>
      <c r="AL1212" s="142"/>
      <c r="AM1212" s="142"/>
      <c r="AN1212" s="142"/>
      <c r="AO1212" s="142"/>
    </row>
    <row r="1213" spans="35:41" x14ac:dyDescent="0.25">
      <c r="AI1213" s="142"/>
      <c r="AJ1213" s="142"/>
      <c r="AK1213" s="142"/>
      <c r="AL1213" s="142"/>
      <c r="AM1213" s="142"/>
      <c r="AN1213" s="142"/>
      <c r="AO1213" s="142"/>
    </row>
    <row r="1214" spans="35:41" x14ac:dyDescent="0.25">
      <c r="AI1214" s="142"/>
      <c r="AJ1214" s="142"/>
      <c r="AK1214" s="142"/>
      <c r="AL1214" s="142"/>
      <c r="AM1214" s="142"/>
      <c r="AN1214" s="142"/>
      <c r="AO1214" s="142"/>
    </row>
    <row r="1215" spans="35:41" x14ac:dyDescent="0.25">
      <c r="AI1215" s="142"/>
      <c r="AJ1215" s="142"/>
      <c r="AK1215" s="142"/>
      <c r="AL1215" s="142"/>
      <c r="AM1215" s="142"/>
      <c r="AN1215" s="142"/>
      <c r="AO1215" s="142"/>
    </row>
    <row r="1216" spans="35:41" x14ac:dyDescent="0.25">
      <c r="AI1216" s="142"/>
      <c r="AJ1216" s="142"/>
      <c r="AK1216" s="142"/>
      <c r="AL1216" s="142"/>
      <c r="AM1216" s="142"/>
      <c r="AN1216" s="142"/>
      <c r="AO1216" s="142"/>
    </row>
    <row r="1217" spans="35:41" x14ac:dyDescent="0.25">
      <c r="AI1217" s="142"/>
      <c r="AJ1217" s="142"/>
      <c r="AK1217" s="142"/>
      <c r="AL1217" s="142"/>
      <c r="AM1217" s="142"/>
      <c r="AN1217" s="142"/>
      <c r="AO1217" s="142"/>
    </row>
    <row r="1218" spans="35:41" x14ac:dyDescent="0.25">
      <c r="AI1218" s="142"/>
      <c r="AJ1218" s="142"/>
      <c r="AK1218" s="142"/>
      <c r="AL1218" s="142"/>
      <c r="AM1218" s="142"/>
      <c r="AN1218" s="142"/>
      <c r="AO1218" s="142"/>
    </row>
    <row r="1219" spans="35:41" x14ac:dyDescent="0.25">
      <c r="AI1219" s="142"/>
      <c r="AJ1219" s="142"/>
      <c r="AK1219" s="142"/>
      <c r="AL1219" s="142"/>
      <c r="AM1219" s="142"/>
      <c r="AN1219" s="142"/>
      <c r="AO1219" s="142"/>
    </row>
    <row r="1220" spans="35:41" x14ac:dyDescent="0.25">
      <c r="AI1220" s="142"/>
      <c r="AJ1220" s="142"/>
      <c r="AK1220" s="142"/>
      <c r="AL1220" s="142"/>
      <c r="AM1220" s="142"/>
      <c r="AN1220" s="142"/>
      <c r="AO1220" s="142"/>
    </row>
    <row r="1221" spans="35:41" x14ac:dyDescent="0.25">
      <c r="AI1221" s="142"/>
      <c r="AJ1221" s="142"/>
      <c r="AK1221" s="142"/>
      <c r="AL1221" s="142"/>
      <c r="AM1221" s="142"/>
      <c r="AN1221" s="142"/>
      <c r="AO1221" s="142"/>
    </row>
    <row r="1222" spans="35:41" x14ac:dyDescent="0.25">
      <c r="AI1222" s="142"/>
      <c r="AJ1222" s="142"/>
      <c r="AK1222" s="142"/>
      <c r="AL1222" s="142"/>
      <c r="AM1222" s="142"/>
      <c r="AN1222" s="142"/>
      <c r="AO1222" s="142"/>
    </row>
    <row r="1223" spans="35:41" x14ac:dyDescent="0.25">
      <c r="AI1223" s="142"/>
      <c r="AJ1223" s="142"/>
      <c r="AK1223" s="142"/>
      <c r="AL1223" s="142"/>
      <c r="AM1223" s="142"/>
      <c r="AN1223" s="142"/>
      <c r="AO1223" s="142"/>
    </row>
    <row r="1224" spans="35:41" x14ac:dyDescent="0.25">
      <c r="AI1224" s="142"/>
      <c r="AJ1224" s="142"/>
      <c r="AK1224" s="142"/>
      <c r="AL1224" s="142"/>
      <c r="AM1224" s="142"/>
      <c r="AN1224" s="142"/>
      <c r="AO1224" s="142"/>
    </row>
    <row r="1225" spans="35:41" x14ac:dyDescent="0.25">
      <c r="AI1225" s="142"/>
      <c r="AJ1225" s="142"/>
      <c r="AK1225" s="142"/>
      <c r="AL1225" s="142"/>
      <c r="AM1225" s="142"/>
      <c r="AN1225" s="142"/>
      <c r="AO1225" s="142"/>
    </row>
    <row r="1226" spans="35:41" x14ac:dyDescent="0.25">
      <c r="AI1226" s="142"/>
      <c r="AJ1226" s="142"/>
      <c r="AK1226" s="142"/>
      <c r="AL1226" s="142"/>
      <c r="AM1226" s="142"/>
      <c r="AN1226" s="142"/>
      <c r="AO1226" s="142"/>
    </row>
    <row r="1227" spans="35:41" x14ac:dyDescent="0.25">
      <c r="AI1227" s="142"/>
      <c r="AJ1227" s="142"/>
      <c r="AK1227" s="142"/>
      <c r="AL1227" s="142"/>
      <c r="AM1227" s="142"/>
      <c r="AN1227" s="142"/>
      <c r="AO1227" s="142"/>
    </row>
    <row r="1228" spans="35:41" x14ac:dyDescent="0.25">
      <c r="AI1228" s="142"/>
      <c r="AJ1228" s="142"/>
      <c r="AK1228" s="142"/>
      <c r="AL1228" s="142"/>
      <c r="AM1228" s="142"/>
      <c r="AN1228" s="142"/>
      <c r="AO1228" s="142"/>
    </row>
    <row r="1229" spans="35:41" x14ac:dyDescent="0.25">
      <c r="AI1229" s="142"/>
      <c r="AJ1229" s="142"/>
      <c r="AK1229" s="142"/>
      <c r="AL1229" s="142"/>
      <c r="AM1229" s="142"/>
      <c r="AN1229" s="142"/>
      <c r="AO1229" s="142"/>
    </row>
    <row r="1230" spans="35:41" x14ac:dyDescent="0.25">
      <c r="AI1230" s="142"/>
      <c r="AJ1230" s="142"/>
      <c r="AK1230" s="142"/>
      <c r="AL1230" s="142"/>
      <c r="AM1230" s="142"/>
      <c r="AN1230" s="142"/>
      <c r="AO1230" s="142"/>
    </row>
    <row r="1231" spans="35:41" x14ac:dyDescent="0.25">
      <c r="AI1231" s="142"/>
      <c r="AJ1231" s="142"/>
      <c r="AK1231" s="142"/>
      <c r="AL1231" s="142"/>
      <c r="AM1231" s="142"/>
      <c r="AN1231" s="142"/>
      <c r="AO1231" s="142"/>
    </row>
    <row r="1232" spans="35:41" x14ac:dyDescent="0.25">
      <c r="AI1232" s="142"/>
      <c r="AJ1232" s="142"/>
      <c r="AK1232" s="142"/>
      <c r="AL1232" s="142"/>
      <c r="AM1232" s="142"/>
      <c r="AN1232" s="142"/>
      <c r="AO1232" s="142"/>
    </row>
    <row r="1233" spans="35:41" x14ac:dyDescent="0.25">
      <c r="AI1233" s="142"/>
      <c r="AJ1233" s="142"/>
      <c r="AK1233" s="142"/>
      <c r="AL1233" s="142"/>
      <c r="AM1233" s="142"/>
      <c r="AN1233" s="142"/>
      <c r="AO1233" s="142"/>
    </row>
    <row r="1234" spans="35:41" x14ac:dyDescent="0.25">
      <c r="AI1234" s="142"/>
      <c r="AJ1234" s="142"/>
      <c r="AK1234" s="142"/>
      <c r="AL1234" s="142"/>
      <c r="AM1234" s="142"/>
      <c r="AN1234" s="142"/>
      <c r="AO1234" s="142"/>
    </row>
    <row r="1235" spans="35:41" x14ac:dyDescent="0.25">
      <c r="AI1235" s="142"/>
      <c r="AJ1235" s="142"/>
      <c r="AK1235" s="142"/>
      <c r="AL1235" s="142"/>
      <c r="AM1235" s="142"/>
      <c r="AN1235" s="142"/>
      <c r="AO1235" s="142"/>
    </row>
    <row r="1236" spans="35:41" x14ac:dyDescent="0.25">
      <c r="AI1236" s="142"/>
      <c r="AJ1236" s="142"/>
      <c r="AK1236" s="142"/>
      <c r="AL1236" s="142"/>
      <c r="AM1236" s="142"/>
      <c r="AN1236" s="142"/>
      <c r="AO1236" s="142"/>
    </row>
    <row r="1237" spans="35:41" x14ac:dyDescent="0.25">
      <c r="AI1237" s="142"/>
      <c r="AJ1237" s="142"/>
      <c r="AK1237" s="142"/>
      <c r="AL1237" s="142"/>
      <c r="AM1237" s="142"/>
      <c r="AN1237" s="142"/>
      <c r="AO1237" s="142"/>
    </row>
    <row r="1238" spans="35:41" x14ac:dyDescent="0.25">
      <c r="AI1238" s="142"/>
      <c r="AJ1238" s="142"/>
      <c r="AK1238" s="142"/>
      <c r="AL1238" s="142"/>
      <c r="AM1238" s="142"/>
      <c r="AN1238" s="142"/>
      <c r="AO1238" s="142"/>
    </row>
    <row r="1239" spans="35:41" x14ac:dyDescent="0.25">
      <c r="AI1239" s="142"/>
      <c r="AJ1239" s="142"/>
      <c r="AK1239" s="142"/>
      <c r="AL1239" s="142"/>
      <c r="AM1239" s="142"/>
      <c r="AN1239" s="142"/>
      <c r="AO1239" s="142"/>
    </row>
    <row r="1240" spans="35:41" x14ac:dyDescent="0.25">
      <c r="AI1240" s="142"/>
      <c r="AJ1240" s="142"/>
      <c r="AK1240" s="142"/>
      <c r="AL1240" s="142"/>
      <c r="AM1240" s="142"/>
      <c r="AN1240" s="142"/>
      <c r="AO1240" s="142"/>
    </row>
    <row r="1241" spans="35:41" x14ac:dyDescent="0.25">
      <c r="AI1241" s="142"/>
      <c r="AJ1241" s="142"/>
      <c r="AK1241" s="142"/>
      <c r="AL1241" s="142"/>
      <c r="AM1241" s="142"/>
      <c r="AN1241" s="142"/>
      <c r="AO1241" s="142"/>
    </row>
    <row r="1242" spans="35:41" x14ac:dyDescent="0.25">
      <c r="AI1242" s="142"/>
      <c r="AJ1242" s="142"/>
      <c r="AK1242" s="142"/>
      <c r="AL1242" s="142"/>
      <c r="AM1242" s="142"/>
      <c r="AN1242" s="142"/>
      <c r="AO1242" s="142"/>
    </row>
    <row r="1243" spans="35:41" x14ac:dyDescent="0.25">
      <c r="AI1243" s="142"/>
      <c r="AJ1243" s="142"/>
      <c r="AK1243" s="142"/>
      <c r="AL1243" s="142"/>
      <c r="AM1243" s="142"/>
      <c r="AN1243" s="142"/>
      <c r="AO1243" s="142"/>
    </row>
    <row r="1244" spans="35:41" x14ac:dyDescent="0.25">
      <c r="AI1244" s="142"/>
      <c r="AJ1244" s="142"/>
      <c r="AK1244" s="142"/>
      <c r="AL1244" s="142"/>
      <c r="AM1244" s="142"/>
      <c r="AN1244" s="142"/>
      <c r="AO1244" s="142"/>
    </row>
    <row r="1245" spans="35:41" x14ac:dyDescent="0.25">
      <c r="AI1245" s="142"/>
      <c r="AJ1245" s="142"/>
      <c r="AK1245" s="142"/>
      <c r="AL1245" s="142"/>
      <c r="AM1245" s="142"/>
      <c r="AN1245" s="142"/>
      <c r="AO1245" s="142"/>
    </row>
    <row r="1246" spans="35:41" x14ac:dyDescent="0.25">
      <c r="AI1246" s="142"/>
      <c r="AJ1246" s="142"/>
      <c r="AK1246" s="142"/>
      <c r="AL1246" s="142"/>
      <c r="AM1246" s="142"/>
      <c r="AN1246" s="142"/>
      <c r="AO1246" s="142"/>
    </row>
    <row r="1247" spans="35:41" x14ac:dyDescent="0.25">
      <c r="AI1247" s="142"/>
      <c r="AJ1247" s="142"/>
      <c r="AK1247" s="142"/>
      <c r="AL1247" s="142"/>
      <c r="AM1247" s="142"/>
      <c r="AN1247" s="142"/>
      <c r="AO1247" s="142"/>
    </row>
    <row r="1248" spans="35:41" x14ac:dyDescent="0.25">
      <c r="AI1248" s="142"/>
      <c r="AJ1248" s="142"/>
      <c r="AK1248" s="142"/>
      <c r="AL1248" s="142"/>
      <c r="AM1248" s="142"/>
      <c r="AN1248" s="142"/>
      <c r="AO1248" s="142"/>
    </row>
    <row r="1249" spans="35:41" x14ac:dyDescent="0.25">
      <c r="AI1249" s="142"/>
      <c r="AJ1249" s="142"/>
      <c r="AK1249" s="142"/>
      <c r="AL1249" s="142"/>
      <c r="AM1249" s="142"/>
      <c r="AN1249" s="142"/>
      <c r="AO1249" s="142"/>
    </row>
    <row r="1250" spans="35:41" x14ac:dyDescent="0.25">
      <c r="AI1250" s="142"/>
      <c r="AJ1250" s="142"/>
      <c r="AK1250" s="142"/>
      <c r="AL1250" s="142"/>
      <c r="AM1250" s="142"/>
      <c r="AN1250" s="142"/>
      <c r="AO1250" s="142"/>
    </row>
    <row r="1251" spans="35:41" x14ac:dyDescent="0.25">
      <c r="AI1251" s="142"/>
      <c r="AJ1251" s="142"/>
      <c r="AK1251" s="142"/>
      <c r="AL1251" s="142"/>
      <c r="AM1251" s="142"/>
      <c r="AN1251" s="142"/>
      <c r="AO1251" s="142"/>
    </row>
    <row r="1252" spans="35:41" x14ac:dyDescent="0.25">
      <c r="AI1252" s="142"/>
      <c r="AJ1252" s="142"/>
      <c r="AK1252" s="142"/>
      <c r="AL1252" s="142"/>
      <c r="AM1252" s="142"/>
      <c r="AN1252" s="142"/>
      <c r="AO1252" s="142"/>
    </row>
    <row r="1253" spans="35:41" x14ac:dyDescent="0.25">
      <c r="AI1253" s="142"/>
      <c r="AJ1253" s="142"/>
      <c r="AK1253" s="142"/>
      <c r="AL1253" s="142"/>
      <c r="AM1253" s="142"/>
      <c r="AN1253" s="142"/>
      <c r="AO1253" s="142"/>
    </row>
    <row r="1254" spans="35:41" x14ac:dyDescent="0.25">
      <c r="AI1254" s="142"/>
      <c r="AJ1254" s="142"/>
      <c r="AK1254" s="142"/>
      <c r="AL1254" s="142"/>
      <c r="AM1254" s="142"/>
      <c r="AN1254" s="142"/>
      <c r="AO1254" s="142"/>
    </row>
    <row r="1255" spans="35:41" x14ac:dyDescent="0.25">
      <c r="AI1255" s="142"/>
      <c r="AJ1255" s="142"/>
      <c r="AK1255" s="142"/>
      <c r="AL1255" s="142"/>
      <c r="AM1255" s="142"/>
      <c r="AN1255" s="142"/>
      <c r="AO1255" s="142"/>
    </row>
    <row r="1256" spans="35:41" x14ac:dyDescent="0.25">
      <c r="AI1256" s="142"/>
      <c r="AJ1256" s="142"/>
      <c r="AK1256" s="142"/>
      <c r="AL1256" s="142"/>
      <c r="AM1256" s="142"/>
      <c r="AN1256" s="142"/>
      <c r="AO1256" s="142"/>
    </row>
    <row r="1257" spans="35:41" x14ac:dyDescent="0.25">
      <c r="AI1257" s="142"/>
      <c r="AJ1257" s="142"/>
      <c r="AK1257" s="142"/>
      <c r="AL1257" s="142"/>
      <c r="AM1257" s="142"/>
      <c r="AN1257" s="142"/>
      <c r="AO1257" s="142"/>
    </row>
    <row r="1258" spans="35:41" x14ac:dyDescent="0.25">
      <c r="AI1258" s="142"/>
      <c r="AJ1258" s="142"/>
      <c r="AK1258" s="142"/>
      <c r="AL1258" s="142"/>
      <c r="AM1258" s="142"/>
      <c r="AN1258" s="142"/>
      <c r="AO1258" s="142"/>
    </row>
    <row r="1259" spans="35:41" x14ac:dyDescent="0.25">
      <c r="AI1259" s="142"/>
      <c r="AJ1259" s="142"/>
      <c r="AK1259" s="142"/>
      <c r="AL1259" s="142"/>
      <c r="AM1259" s="142"/>
      <c r="AN1259" s="142"/>
      <c r="AO1259" s="142"/>
    </row>
    <row r="1260" spans="35:41" x14ac:dyDescent="0.25">
      <c r="AI1260" s="142"/>
      <c r="AJ1260" s="142"/>
      <c r="AK1260" s="142"/>
      <c r="AL1260" s="142"/>
      <c r="AM1260" s="142"/>
      <c r="AN1260" s="142"/>
      <c r="AO1260" s="142"/>
    </row>
    <row r="1261" spans="35:41" x14ac:dyDescent="0.25">
      <c r="AI1261" s="142"/>
      <c r="AJ1261" s="142"/>
      <c r="AK1261" s="142"/>
      <c r="AL1261" s="142"/>
      <c r="AM1261" s="142"/>
      <c r="AN1261" s="142"/>
      <c r="AO1261" s="142"/>
    </row>
    <row r="1262" spans="35:41" x14ac:dyDescent="0.25">
      <c r="AI1262" s="142"/>
      <c r="AJ1262" s="142"/>
      <c r="AK1262" s="142"/>
      <c r="AL1262" s="142"/>
      <c r="AM1262" s="142"/>
      <c r="AN1262" s="142"/>
      <c r="AO1262" s="142"/>
    </row>
    <row r="1263" spans="35:41" x14ac:dyDescent="0.25">
      <c r="AI1263" s="142"/>
      <c r="AJ1263" s="142"/>
      <c r="AK1263" s="142"/>
      <c r="AL1263" s="142"/>
      <c r="AM1263" s="142"/>
      <c r="AN1263" s="142"/>
      <c r="AO1263" s="142"/>
    </row>
    <row r="1264" spans="35:41" x14ac:dyDescent="0.25">
      <c r="AI1264" s="142"/>
      <c r="AJ1264" s="142"/>
      <c r="AK1264" s="142"/>
      <c r="AL1264" s="142"/>
      <c r="AM1264" s="142"/>
      <c r="AN1264" s="142"/>
      <c r="AO1264" s="142"/>
    </row>
    <row r="1265" spans="35:41" x14ac:dyDescent="0.25">
      <c r="AI1265" s="142"/>
      <c r="AJ1265" s="142"/>
      <c r="AK1265" s="142"/>
      <c r="AL1265" s="142"/>
      <c r="AM1265" s="142"/>
      <c r="AN1265" s="142"/>
      <c r="AO1265" s="142"/>
    </row>
    <row r="1266" spans="35:41" x14ac:dyDescent="0.25">
      <c r="AI1266" s="142"/>
      <c r="AJ1266" s="142"/>
      <c r="AK1266" s="142"/>
      <c r="AL1266" s="142"/>
      <c r="AM1266" s="142"/>
      <c r="AN1266" s="142"/>
      <c r="AO1266" s="142"/>
    </row>
    <row r="1267" spans="35:41" x14ac:dyDescent="0.25">
      <c r="AI1267" s="142"/>
      <c r="AJ1267" s="142"/>
      <c r="AK1267" s="142"/>
      <c r="AL1267" s="142"/>
      <c r="AM1267" s="142"/>
      <c r="AN1267" s="142"/>
      <c r="AO1267" s="142"/>
    </row>
    <row r="1268" spans="35:41" x14ac:dyDescent="0.25">
      <c r="AI1268" s="142"/>
      <c r="AJ1268" s="142"/>
      <c r="AK1268" s="142"/>
      <c r="AL1268" s="142"/>
      <c r="AM1268" s="142"/>
      <c r="AN1268" s="142"/>
      <c r="AO1268" s="142"/>
    </row>
    <row r="1269" spans="35:41" x14ac:dyDescent="0.25">
      <c r="AI1269" s="142"/>
      <c r="AJ1269" s="142"/>
      <c r="AK1269" s="142"/>
      <c r="AL1269" s="142"/>
      <c r="AM1269" s="142"/>
      <c r="AN1269" s="142"/>
      <c r="AO1269" s="142"/>
    </row>
    <row r="1270" spans="35:41" x14ac:dyDescent="0.25">
      <c r="AI1270" s="142"/>
      <c r="AJ1270" s="142"/>
      <c r="AK1270" s="142"/>
      <c r="AL1270" s="142"/>
      <c r="AM1270" s="142"/>
      <c r="AN1270" s="142"/>
      <c r="AO1270" s="142"/>
    </row>
    <row r="1271" spans="35:41" x14ac:dyDescent="0.25">
      <c r="AI1271" s="142"/>
      <c r="AJ1271" s="142"/>
      <c r="AK1271" s="142"/>
      <c r="AL1271" s="142"/>
      <c r="AM1271" s="142"/>
      <c r="AN1271" s="142"/>
      <c r="AO1271" s="142"/>
    </row>
    <row r="1272" spans="35:41" x14ac:dyDescent="0.25">
      <c r="AI1272" s="142"/>
      <c r="AJ1272" s="142"/>
      <c r="AK1272" s="142"/>
      <c r="AL1272" s="142"/>
      <c r="AM1272" s="142"/>
      <c r="AN1272" s="142"/>
      <c r="AO1272" s="142"/>
    </row>
    <row r="1273" spans="35:41" x14ac:dyDescent="0.25">
      <c r="AI1273" s="142"/>
      <c r="AJ1273" s="142"/>
      <c r="AK1273" s="142"/>
      <c r="AL1273" s="142"/>
      <c r="AM1273" s="142"/>
      <c r="AN1273" s="142"/>
      <c r="AO1273" s="142"/>
    </row>
    <row r="1274" spans="35:41" x14ac:dyDescent="0.25">
      <c r="AI1274" s="142"/>
      <c r="AJ1274" s="142"/>
      <c r="AK1274" s="142"/>
      <c r="AL1274" s="142"/>
      <c r="AM1274" s="142"/>
      <c r="AN1274" s="142"/>
      <c r="AO1274" s="142"/>
    </row>
    <row r="1275" spans="35:41" x14ac:dyDescent="0.25">
      <c r="AI1275" s="142"/>
      <c r="AJ1275" s="142"/>
      <c r="AK1275" s="142"/>
      <c r="AL1275" s="142"/>
      <c r="AM1275" s="142"/>
      <c r="AN1275" s="142"/>
      <c r="AO1275" s="142"/>
    </row>
    <row r="1276" spans="35:41" x14ac:dyDescent="0.25">
      <c r="AI1276" s="142"/>
      <c r="AJ1276" s="142"/>
      <c r="AK1276" s="142"/>
      <c r="AL1276" s="142"/>
      <c r="AM1276" s="142"/>
      <c r="AN1276" s="142"/>
      <c r="AO1276" s="142"/>
    </row>
    <row r="1277" spans="35:41" x14ac:dyDescent="0.25">
      <c r="AI1277" s="142"/>
      <c r="AJ1277" s="142"/>
      <c r="AK1277" s="142"/>
      <c r="AL1277" s="142"/>
      <c r="AM1277" s="142"/>
      <c r="AN1277" s="142"/>
      <c r="AO1277" s="142"/>
    </row>
    <row r="1278" spans="35:41" x14ac:dyDescent="0.25">
      <c r="AI1278" s="142"/>
      <c r="AJ1278" s="142"/>
      <c r="AK1278" s="142"/>
      <c r="AL1278" s="142"/>
      <c r="AM1278" s="142"/>
      <c r="AN1278" s="142"/>
      <c r="AO1278" s="142"/>
    </row>
    <row r="1279" spans="35:41" x14ac:dyDescent="0.25">
      <c r="AI1279" s="142"/>
      <c r="AJ1279" s="142"/>
      <c r="AK1279" s="142"/>
      <c r="AL1279" s="142"/>
      <c r="AM1279" s="142"/>
      <c r="AN1279" s="142"/>
      <c r="AO1279" s="142"/>
    </row>
    <row r="1280" spans="35:41" x14ac:dyDescent="0.25">
      <c r="AI1280" s="142"/>
      <c r="AJ1280" s="142"/>
      <c r="AK1280" s="142"/>
      <c r="AL1280" s="142"/>
      <c r="AM1280" s="142"/>
      <c r="AN1280" s="142"/>
      <c r="AO1280" s="142"/>
    </row>
    <row r="1281" spans="35:41" x14ac:dyDescent="0.25">
      <c r="AI1281" s="142"/>
      <c r="AJ1281" s="142"/>
      <c r="AK1281" s="142"/>
      <c r="AL1281" s="142"/>
      <c r="AM1281" s="142"/>
      <c r="AN1281" s="142"/>
      <c r="AO1281" s="142"/>
    </row>
    <row r="1282" spans="35:41" x14ac:dyDescent="0.25">
      <c r="AI1282" s="142"/>
      <c r="AJ1282" s="142"/>
      <c r="AK1282" s="142"/>
      <c r="AL1282" s="142"/>
      <c r="AM1282" s="142"/>
      <c r="AN1282" s="142"/>
      <c r="AO1282" s="142"/>
    </row>
    <row r="1283" spans="35:41" x14ac:dyDescent="0.25">
      <c r="AI1283" s="142"/>
      <c r="AJ1283" s="142"/>
      <c r="AK1283" s="142"/>
      <c r="AL1283" s="142"/>
      <c r="AM1283" s="142"/>
      <c r="AN1283" s="142"/>
      <c r="AO1283" s="142"/>
    </row>
    <row r="1284" spans="35:41" x14ac:dyDescent="0.25">
      <c r="AI1284" s="142"/>
      <c r="AJ1284" s="142"/>
      <c r="AK1284" s="142"/>
      <c r="AL1284" s="142"/>
      <c r="AM1284" s="142"/>
      <c r="AN1284" s="142"/>
      <c r="AO1284" s="142"/>
    </row>
    <row r="1285" spans="35:41" x14ac:dyDescent="0.25">
      <c r="AI1285" s="142"/>
      <c r="AJ1285" s="142"/>
      <c r="AK1285" s="142"/>
      <c r="AL1285" s="142"/>
      <c r="AM1285" s="142"/>
      <c r="AN1285" s="142"/>
      <c r="AO1285" s="142"/>
    </row>
    <row r="1286" spans="35:41" x14ac:dyDescent="0.25">
      <c r="AI1286" s="142"/>
      <c r="AJ1286" s="142"/>
      <c r="AK1286" s="142"/>
      <c r="AL1286" s="142"/>
      <c r="AM1286" s="142"/>
      <c r="AN1286" s="142"/>
      <c r="AO1286" s="142"/>
    </row>
    <row r="1287" spans="35:41" x14ac:dyDescent="0.25">
      <c r="AI1287" s="142"/>
      <c r="AJ1287" s="142"/>
      <c r="AK1287" s="142"/>
      <c r="AL1287" s="142"/>
      <c r="AM1287" s="142"/>
      <c r="AN1287" s="142"/>
      <c r="AO1287" s="142"/>
    </row>
    <row r="1288" spans="35:41" x14ac:dyDescent="0.25">
      <c r="AI1288" s="142"/>
      <c r="AJ1288" s="142"/>
      <c r="AK1288" s="142"/>
      <c r="AL1288" s="142"/>
      <c r="AM1288" s="142"/>
      <c r="AN1288" s="142"/>
      <c r="AO1288" s="142"/>
    </row>
    <row r="1289" spans="35:41" x14ac:dyDescent="0.25">
      <c r="AI1289" s="142"/>
      <c r="AJ1289" s="142"/>
      <c r="AK1289" s="142"/>
      <c r="AL1289" s="142"/>
      <c r="AM1289" s="142"/>
      <c r="AN1289" s="142"/>
      <c r="AO1289" s="142"/>
    </row>
    <row r="1290" spans="35:41" x14ac:dyDescent="0.25">
      <c r="AI1290" s="142"/>
      <c r="AJ1290" s="142"/>
      <c r="AK1290" s="142"/>
      <c r="AL1290" s="142"/>
      <c r="AM1290" s="142"/>
      <c r="AN1290" s="142"/>
      <c r="AO1290" s="142"/>
    </row>
    <row r="1291" spans="35:41" x14ac:dyDescent="0.25">
      <c r="AI1291" s="142"/>
      <c r="AJ1291" s="142"/>
      <c r="AK1291" s="142"/>
      <c r="AL1291" s="142"/>
      <c r="AM1291" s="142"/>
      <c r="AN1291" s="142"/>
      <c r="AO1291" s="142"/>
    </row>
    <row r="1292" spans="35:41" x14ac:dyDescent="0.25">
      <c r="AI1292" s="142"/>
      <c r="AJ1292" s="142"/>
      <c r="AK1292" s="142"/>
      <c r="AL1292" s="142"/>
      <c r="AM1292" s="142"/>
      <c r="AN1292" s="142"/>
      <c r="AO1292" s="142"/>
    </row>
    <row r="1293" spans="35:41" x14ac:dyDescent="0.25">
      <c r="AI1293" s="142"/>
      <c r="AJ1293" s="142"/>
      <c r="AK1293" s="142"/>
      <c r="AL1293" s="142"/>
      <c r="AM1293" s="142"/>
      <c r="AN1293" s="142"/>
      <c r="AO1293" s="142"/>
    </row>
    <row r="1294" spans="35:41" x14ac:dyDescent="0.25">
      <c r="AI1294" s="142"/>
      <c r="AJ1294" s="142"/>
      <c r="AK1294" s="142"/>
      <c r="AL1294" s="142"/>
      <c r="AM1294" s="142"/>
      <c r="AN1294" s="142"/>
      <c r="AO1294" s="142"/>
    </row>
    <row r="1295" spans="35:41" x14ac:dyDescent="0.25">
      <c r="AI1295" s="142"/>
      <c r="AJ1295" s="142"/>
      <c r="AK1295" s="142"/>
      <c r="AL1295" s="142"/>
      <c r="AM1295" s="142"/>
      <c r="AN1295" s="142"/>
      <c r="AO1295" s="142"/>
    </row>
    <row r="1296" spans="35:41" x14ac:dyDescent="0.25">
      <c r="AI1296" s="142"/>
      <c r="AJ1296" s="142"/>
      <c r="AK1296" s="142"/>
      <c r="AL1296" s="142"/>
      <c r="AM1296" s="142"/>
      <c r="AN1296" s="142"/>
      <c r="AO1296" s="142"/>
    </row>
    <row r="1297" spans="35:41" x14ac:dyDescent="0.25">
      <c r="AI1297" s="142"/>
      <c r="AJ1297" s="142"/>
      <c r="AK1297" s="142"/>
      <c r="AL1297" s="142"/>
      <c r="AM1297" s="142"/>
      <c r="AN1297" s="142"/>
      <c r="AO1297" s="142"/>
    </row>
    <row r="1298" spans="35:41" x14ac:dyDescent="0.25">
      <c r="AI1298" s="142"/>
      <c r="AJ1298" s="142"/>
      <c r="AK1298" s="142"/>
      <c r="AL1298" s="142"/>
      <c r="AM1298" s="142"/>
      <c r="AN1298" s="142"/>
      <c r="AO1298" s="142"/>
    </row>
    <row r="1299" spans="35:41" x14ac:dyDescent="0.25">
      <c r="AI1299" s="142"/>
      <c r="AJ1299" s="142"/>
      <c r="AK1299" s="142"/>
      <c r="AL1299" s="142"/>
      <c r="AM1299" s="142"/>
      <c r="AN1299" s="142"/>
      <c r="AO1299" s="142"/>
    </row>
    <row r="1300" spans="35:41" x14ac:dyDescent="0.25">
      <c r="AI1300" s="142"/>
      <c r="AJ1300" s="142"/>
      <c r="AK1300" s="142"/>
      <c r="AL1300" s="142"/>
      <c r="AM1300" s="142"/>
      <c r="AN1300" s="142"/>
      <c r="AO1300" s="142"/>
    </row>
    <row r="1301" spans="35:41" x14ac:dyDescent="0.25">
      <c r="AI1301" s="142"/>
      <c r="AJ1301" s="142"/>
      <c r="AK1301" s="142"/>
      <c r="AL1301" s="142"/>
      <c r="AM1301" s="142"/>
      <c r="AN1301" s="142"/>
      <c r="AO1301" s="142"/>
    </row>
    <row r="1302" spans="35:41" x14ac:dyDescent="0.25">
      <c r="AI1302" s="142"/>
      <c r="AJ1302" s="142"/>
      <c r="AK1302" s="142"/>
      <c r="AL1302" s="142"/>
      <c r="AM1302" s="142"/>
      <c r="AN1302" s="142"/>
      <c r="AO1302" s="142"/>
    </row>
    <row r="1303" spans="35:41" x14ac:dyDescent="0.25">
      <c r="AI1303" s="142"/>
      <c r="AJ1303" s="142"/>
      <c r="AK1303" s="142"/>
      <c r="AL1303" s="142"/>
      <c r="AM1303" s="142"/>
      <c r="AN1303" s="142"/>
      <c r="AO1303" s="142"/>
    </row>
    <row r="1304" spans="35:41" x14ac:dyDescent="0.25">
      <c r="AI1304" s="142"/>
      <c r="AJ1304" s="142"/>
      <c r="AK1304" s="142"/>
      <c r="AL1304" s="142"/>
      <c r="AM1304" s="142"/>
      <c r="AN1304" s="142"/>
      <c r="AO1304" s="142"/>
    </row>
    <row r="1305" spans="35:41" x14ac:dyDescent="0.25">
      <c r="AI1305" s="142"/>
      <c r="AJ1305" s="142"/>
      <c r="AK1305" s="142"/>
      <c r="AL1305" s="142"/>
      <c r="AM1305" s="142"/>
      <c r="AN1305" s="142"/>
      <c r="AO1305" s="142"/>
    </row>
    <row r="1306" spans="35:41" x14ac:dyDescent="0.25">
      <c r="AI1306" s="142"/>
      <c r="AJ1306" s="142"/>
      <c r="AK1306" s="142"/>
      <c r="AL1306" s="142"/>
      <c r="AM1306" s="142"/>
      <c r="AN1306" s="142"/>
      <c r="AO1306" s="142"/>
    </row>
    <row r="1307" spans="35:41" x14ac:dyDescent="0.25">
      <c r="AI1307" s="142"/>
      <c r="AJ1307" s="142"/>
      <c r="AK1307" s="142"/>
      <c r="AL1307" s="142"/>
      <c r="AM1307" s="142"/>
      <c r="AN1307" s="142"/>
      <c r="AO1307" s="142"/>
    </row>
    <row r="1308" spans="35:41" x14ac:dyDescent="0.25">
      <c r="AI1308" s="142"/>
      <c r="AJ1308" s="142"/>
      <c r="AK1308" s="142"/>
      <c r="AL1308" s="142"/>
      <c r="AM1308" s="142"/>
      <c r="AN1308" s="142"/>
      <c r="AO1308" s="142"/>
    </row>
    <row r="1309" spans="35:41" x14ac:dyDescent="0.25">
      <c r="AI1309" s="142"/>
      <c r="AJ1309" s="142"/>
      <c r="AK1309" s="142"/>
      <c r="AL1309" s="142"/>
      <c r="AM1309" s="142"/>
      <c r="AN1309" s="142"/>
      <c r="AO1309" s="142"/>
    </row>
    <row r="1310" spans="35:41" x14ac:dyDescent="0.25">
      <c r="AI1310" s="142"/>
      <c r="AJ1310" s="142"/>
      <c r="AK1310" s="142"/>
      <c r="AL1310" s="142"/>
      <c r="AM1310" s="142"/>
      <c r="AN1310" s="142"/>
      <c r="AO1310" s="142"/>
    </row>
    <row r="1311" spans="35:41" x14ac:dyDescent="0.25">
      <c r="AI1311" s="142"/>
      <c r="AJ1311" s="142"/>
      <c r="AK1311" s="142"/>
      <c r="AL1311" s="142"/>
      <c r="AM1311" s="142"/>
      <c r="AN1311" s="142"/>
      <c r="AO1311" s="142"/>
    </row>
    <row r="1312" spans="35:41" x14ac:dyDescent="0.25">
      <c r="AI1312" s="142"/>
      <c r="AJ1312" s="142"/>
      <c r="AK1312" s="142"/>
      <c r="AL1312" s="142"/>
      <c r="AM1312" s="142"/>
      <c r="AN1312" s="142"/>
      <c r="AO1312" s="142"/>
    </row>
    <row r="1313" spans="35:41" x14ac:dyDescent="0.25">
      <c r="AI1313" s="142"/>
      <c r="AJ1313" s="142"/>
      <c r="AK1313" s="142"/>
      <c r="AL1313" s="142"/>
      <c r="AM1313" s="142"/>
      <c r="AN1313" s="142"/>
      <c r="AO1313" s="142"/>
    </row>
    <row r="1314" spans="35:41" x14ac:dyDescent="0.25">
      <c r="AI1314" s="142"/>
      <c r="AJ1314" s="142"/>
      <c r="AK1314" s="142"/>
      <c r="AL1314" s="142"/>
      <c r="AM1314" s="142"/>
      <c r="AN1314" s="142"/>
      <c r="AO1314" s="142"/>
    </row>
    <row r="1315" spans="35:41" x14ac:dyDescent="0.25">
      <c r="AI1315" s="142"/>
      <c r="AJ1315" s="142"/>
      <c r="AK1315" s="142"/>
      <c r="AL1315" s="142"/>
      <c r="AM1315" s="142"/>
      <c r="AN1315" s="142"/>
      <c r="AO1315" s="142"/>
    </row>
    <row r="1316" spans="35:41" x14ac:dyDescent="0.25">
      <c r="AI1316" s="142"/>
      <c r="AJ1316" s="142"/>
      <c r="AK1316" s="142"/>
      <c r="AL1316" s="142"/>
      <c r="AM1316" s="142"/>
      <c r="AN1316" s="142"/>
      <c r="AO1316" s="142"/>
    </row>
    <row r="1317" spans="35:41" x14ac:dyDescent="0.25">
      <c r="AI1317" s="142"/>
      <c r="AJ1317" s="142"/>
      <c r="AK1317" s="142"/>
      <c r="AL1317" s="142"/>
      <c r="AM1317" s="142"/>
      <c r="AN1317" s="142"/>
      <c r="AO1317" s="142"/>
    </row>
    <row r="1318" spans="35:41" x14ac:dyDescent="0.25">
      <c r="AI1318" s="142"/>
      <c r="AJ1318" s="142"/>
      <c r="AK1318" s="142"/>
      <c r="AL1318" s="142"/>
      <c r="AM1318" s="142"/>
      <c r="AN1318" s="142"/>
      <c r="AO1318" s="142"/>
    </row>
    <row r="1319" spans="35:41" x14ac:dyDescent="0.25">
      <c r="AI1319" s="142"/>
      <c r="AJ1319" s="142"/>
      <c r="AK1319" s="142"/>
      <c r="AL1319" s="142"/>
      <c r="AM1319" s="142"/>
      <c r="AN1319" s="142"/>
      <c r="AO1319" s="142"/>
    </row>
    <row r="1320" spans="35:41" x14ac:dyDescent="0.25">
      <c r="AI1320" s="142"/>
      <c r="AJ1320" s="142"/>
      <c r="AK1320" s="142"/>
      <c r="AL1320" s="142"/>
      <c r="AM1320" s="142"/>
      <c r="AN1320" s="142"/>
      <c r="AO1320" s="142"/>
    </row>
    <row r="1321" spans="35:41" x14ac:dyDescent="0.25">
      <c r="AI1321" s="142"/>
      <c r="AJ1321" s="142"/>
      <c r="AK1321" s="142"/>
      <c r="AL1321" s="142"/>
      <c r="AM1321" s="142"/>
      <c r="AN1321" s="142"/>
      <c r="AO1321" s="142"/>
    </row>
    <row r="1322" spans="35:41" x14ac:dyDescent="0.25">
      <c r="AI1322" s="142"/>
      <c r="AJ1322" s="142"/>
      <c r="AK1322" s="142"/>
      <c r="AL1322" s="142"/>
      <c r="AM1322" s="142"/>
      <c r="AN1322" s="142"/>
      <c r="AO1322" s="142"/>
    </row>
    <row r="1323" spans="35:41" x14ac:dyDescent="0.25">
      <c r="AI1323" s="142"/>
      <c r="AJ1323" s="142"/>
      <c r="AK1323" s="142"/>
      <c r="AL1323" s="142"/>
      <c r="AM1323" s="142"/>
      <c r="AN1323" s="142"/>
      <c r="AO1323" s="142"/>
    </row>
    <row r="1324" spans="35:41" x14ac:dyDescent="0.25">
      <c r="AI1324" s="142"/>
      <c r="AJ1324" s="142"/>
      <c r="AK1324" s="142"/>
      <c r="AL1324" s="142"/>
      <c r="AM1324" s="142"/>
      <c r="AN1324" s="142"/>
      <c r="AO1324" s="142"/>
    </row>
    <row r="1325" spans="35:41" x14ac:dyDescent="0.25">
      <c r="AI1325" s="142"/>
      <c r="AJ1325" s="142"/>
      <c r="AK1325" s="142"/>
      <c r="AL1325" s="142"/>
      <c r="AM1325" s="142"/>
      <c r="AN1325" s="142"/>
      <c r="AO1325" s="142"/>
    </row>
    <row r="1326" spans="35:41" x14ac:dyDescent="0.25">
      <c r="AI1326" s="142"/>
      <c r="AJ1326" s="142"/>
      <c r="AK1326" s="142"/>
      <c r="AL1326" s="142"/>
      <c r="AM1326" s="142"/>
      <c r="AN1326" s="142"/>
      <c r="AO1326" s="142"/>
    </row>
    <row r="1327" spans="35:41" x14ac:dyDescent="0.25">
      <c r="AI1327" s="142"/>
      <c r="AJ1327" s="142"/>
      <c r="AK1327" s="142"/>
      <c r="AL1327" s="142"/>
      <c r="AM1327" s="142"/>
      <c r="AN1327" s="142"/>
      <c r="AO1327" s="142"/>
    </row>
    <row r="1328" spans="35:41" x14ac:dyDescent="0.25">
      <c r="AI1328" s="142"/>
      <c r="AJ1328" s="142"/>
      <c r="AK1328" s="142"/>
      <c r="AL1328" s="142"/>
      <c r="AM1328" s="142"/>
      <c r="AN1328" s="142"/>
      <c r="AO1328" s="142"/>
    </row>
    <row r="1329" spans="35:41" x14ac:dyDescent="0.25">
      <c r="AI1329" s="142"/>
      <c r="AJ1329" s="142"/>
      <c r="AK1329" s="142"/>
      <c r="AL1329" s="142"/>
      <c r="AM1329" s="142"/>
      <c r="AN1329" s="142"/>
      <c r="AO1329" s="142"/>
    </row>
    <row r="1330" spans="35:41" x14ac:dyDescent="0.25">
      <c r="AI1330" s="142"/>
      <c r="AJ1330" s="142"/>
      <c r="AK1330" s="142"/>
      <c r="AL1330" s="142"/>
      <c r="AM1330" s="142"/>
      <c r="AN1330" s="142"/>
      <c r="AO1330" s="142"/>
    </row>
    <row r="1331" spans="35:41" x14ac:dyDescent="0.25">
      <c r="AI1331" s="142"/>
      <c r="AJ1331" s="142"/>
      <c r="AK1331" s="142"/>
      <c r="AL1331" s="142"/>
      <c r="AM1331" s="142"/>
      <c r="AN1331" s="142"/>
      <c r="AO1331" s="142"/>
    </row>
    <row r="1332" spans="35:41" x14ac:dyDescent="0.25">
      <c r="AI1332" s="142"/>
      <c r="AJ1332" s="142"/>
      <c r="AK1332" s="142"/>
      <c r="AL1332" s="142"/>
      <c r="AM1332" s="142"/>
      <c r="AN1332" s="142"/>
      <c r="AO1332" s="142"/>
    </row>
    <row r="1333" spans="35:41" x14ac:dyDescent="0.25">
      <c r="AI1333" s="142"/>
      <c r="AJ1333" s="142"/>
      <c r="AK1333" s="142"/>
      <c r="AL1333" s="142"/>
      <c r="AM1333" s="142"/>
      <c r="AN1333" s="142"/>
      <c r="AO1333" s="142"/>
    </row>
    <row r="1334" spans="35:41" x14ac:dyDescent="0.25">
      <c r="AI1334" s="142"/>
      <c r="AJ1334" s="142"/>
      <c r="AK1334" s="142"/>
      <c r="AL1334" s="142"/>
      <c r="AM1334" s="142"/>
      <c r="AN1334" s="142"/>
      <c r="AO1334" s="142"/>
    </row>
    <row r="1335" spans="35:41" x14ac:dyDescent="0.25">
      <c r="AI1335" s="142"/>
      <c r="AJ1335" s="142"/>
      <c r="AK1335" s="142"/>
      <c r="AL1335" s="142"/>
      <c r="AM1335" s="142"/>
      <c r="AN1335" s="142"/>
      <c r="AO1335" s="142"/>
    </row>
    <row r="1336" spans="35:41" x14ac:dyDescent="0.25">
      <c r="AI1336" s="142"/>
      <c r="AJ1336" s="142"/>
      <c r="AK1336" s="142"/>
      <c r="AL1336" s="142"/>
      <c r="AM1336" s="142"/>
      <c r="AN1336" s="142"/>
      <c r="AO1336" s="142"/>
    </row>
    <row r="1337" spans="35:41" x14ac:dyDescent="0.25">
      <c r="AI1337" s="142"/>
      <c r="AJ1337" s="142"/>
      <c r="AK1337" s="142"/>
      <c r="AL1337" s="142"/>
      <c r="AM1337" s="142"/>
      <c r="AN1337" s="142"/>
      <c r="AO1337" s="142"/>
    </row>
    <row r="1338" spans="35:41" x14ac:dyDescent="0.25">
      <c r="AI1338" s="142"/>
      <c r="AJ1338" s="142"/>
      <c r="AK1338" s="142"/>
      <c r="AL1338" s="142"/>
      <c r="AM1338" s="142"/>
      <c r="AN1338" s="142"/>
      <c r="AO1338" s="142"/>
    </row>
    <row r="1339" spans="35:41" x14ac:dyDescent="0.25">
      <c r="AI1339" s="142"/>
      <c r="AJ1339" s="142"/>
      <c r="AK1339" s="142"/>
      <c r="AL1339" s="142"/>
      <c r="AM1339" s="142"/>
      <c r="AN1339" s="142"/>
      <c r="AO1339" s="142"/>
    </row>
    <row r="1340" spans="35:41" x14ac:dyDescent="0.25">
      <c r="AI1340" s="142"/>
      <c r="AJ1340" s="142"/>
      <c r="AK1340" s="142"/>
      <c r="AL1340" s="142"/>
      <c r="AM1340" s="142"/>
      <c r="AN1340" s="142"/>
      <c r="AO1340" s="142"/>
    </row>
    <row r="1341" spans="35:41" x14ac:dyDescent="0.25">
      <c r="AI1341" s="142"/>
      <c r="AJ1341" s="142"/>
      <c r="AK1341" s="142"/>
      <c r="AL1341" s="142"/>
      <c r="AM1341" s="142"/>
      <c r="AN1341" s="142"/>
      <c r="AO1341" s="142"/>
    </row>
    <row r="1342" spans="35:41" x14ac:dyDescent="0.25">
      <c r="AI1342" s="142"/>
      <c r="AJ1342" s="142"/>
      <c r="AK1342" s="142"/>
      <c r="AL1342" s="142"/>
      <c r="AM1342" s="142"/>
      <c r="AN1342" s="142"/>
      <c r="AO1342" s="142"/>
    </row>
    <row r="1343" spans="35:41" x14ac:dyDescent="0.25">
      <c r="AI1343" s="142"/>
      <c r="AJ1343" s="142"/>
      <c r="AK1343" s="142"/>
      <c r="AL1343" s="142"/>
      <c r="AM1343" s="142"/>
      <c r="AN1343" s="142"/>
      <c r="AO1343" s="142"/>
    </row>
    <row r="1344" spans="35:41" x14ac:dyDescent="0.25">
      <c r="AI1344" s="142"/>
      <c r="AJ1344" s="142"/>
      <c r="AK1344" s="142"/>
      <c r="AL1344" s="142"/>
      <c r="AM1344" s="142"/>
      <c r="AN1344" s="142"/>
      <c r="AO1344" s="142"/>
    </row>
    <row r="1345" spans="35:41" x14ac:dyDescent="0.25">
      <c r="AI1345" s="142"/>
      <c r="AJ1345" s="142"/>
      <c r="AK1345" s="142"/>
      <c r="AL1345" s="142"/>
      <c r="AM1345" s="142"/>
      <c r="AN1345" s="142"/>
      <c r="AO1345" s="142"/>
    </row>
    <row r="1346" spans="35:41" x14ac:dyDescent="0.25">
      <c r="AI1346" s="142"/>
      <c r="AJ1346" s="142"/>
      <c r="AK1346" s="142"/>
      <c r="AL1346" s="142"/>
      <c r="AM1346" s="142"/>
      <c r="AN1346" s="142"/>
      <c r="AO1346" s="142"/>
    </row>
    <row r="1347" spans="35:41" x14ac:dyDescent="0.25">
      <c r="AI1347" s="142"/>
      <c r="AJ1347" s="142"/>
      <c r="AK1347" s="142"/>
      <c r="AL1347" s="142"/>
      <c r="AM1347" s="142"/>
      <c r="AN1347" s="142"/>
      <c r="AO1347" s="142"/>
    </row>
    <row r="1348" spans="35:41" x14ac:dyDescent="0.25">
      <c r="AI1348" s="142"/>
      <c r="AJ1348" s="142"/>
      <c r="AK1348" s="142"/>
      <c r="AL1348" s="142"/>
      <c r="AM1348" s="142"/>
      <c r="AN1348" s="142"/>
      <c r="AO1348" s="142"/>
    </row>
    <row r="1349" spans="35:41" x14ac:dyDescent="0.25">
      <c r="AI1349" s="142"/>
      <c r="AJ1349" s="142"/>
      <c r="AK1349" s="142"/>
      <c r="AL1349" s="142"/>
      <c r="AM1349" s="142"/>
      <c r="AN1349" s="142"/>
      <c r="AO1349" s="142"/>
    </row>
    <row r="1350" spans="35:41" x14ac:dyDescent="0.25">
      <c r="AI1350" s="142"/>
      <c r="AJ1350" s="142"/>
      <c r="AK1350" s="142"/>
      <c r="AL1350" s="142"/>
      <c r="AM1350" s="142"/>
      <c r="AN1350" s="142"/>
      <c r="AO1350" s="142"/>
    </row>
    <row r="1351" spans="35:41" x14ac:dyDescent="0.25">
      <c r="AI1351" s="142"/>
      <c r="AJ1351" s="142"/>
      <c r="AK1351" s="142"/>
      <c r="AL1351" s="142"/>
      <c r="AM1351" s="142"/>
      <c r="AN1351" s="142"/>
      <c r="AO1351" s="142"/>
    </row>
    <row r="1352" spans="35:41" x14ac:dyDescent="0.25">
      <c r="AI1352" s="142"/>
      <c r="AJ1352" s="142"/>
      <c r="AK1352" s="142"/>
      <c r="AL1352" s="142"/>
      <c r="AM1352" s="142"/>
      <c r="AN1352" s="142"/>
      <c r="AO1352" s="142"/>
    </row>
    <row r="1353" spans="35:41" x14ac:dyDescent="0.25">
      <c r="AI1353" s="142"/>
      <c r="AJ1353" s="142"/>
      <c r="AK1353" s="142"/>
      <c r="AL1353" s="142"/>
      <c r="AM1353" s="142"/>
      <c r="AN1353" s="142"/>
      <c r="AO1353" s="142"/>
    </row>
    <row r="1354" spans="35:41" x14ac:dyDescent="0.25">
      <c r="AI1354" s="142"/>
      <c r="AJ1354" s="142"/>
      <c r="AK1354" s="142"/>
      <c r="AL1354" s="142"/>
      <c r="AM1354" s="142"/>
      <c r="AN1354" s="142"/>
      <c r="AO1354" s="142"/>
    </row>
    <row r="1355" spans="35:41" x14ac:dyDescent="0.25">
      <c r="AI1355" s="142"/>
      <c r="AJ1355" s="142"/>
      <c r="AK1355" s="142"/>
      <c r="AL1355" s="142"/>
      <c r="AM1355" s="142"/>
      <c r="AN1355" s="142"/>
      <c r="AO1355" s="142"/>
    </row>
    <row r="1356" spans="35:41" x14ac:dyDescent="0.25">
      <c r="AI1356" s="142"/>
      <c r="AJ1356" s="142"/>
      <c r="AK1356" s="142"/>
      <c r="AL1356" s="142"/>
      <c r="AM1356" s="142"/>
      <c r="AN1356" s="142"/>
      <c r="AO1356" s="142"/>
    </row>
    <row r="1357" spans="35:41" x14ac:dyDescent="0.25">
      <c r="AI1357" s="142"/>
      <c r="AJ1357" s="142"/>
      <c r="AK1357" s="142"/>
      <c r="AL1357" s="142"/>
      <c r="AM1357" s="142"/>
      <c r="AN1357" s="142"/>
      <c r="AO1357" s="142"/>
    </row>
    <row r="1358" spans="35:41" x14ac:dyDescent="0.25">
      <c r="AI1358" s="142"/>
      <c r="AJ1358" s="142"/>
      <c r="AK1358" s="142"/>
      <c r="AL1358" s="142"/>
      <c r="AM1358" s="142"/>
      <c r="AN1358" s="142"/>
      <c r="AO1358" s="142"/>
    </row>
    <row r="1359" spans="35:41" x14ac:dyDescent="0.25">
      <c r="AI1359" s="142"/>
      <c r="AJ1359" s="142"/>
      <c r="AK1359" s="142"/>
      <c r="AL1359" s="142"/>
      <c r="AM1359" s="142"/>
      <c r="AN1359" s="142"/>
      <c r="AO1359" s="142"/>
    </row>
    <row r="1360" spans="35:41" x14ac:dyDescent="0.25">
      <c r="AI1360" s="142"/>
      <c r="AJ1360" s="142"/>
      <c r="AK1360" s="142"/>
      <c r="AL1360" s="142"/>
      <c r="AM1360" s="142"/>
      <c r="AN1360" s="142"/>
      <c r="AO1360" s="142"/>
    </row>
    <row r="1361" spans="35:41" x14ac:dyDescent="0.25">
      <c r="AI1361" s="142"/>
      <c r="AJ1361" s="142"/>
      <c r="AK1361" s="142"/>
      <c r="AL1361" s="142"/>
      <c r="AM1361" s="142"/>
      <c r="AN1361" s="142"/>
      <c r="AO1361" s="142"/>
    </row>
    <row r="1362" spans="35:41" x14ac:dyDescent="0.25">
      <c r="AI1362" s="142"/>
      <c r="AJ1362" s="142"/>
      <c r="AK1362" s="142"/>
      <c r="AL1362" s="142"/>
      <c r="AM1362" s="142"/>
      <c r="AN1362" s="142"/>
      <c r="AO1362" s="142"/>
    </row>
    <row r="1363" spans="35:41" x14ac:dyDescent="0.25">
      <c r="AI1363" s="142"/>
      <c r="AJ1363" s="142"/>
      <c r="AK1363" s="142"/>
      <c r="AL1363" s="142"/>
      <c r="AM1363" s="142"/>
      <c r="AN1363" s="142"/>
      <c r="AO1363" s="142"/>
    </row>
    <row r="1364" spans="35:41" x14ac:dyDescent="0.25">
      <c r="AI1364" s="142"/>
      <c r="AJ1364" s="142"/>
      <c r="AK1364" s="142"/>
      <c r="AL1364" s="142"/>
      <c r="AM1364" s="142"/>
      <c r="AN1364" s="142"/>
      <c r="AO1364" s="142"/>
    </row>
    <row r="1365" spans="35:41" x14ac:dyDescent="0.25">
      <c r="AI1365" s="142"/>
      <c r="AJ1365" s="142"/>
      <c r="AK1365" s="142"/>
      <c r="AL1365" s="142"/>
      <c r="AM1365" s="142"/>
      <c r="AN1365" s="142"/>
      <c r="AO1365" s="142"/>
    </row>
    <row r="1366" spans="35:41" x14ac:dyDescent="0.25">
      <c r="AI1366" s="142"/>
      <c r="AJ1366" s="142"/>
      <c r="AK1366" s="142"/>
      <c r="AL1366" s="142"/>
      <c r="AM1366" s="142"/>
      <c r="AN1366" s="142"/>
      <c r="AO1366" s="142"/>
    </row>
    <row r="1367" spans="35:41" x14ac:dyDescent="0.25">
      <c r="AI1367" s="142"/>
      <c r="AJ1367" s="142"/>
      <c r="AK1367" s="142"/>
      <c r="AL1367" s="142"/>
      <c r="AM1367" s="142"/>
      <c r="AN1367" s="142"/>
      <c r="AO1367" s="142"/>
    </row>
    <row r="1368" spans="35:41" x14ac:dyDescent="0.25">
      <c r="AI1368" s="142"/>
      <c r="AJ1368" s="142"/>
      <c r="AK1368" s="142"/>
      <c r="AL1368" s="142"/>
      <c r="AM1368" s="142"/>
      <c r="AN1368" s="142"/>
      <c r="AO1368" s="142"/>
    </row>
    <row r="1369" spans="35:41" x14ac:dyDescent="0.25">
      <c r="AI1369" s="142"/>
      <c r="AJ1369" s="142"/>
      <c r="AK1369" s="142"/>
      <c r="AL1369" s="142"/>
      <c r="AM1369" s="142"/>
      <c r="AN1369" s="142"/>
      <c r="AO1369" s="142"/>
    </row>
    <row r="1370" spans="35:41" x14ac:dyDescent="0.25">
      <c r="AI1370" s="142"/>
      <c r="AJ1370" s="142"/>
      <c r="AK1370" s="142"/>
      <c r="AL1370" s="142"/>
      <c r="AM1370" s="142"/>
      <c r="AN1370" s="142"/>
      <c r="AO1370" s="142"/>
    </row>
    <row r="1371" spans="35:41" x14ac:dyDescent="0.25">
      <c r="AI1371" s="142"/>
      <c r="AJ1371" s="142"/>
      <c r="AK1371" s="142"/>
      <c r="AL1371" s="142"/>
      <c r="AM1371" s="142"/>
      <c r="AN1371" s="142"/>
      <c r="AO1371" s="142"/>
    </row>
    <row r="1372" spans="35:41" x14ac:dyDescent="0.25">
      <c r="AI1372" s="142"/>
      <c r="AJ1372" s="142"/>
      <c r="AK1372" s="142"/>
      <c r="AL1372" s="142"/>
      <c r="AM1372" s="142"/>
      <c r="AN1372" s="142"/>
      <c r="AO1372" s="142"/>
    </row>
    <row r="1373" spans="35:41" x14ac:dyDescent="0.25">
      <c r="AI1373" s="142"/>
      <c r="AJ1373" s="142"/>
      <c r="AK1373" s="142"/>
      <c r="AL1373" s="142"/>
      <c r="AM1373" s="142"/>
      <c r="AN1373" s="142"/>
      <c r="AO1373" s="142"/>
    </row>
    <row r="1374" spans="35:41" x14ac:dyDescent="0.25">
      <c r="AI1374" s="142"/>
      <c r="AJ1374" s="142"/>
      <c r="AK1374" s="142"/>
      <c r="AL1374" s="142"/>
      <c r="AM1374" s="142"/>
      <c r="AN1374" s="142"/>
      <c r="AO1374" s="142"/>
    </row>
    <row r="1375" spans="35:41" x14ac:dyDescent="0.25">
      <c r="AI1375" s="142"/>
      <c r="AJ1375" s="142"/>
      <c r="AK1375" s="142"/>
      <c r="AL1375" s="142"/>
      <c r="AM1375" s="142"/>
      <c r="AN1375" s="142"/>
      <c r="AO1375" s="142"/>
    </row>
    <row r="1376" spans="35:41" x14ac:dyDescent="0.25">
      <c r="AI1376" s="142"/>
      <c r="AJ1376" s="142"/>
      <c r="AK1376" s="142"/>
      <c r="AL1376" s="142"/>
      <c r="AM1376" s="142"/>
      <c r="AN1376" s="142"/>
      <c r="AO1376" s="142"/>
    </row>
    <row r="1377" spans="35:41" x14ac:dyDescent="0.25">
      <c r="AI1377" s="142"/>
      <c r="AJ1377" s="142"/>
      <c r="AK1377" s="142"/>
      <c r="AL1377" s="142"/>
      <c r="AM1377" s="142"/>
      <c r="AN1377" s="142"/>
      <c r="AO1377" s="142"/>
    </row>
    <row r="1378" spans="35:41" x14ac:dyDescent="0.25">
      <c r="AI1378" s="142"/>
      <c r="AJ1378" s="142"/>
      <c r="AK1378" s="142"/>
      <c r="AL1378" s="142"/>
      <c r="AM1378" s="142"/>
      <c r="AN1378" s="142"/>
      <c r="AO1378" s="142"/>
    </row>
    <row r="1379" spans="35:41" x14ac:dyDescent="0.25">
      <c r="AI1379" s="142"/>
      <c r="AJ1379" s="142"/>
      <c r="AK1379" s="142"/>
      <c r="AL1379" s="142"/>
      <c r="AM1379" s="142"/>
      <c r="AN1379" s="142"/>
      <c r="AO1379" s="142"/>
    </row>
    <row r="1380" spans="35:41" x14ac:dyDescent="0.25">
      <c r="AI1380" s="142"/>
      <c r="AJ1380" s="142"/>
      <c r="AK1380" s="142"/>
      <c r="AL1380" s="142"/>
      <c r="AM1380" s="142"/>
      <c r="AN1380" s="142"/>
      <c r="AO1380" s="142"/>
    </row>
    <row r="1381" spans="35:41" x14ac:dyDescent="0.25">
      <c r="AI1381" s="142"/>
      <c r="AJ1381" s="142"/>
      <c r="AK1381" s="142"/>
      <c r="AL1381" s="142"/>
      <c r="AM1381" s="142"/>
      <c r="AN1381" s="142"/>
      <c r="AO1381" s="142"/>
    </row>
    <row r="1382" spans="35:41" x14ac:dyDescent="0.25">
      <c r="AI1382" s="142"/>
      <c r="AJ1382" s="142"/>
      <c r="AK1382" s="142"/>
      <c r="AL1382" s="142"/>
      <c r="AM1382" s="142"/>
      <c r="AN1382" s="142"/>
      <c r="AO1382" s="142"/>
    </row>
    <row r="1383" spans="35:41" x14ac:dyDescent="0.25">
      <c r="AI1383" s="142"/>
      <c r="AJ1383" s="142"/>
      <c r="AK1383" s="142"/>
      <c r="AL1383" s="142"/>
      <c r="AM1383" s="142"/>
      <c r="AN1383" s="142"/>
      <c r="AO1383" s="142"/>
    </row>
    <row r="1384" spans="35:41" x14ac:dyDescent="0.25">
      <c r="AI1384" s="142"/>
      <c r="AJ1384" s="142"/>
      <c r="AK1384" s="142"/>
      <c r="AL1384" s="142"/>
      <c r="AM1384" s="142"/>
      <c r="AN1384" s="142"/>
      <c r="AO1384" s="142"/>
    </row>
    <row r="1385" spans="35:41" x14ac:dyDescent="0.25">
      <c r="AI1385" s="142"/>
      <c r="AJ1385" s="142"/>
      <c r="AK1385" s="142"/>
      <c r="AL1385" s="142"/>
      <c r="AM1385" s="142"/>
      <c r="AN1385" s="142"/>
      <c r="AO1385" s="142"/>
    </row>
    <row r="1386" spans="35:41" x14ac:dyDescent="0.25">
      <c r="AI1386" s="142"/>
      <c r="AJ1386" s="142"/>
      <c r="AK1386" s="142"/>
      <c r="AL1386" s="142"/>
      <c r="AM1386" s="142"/>
      <c r="AN1386" s="142"/>
      <c r="AO1386" s="142"/>
    </row>
    <row r="1387" spans="35:41" x14ac:dyDescent="0.25">
      <c r="AI1387" s="142"/>
      <c r="AJ1387" s="142"/>
      <c r="AK1387" s="142"/>
      <c r="AL1387" s="142"/>
      <c r="AM1387" s="142"/>
      <c r="AN1387" s="142"/>
      <c r="AO1387" s="142"/>
    </row>
    <row r="1388" spans="35:41" x14ac:dyDescent="0.25">
      <c r="AI1388" s="142"/>
      <c r="AJ1388" s="142"/>
      <c r="AK1388" s="142"/>
      <c r="AL1388" s="142"/>
      <c r="AM1388" s="142"/>
      <c r="AN1388" s="142"/>
      <c r="AO1388" s="142"/>
    </row>
    <row r="1389" spans="35:41" x14ac:dyDescent="0.25">
      <c r="AI1389" s="142"/>
      <c r="AJ1389" s="142"/>
      <c r="AK1389" s="142"/>
      <c r="AL1389" s="142"/>
      <c r="AM1389" s="142"/>
      <c r="AN1389" s="142"/>
      <c r="AO1389" s="142"/>
    </row>
    <row r="1390" spans="35:41" x14ac:dyDescent="0.25">
      <c r="AI1390" s="142"/>
      <c r="AJ1390" s="142"/>
      <c r="AK1390" s="142"/>
      <c r="AL1390" s="142"/>
      <c r="AM1390" s="142"/>
      <c r="AN1390" s="142"/>
      <c r="AO1390" s="142"/>
    </row>
    <row r="1391" spans="35:41" x14ac:dyDescent="0.25">
      <c r="AI1391" s="142"/>
      <c r="AJ1391" s="142"/>
      <c r="AK1391" s="142"/>
      <c r="AL1391" s="142"/>
      <c r="AM1391" s="142"/>
      <c r="AN1391" s="142"/>
      <c r="AO1391" s="142"/>
    </row>
    <row r="1392" spans="35:41" x14ac:dyDescent="0.25">
      <c r="AI1392" s="142"/>
      <c r="AJ1392" s="142"/>
      <c r="AK1392" s="142"/>
      <c r="AL1392" s="142"/>
      <c r="AM1392" s="142"/>
      <c r="AN1392" s="142"/>
      <c r="AO1392" s="142"/>
    </row>
    <row r="1393" spans="35:41" x14ac:dyDescent="0.25">
      <c r="AI1393" s="142"/>
      <c r="AJ1393" s="142"/>
      <c r="AK1393" s="142"/>
      <c r="AL1393" s="142"/>
      <c r="AM1393" s="142"/>
      <c r="AN1393" s="142"/>
      <c r="AO1393" s="142"/>
    </row>
    <row r="1394" spans="35:41" x14ac:dyDescent="0.25">
      <c r="AI1394" s="142"/>
      <c r="AJ1394" s="142"/>
      <c r="AK1394" s="142"/>
      <c r="AL1394" s="142"/>
      <c r="AM1394" s="142"/>
      <c r="AN1394" s="142"/>
      <c r="AO1394" s="142"/>
    </row>
    <row r="1395" spans="35:41" x14ac:dyDescent="0.25">
      <c r="AI1395" s="142"/>
      <c r="AJ1395" s="142"/>
      <c r="AK1395" s="142"/>
      <c r="AL1395" s="142"/>
      <c r="AM1395" s="142"/>
      <c r="AN1395" s="142"/>
      <c r="AO1395" s="142"/>
    </row>
    <row r="1396" spans="35:41" x14ac:dyDescent="0.25">
      <c r="AI1396" s="142"/>
      <c r="AJ1396" s="142"/>
      <c r="AK1396" s="142"/>
      <c r="AL1396" s="142"/>
      <c r="AM1396" s="142"/>
      <c r="AN1396" s="142"/>
      <c r="AO1396" s="142"/>
    </row>
    <row r="1397" spans="35:41" x14ac:dyDescent="0.25">
      <c r="AI1397" s="142"/>
      <c r="AJ1397" s="142"/>
      <c r="AK1397" s="142"/>
      <c r="AL1397" s="142"/>
      <c r="AM1397" s="142"/>
      <c r="AN1397" s="142"/>
      <c r="AO1397" s="142"/>
    </row>
    <row r="1398" spans="35:41" x14ac:dyDescent="0.25">
      <c r="AI1398" s="142"/>
      <c r="AJ1398" s="142"/>
      <c r="AK1398" s="142"/>
      <c r="AL1398" s="142"/>
      <c r="AM1398" s="142"/>
      <c r="AN1398" s="142"/>
      <c r="AO1398" s="142"/>
    </row>
    <row r="1399" spans="35:41" x14ac:dyDescent="0.25">
      <c r="AI1399" s="142"/>
      <c r="AJ1399" s="142"/>
      <c r="AK1399" s="142"/>
      <c r="AL1399" s="142"/>
      <c r="AM1399" s="142"/>
      <c r="AN1399" s="142"/>
      <c r="AO1399" s="142"/>
    </row>
    <row r="1400" spans="35:41" x14ac:dyDescent="0.25">
      <c r="AI1400" s="142"/>
      <c r="AJ1400" s="142"/>
      <c r="AK1400" s="142"/>
      <c r="AL1400" s="142"/>
      <c r="AM1400" s="142"/>
      <c r="AN1400" s="142"/>
      <c r="AO1400" s="142"/>
    </row>
    <row r="1401" spans="35:41" x14ac:dyDescent="0.25">
      <c r="AI1401" s="142"/>
      <c r="AJ1401" s="142"/>
      <c r="AK1401" s="142"/>
      <c r="AL1401" s="142"/>
      <c r="AM1401" s="142"/>
      <c r="AN1401" s="142"/>
      <c r="AO1401" s="142"/>
    </row>
    <row r="1402" spans="35:41" x14ac:dyDescent="0.25">
      <c r="AI1402" s="142"/>
      <c r="AJ1402" s="142"/>
      <c r="AK1402" s="142"/>
      <c r="AL1402" s="142"/>
      <c r="AM1402" s="142"/>
      <c r="AN1402" s="142"/>
      <c r="AO1402" s="142"/>
    </row>
    <row r="1403" spans="35:41" x14ac:dyDescent="0.25">
      <c r="AI1403" s="142"/>
      <c r="AJ1403" s="142"/>
      <c r="AK1403" s="142"/>
      <c r="AL1403" s="142"/>
      <c r="AM1403" s="142"/>
      <c r="AN1403" s="142"/>
      <c r="AO1403" s="142"/>
    </row>
    <row r="1404" spans="35:41" x14ac:dyDescent="0.25">
      <c r="AI1404" s="142"/>
      <c r="AJ1404" s="142"/>
      <c r="AK1404" s="142"/>
      <c r="AL1404" s="142"/>
      <c r="AM1404" s="142"/>
      <c r="AN1404" s="142"/>
      <c r="AO1404" s="142"/>
    </row>
    <row r="1405" spans="35:41" x14ac:dyDescent="0.25">
      <c r="AI1405" s="142"/>
      <c r="AJ1405" s="142"/>
      <c r="AK1405" s="142"/>
      <c r="AL1405" s="142"/>
      <c r="AM1405" s="142"/>
      <c r="AN1405" s="142"/>
      <c r="AO1405" s="142"/>
    </row>
    <row r="1406" spans="35:41" x14ac:dyDescent="0.25">
      <c r="AI1406" s="142"/>
      <c r="AJ1406" s="142"/>
      <c r="AK1406" s="142"/>
      <c r="AL1406" s="142"/>
      <c r="AM1406" s="142"/>
      <c r="AN1406" s="142"/>
      <c r="AO1406" s="142"/>
    </row>
    <row r="1407" spans="35:41" x14ac:dyDescent="0.25">
      <c r="AI1407" s="142"/>
      <c r="AJ1407" s="142"/>
      <c r="AK1407" s="142"/>
      <c r="AL1407" s="142"/>
      <c r="AM1407" s="142"/>
      <c r="AN1407" s="142"/>
      <c r="AO1407" s="142"/>
    </row>
    <row r="1408" spans="35:41" x14ac:dyDescent="0.25">
      <c r="AI1408" s="142"/>
      <c r="AJ1408" s="142"/>
      <c r="AK1408" s="142"/>
      <c r="AL1408" s="142"/>
      <c r="AM1408" s="142"/>
      <c r="AN1408" s="142"/>
      <c r="AO1408" s="142"/>
    </row>
    <row r="1409" spans="35:41" x14ac:dyDescent="0.25">
      <c r="AI1409" s="142"/>
      <c r="AJ1409" s="142"/>
      <c r="AK1409" s="142"/>
      <c r="AL1409" s="142"/>
      <c r="AM1409" s="142"/>
      <c r="AN1409" s="142"/>
      <c r="AO1409" s="142"/>
    </row>
    <row r="1410" spans="35:41" x14ac:dyDescent="0.25">
      <c r="AI1410" s="142"/>
      <c r="AJ1410" s="142"/>
      <c r="AK1410" s="142"/>
      <c r="AL1410" s="142"/>
      <c r="AM1410" s="142"/>
      <c r="AN1410" s="142"/>
      <c r="AO1410" s="142"/>
    </row>
    <row r="1411" spans="35:41" x14ac:dyDescent="0.25">
      <c r="AI1411" s="142"/>
      <c r="AJ1411" s="142"/>
      <c r="AK1411" s="142"/>
      <c r="AL1411" s="142"/>
      <c r="AM1411" s="142"/>
      <c r="AN1411" s="142"/>
      <c r="AO1411" s="142"/>
    </row>
    <row r="1412" spans="35:41" x14ac:dyDescent="0.25">
      <c r="AI1412" s="142"/>
      <c r="AJ1412" s="142"/>
      <c r="AK1412" s="142"/>
      <c r="AL1412" s="142"/>
      <c r="AM1412" s="142"/>
      <c r="AN1412" s="142"/>
      <c r="AO1412" s="142"/>
    </row>
    <row r="1413" spans="35:41" x14ac:dyDescent="0.25">
      <c r="AI1413" s="142"/>
      <c r="AJ1413" s="142"/>
      <c r="AK1413" s="142"/>
      <c r="AL1413" s="142"/>
      <c r="AM1413" s="142"/>
      <c r="AN1413" s="142"/>
      <c r="AO1413" s="142"/>
    </row>
    <row r="1414" spans="35:41" x14ac:dyDescent="0.25">
      <c r="AI1414" s="142"/>
      <c r="AJ1414" s="142"/>
      <c r="AK1414" s="142"/>
      <c r="AL1414" s="142"/>
      <c r="AM1414" s="142"/>
      <c r="AN1414" s="142"/>
      <c r="AO1414" s="142"/>
    </row>
    <row r="1415" spans="35:41" x14ac:dyDescent="0.25">
      <c r="AI1415" s="142"/>
      <c r="AJ1415" s="142"/>
      <c r="AK1415" s="142"/>
      <c r="AL1415" s="142"/>
      <c r="AM1415" s="142"/>
      <c r="AN1415" s="142"/>
      <c r="AO1415" s="142"/>
    </row>
    <row r="1416" spans="35:41" x14ac:dyDescent="0.25">
      <c r="AI1416" s="142"/>
      <c r="AJ1416" s="142"/>
      <c r="AK1416" s="142"/>
      <c r="AL1416" s="142"/>
      <c r="AM1416" s="142"/>
      <c r="AN1416" s="142"/>
      <c r="AO1416" s="142"/>
    </row>
    <row r="1417" spans="35:41" x14ac:dyDescent="0.25">
      <c r="AI1417" s="142"/>
      <c r="AJ1417" s="142"/>
      <c r="AK1417" s="142"/>
      <c r="AL1417" s="142"/>
      <c r="AM1417" s="142"/>
      <c r="AN1417" s="142"/>
      <c r="AO1417" s="142"/>
    </row>
    <row r="1418" spans="35:41" x14ac:dyDescent="0.25">
      <c r="AI1418" s="142"/>
      <c r="AJ1418" s="142"/>
      <c r="AK1418" s="142"/>
      <c r="AL1418" s="142"/>
      <c r="AM1418" s="142"/>
      <c r="AN1418" s="142"/>
      <c r="AO1418" s="142"/>
    </row>
    <row r="1419" spans="35:41" x14ac:dyDescent="0.25">
      <c r="AI1419" s="142"/>
      <c r="AJ1419" s="142"/>
      <c r="AK1419" s="142"/>
      <c r="AL1419" s="142"/>
      <c r="AM1419" s="142"/>
      <c r="AN1419" s="142"/>
      <c r="AO1419" s="142"/>
    </row>
    <row r="1420" spans="35:41" x14ac:dyDescent="0.25">
      <c r="AI1420" s="142"/>
      <c r="AJ1420" s="142"/>
      <c r="AK1420" s="142"/>
      <c r="AL1420" s="142"/>
      <c r="AM1420" s="142"/>
      <c r="AN1420" s="142"/>
      <c r="AO1420" s="142"/>
    </row>
    <row r="1421" spans="35:41" x14ac:dyDescent="0.25">
      <c r="AI1421" s="142"/>
      <c r="AJ1421" s="142"/>
      <c r="AK1421" s="142"/>
      <c r="AL1421" s="142"/>
      <c r="AM1421" s="142"/>
      <c r="AN1421" s="142"/>
      <c r="AO1421" s="142"/>
    </row>
    <row r="1422" spans="35:41" x14ac:dyDescent="0.25">
      <c r="AI1422" s="142"/>
      <c r="AJ1422" s="142"/>
      <c r="AK1422" s="142"/>
      <c r="AL1422" s="142"/>
      <c r="AM1422" s="142"/>
      <c r="AN1422" s="142"/>
      <c r="AO1422" s="142"/>
    </row>
    <row r="1423" spans="35:41" x14ac:dyDescent="0.25">
      <c r="AI1423" s="142"/>
      <c r="AJ1423" s="142"/>
      <c r="AK1423" s="142"/>
      <c r="AL1423" s="142"/>
      <c r="AM1423" s="142"/>
      <c r="AN1423" s="142"/>
      <c r="AO1423" s="142"/>
    </row>
    <row r="1424" spans="35:41" x14ac:dyDescent="0.25">
      <c r="AI1424" s="142"/>
      <c r="AJ1424" s="142"/>
      <c r="AK1424" s="142"/>
      <c r="AL1424" s="142"/>
      <c r="AM1424" s="142"/>
      <c r="AN1424" s="142"/>
      <c r="AO1424" s="142"/>
    </row>
    <row r="1425" spans="35:41" x14ac:dyDescent="0.25">
      <c r="AI1425" s="142"/>
      <c r="AJ1425" s="142"/>
      <c r="AK1425" s="142"/>
      <c r="AL1425" s="142"/>
      <c r="AM1425" s="142"/>
      <c r="AN1425" s="142"/>
      <c r="AO1425" s="142"/>
    </row>
    <row r="1426" spans="35:41" x14ac:dyDescent="0.25">
      <c r="AI1426" s="142"/>
      <c r="AJ1426" s="142"/>
      <c r="AK1426" s="142"/>
      <c r="AL1426" s="142"/>
      <c r="AM1426" s="142"/>
      <c r="AN1426" s="142"/>
      <c r="AO1426" s="142"/>
    </row>
    <row r="1427" spans="35:41" x14ac:dyDescent="0.25">
      <c r="AI1427" s="142"/>
      <c r="AJ1427" s="142"/>
      <c r="AK1427" s="142"/>
      <c r="AL1427" s="142"/>
      <c r="AM1427" s="142"/>
      <c r="AN1427" s="142"/>
      <c r="AO1427" s="142"/>
    </row>
    <row r="1428" spans="35:41" x14ac:dyDescent="0.25">
      <c r="AI1428" s="142"/>
      <c r="AJ1428" s="142"/>
      <c r="AK1428" s="142"/>
      <c r="AL1428" s="142"/>
      <c r="AM1428" s="142"/>
      <c r="AN1428" s="142"/>
      <c r="AO1428" s="142"/>
    </row>
    <row r="1429" spans="35:41" x14ac:dyDescent="0.25">
      <c r="AI1429" s="142"/>
      <c r="AJ1429" s="142"/>
      <c r="AK1429" s="142"/>
      <c r="AL1429" s="142"/>
      <c r="AM1429" s="142"/>
      <c r="AN1429" s="142"/>
      <c r="AO1429" s="142"/>
    </row>
    <row r="1430" spans="35:41" x14ac:dyDescent="0.25">
      <c r="AI1430" s="142"/>
      <c r="AJ1430" s="142"/>
      <c r="AK1430" s="142"/>
      <c r="AL1430" s="142"/>
      <c r="AM1430" s="142"/>
      <c r="AN1430" s="142"/>
      <c r="AO1430" s="142"/>
    </row>
    <row r="1431" spans="35:41" x14ac:dyDescent="0.25">
      <c r="AI1431" s="142"/>
      <c r="AJ1431" s="142"/>
      <c r="AK1431" s="142"/>
      <c r="AL1431" s="142"/>
      <c r="AM1431" s="142"/>
      <c r="AN1431" s="142"/>
      <c r="AO1431" s="142"/>
    </row>
    <row r="1432" spans="35:41" x14ac:dyDescent="0.25">
      <c r="AI1432" s="142"/>
      <c r="AJ1432" s="142"/>
      <c r="AK1432" s="142"/>
      <c r="AL1432" s="142"/>
      <c r="AM1432" s="142"/>
      <c r="AN1432" s="142"/>
      <c r="AO1432" s="142"/>
    </row>
    <row r="1433" spans="35:41" x14ac:dyDescent="0.25">
      <c r="AI1433" s="142"/>
      <c r="AJ1433" s="142"/>
      <c r="AK1433" s="142"/>
      <c r="AL1433" s="142"/>
      <c r="AM1433" s="142"/>
      <c r="AN1433" s="142"/>
      <c r="AO1433" s="142"/>
    </row>
    <row r="1434" spans="35:41" x14ac:dyDescent="0.25">
      <c r="AI1434" s="142"/>
      <c r="AJ1434" s="142"/>
      <c r="AK1434" s="142"/>
      <c r="AL1434" s="142"/>
      <c r="AM1434" s="142"/>
      <c r="AN1434" s="142"/>
      <c r="AO1434" s="142"/>
    </row>
    <row r="1435" spans="35:41" x14ac:dyDescent="0.25">
      <c r="AI1435" s="142"/>
      <c r="AJ1435" s="142"/>
      <c r="AK1435" s="142"/>
      <c r="AL1435" s="142"/>
      <c r="AM1435" s="142"/>
      <c r="AN1435" s="142"/>
      <c r="AO1435" s="142"/>
    </row>
    <row r="1436" spans="35:41" x14ac:dyDescent="0.25">
      <c r="AI1436" s="142"/>
      <c r="AJ1436" s="142"/>
      <c r="AK1436" s="142"/>
      <c r="AL1436" s="142"/>
      <c r="AM1436" s="142"/>
      <c r="AN1436" s="142"/>
      <c r="AO1436" s="142"/>
    </row>
    <row r="1437" spans="35:41" x14ac:dyDescent="0.25">
      <c r="AI1437" s="142"/>
      <c r="AJ1437" s="142"/>
      <c r="AK1437" s="142"/>
      <c r="AL1437" s="142"/>
      <c r="AM1437" s="142"/>
      <c r="AN1437" s="142"/>
      <c r="AO1437" s="142"/>
    </row>
    <row r="1438" spans="35:41" x14ac:dyDescent="0.25">
      <c r="AI1438" s="142"/>
      <c r="AJ1438" s="142"/>
      <c r="AK1438" s="142"/>
      <c r="AL1438" s="142"/>
      <c r="AM1438" s="142"/>
      <c r="AN1438" s="142"/>
      <c r="AO1438" s="142"/>
    </row>
    <row r="1439" spans="35:41" x14ac:dyDescent="0.25">
      <c r="AI1439" s="142"/>
      <c r="AJ1439" s="142"/>
      <c r="AK1439" s="142"/>
      <c r="AL1439" s="142"/>
      <c r="AM1439" s="142"/>
      <c r="AN1439" s="142"/>
      <c r="AO1439" s="142"/>
    </row>
    <row r="1440" spans="35:41" x14ac:dyDescent="0.25">
      <c r="AI1440" s="142"/>
      <c r="AJ1440" s="142"/>
      <c r="AK1440" s="142"/>
      <c r="AL1440" s="142"/>
      <c r="AM1440" s="142"/>
      <c r="AN1440" s="142"/>
      <c r="AO1440" s="142"/>
    </row>
    <row r="1441" spans="35:41" x14ac:dyDescent="0.25">
      <c r="AI1441" s="142"/>
      <c r="AJ1441" s="142"/>
      <c r="AK1441" s="142"/>
      <c r="AL1441" s="142"/>
      <c r="AM1441" s="142"/>
      <c r="AN1441" s="142"/>
      <c r="AO1441" s="142"/>
    </row>
    <row r="1442" spans="35:41" x14ac:dyDescent="0.25">
      <c r="AI1442" s="142"/>
      <c r="AJ1442" s="142"/>
      <c r="AK1442" s="142"/>
      <c r="AL1442" s="142"/>
      <c r="AM1442" s="142"/>
      <c r="AN1442" s="142"/>
      <c r="AO1442" s="142"/>
    </row>
    <row r="1443" spans="35:41" x14ac:dyDescent="0.25">
      <c r="AI1443" s="142"/>
      <c r="AJ1443" s="142"/>
      <c r="AK1443" s="142"/>
      <c r="AL1443" s="142"/>
      <c r="AM1443" s="142"/>
      <c r="AN1443" s="142"/>
      <c r="AO1443" s="142"/>
    </row>
    <row r="1444" spans="35:41" x14ac:dyDescent="0.25">
      <c r="AI1444" s="142"/>
      <c r="AJ1444" s="142"/>
      <c r="AK1444" s="142"/>
      <c r="AL1444" s="142"/>
      <c r="AM1444" s="142"/>
      <c r="AN1444" s="142"/>
      <c r="AO1444" s="142"/>
    </row>
    <row r="1445" spans="35:41" x14ac:dyDescent="0.25">
      <c r="AI1445" s="142"/>
      <c r="AJ1445" s="142"/>
      <c r="AK1445" s="142"/>
      <c r="AL1445" s="142"/>
      <c r="AM1445" s="142"/>
      <c r="AN1445" s="142"/>
      <c r="AO1445" s="142"/>
    </row>
    <row r="1446" spans="35:41" x14ac:dyDescent="0.25">
      <c r="AI1446" s="142"/>
      <c r="AJ1446" s="142"/>
      <c r="AK1446" s="142"/>
      <c r="AL1446" s="142"/>
      <c r="AM1446" s="142"/>
      <c r="AN1446" s="142"/>
      <c r="AO1446" s="142"/>
    </row>
    <row r="1447" spans="35:41" x14ac:dyDescent="0.25">
      <c r="AI1447" s="142"/>
      <c r="AJ1447" s="142"/>
      <c r="AK1447" s="142"/>
      <c r="AL1447" s="142"/>
      <c r="AM1447" s="142"/>
      <c r="AN1447" s="142"/>
      <c r="AO1447" s="142"/>
    </row>
    <row r="1448" spans="35:41" x14ac:dyDescent="0.25">
      <c r="AI1448" s="142"/>
      <c r="AJ1448" s="142"/>
      <c r="AK1448" s="142"/>
      <c r="AL1448" s="142"/>
      <c r="AM1448" s="142"/>
      <c r="AN1448" s="142"/>
      <c r="AO1448" s="142"/>
    </row>
    <row r="1449" spans="35:41" x14ac:dyDescent="0.25">
      <c r="AI1449" s="142"/>
      <c r="AJ1449" s="142"/>
      <c r="AK1449" s="142"/>
      <c r="AL1449" s="142"/>
      <c r="AM1449" s="142"/>
      <c r="AN1449" s="142"/>
      <c r="AO1449" s="142"/>
    </row>
    <row r="1450" spans="35:41" x14ac:dyDescent="0.25">
      <c r="AI1450" s="142"/>
      <c r="AJ1450" s="142"/>
      <c r="AK1450" s="142"/>
      <c r="AL1450" s="142"/>
      <c r="AM1450" s="142"/>
      <c r="AN1450" s="142"/>
      <c r="AO1450" s="142"/>
    </row>
    <row r="1451" spans="35:41" x14ac:dyDescent="0.25">
      <c r="AI1451" s="142"/>
      <c r="AJ1451" s="142"/>
      <c r="AK1451" s="142"/>
      <c r="AL1451" s="142"/>
      <c r="AM1451" s="142"/>
      <c r="AN1451" s="142"/>
      <c r="AO1451" s="142"/>
    </row>
    <row r="1452" spans="35:41" x14ac:dyDescent="0.25">
      <c r="AI1452" s="142"/>
      <c r="AJ1452" s="142"/>
      <c r="AK1452" s="142"/>
      <c r="AL1452" s="142"/>
      <c r="AM1452" s="142"/>
      <c r="AN1452" s="142"/>
      <c r="AO1452" s="142"/>
    </row>
    <row r="1453" spans="35:41" x14ac:dyDescent="0.25">
      <c r="AI1453" s="142"/>
      <c r="AJ1453" s="142"/>
      <c r="AK1453" s="142"/>
      <c r="AL1453" s="142"/>
      <c r="AM1453" s="142"/>
      <c r="AN1453" s="142"/>
      <c r="AO1453" s="142"/>
    </row>
    <row r="1454" spans="35:41" x14ac:dyDescent="0.25">
      <c r="AI1454" s="142"/>
      <c r="AJ1454" s="142"/>
      <c r="AK1454" s="142"/>
      <c r="AL1454" s="142"/>
      <c r="AM1454" s="142"/>
      <c r="AN1454" s="142"/>
      <c r="AO1454" s="142"/>
    </row>
    <row r="1455" spans="35:41" x14ac:dyDescent="0.25">
      <c r="AI1455" s="142"/>
      <c r="AJ1455" s="142"/>
      <c r="AK1455" s="142"/>
      <c r="AL1455" s="142"/>
      <c r="AM1455" s="142"/>
      <c r="AN1455" s="142"/>
      <c r="AO1455" s="142"/>
    </row>
    <row r="1456" spans="35:41" x14ac:dyDescent="0.25">
      <c r="AI1456" s="142"/>
      <c r="AJ1456" s="142"/>
      <c r="AK1456" s="142"/>
      <c r="AL1456" s="142"/>
      <c r="AM1456" s="142"/>
      <c r="AN1456" s="142"/>
      <c r="AO1456" s="142"/>
    </row>
    <row r="1457" spans="35:41" x14ac:dyDescent="0.25">
      <c r="AI1457" s="142"/>
      <c r="AJ1457" s="142"/>
      <c r="AK1457" s="142"/>
      <c r="AL1457" s="142"/>
      <c r="AM1457" s="142"/>
      <c r="AN1457" s="142"/>
      <c r="AO1457" s="142"/>
    </row>
    <row r="1458" spans="35:41" x14ac:dyDescent="0.25">
      <c r="AI1458" s="142"/>
      <c r="AJ1458" s="142"/>
      <c r="AK1458" s="142"/>
      <c r="AL1458" s="142"/>
      <c r="AM1458" s="142"/>
      <c r="AN1458" s="142"/>
      <c r="AO1458" s="142"/>
    </row>
    <row r="1459" spans="35:41" x14ac:dyDescent="0.25">
      <c r="AI1459" s="142"/>
      <c r="AJ1459" s="142"/>
      <c r="AK1459" s="142"/>
      <c r="AL1459" s="142"/>
      <c r="AM1459" s="142"/>
      <c r="AN1459" s="142"/>
      <c r="AO1459" s="142"/>
    </row>
    <row r="1460" spans="35:41" x14ac:dyDescent="0.25">
      <c r="AI1460" s="142"/>
      <c r="AJ1460" s="142"/>
      <c r="AK1460" s="142"/>
      <c r="AL1460" s="142"/>
      <c r="AM1460" s="142"/>
      <c r="AN1460" s="142"/>
      <c r="AO1460" s="142"/>
    </row>
    <row r="1461" spans="35:41" x14ac:dyDescent="0.25">
      <c r="AI1461" s="142"/>
      <c r="AJ1461" s="142"/>
      <c r="AK1461" s="142"/>
      <c r="AL1461" s="142"/>
      <c r="AM1461" s="142"/>
      <c r="AN1461" s="142"/>
      <c r="AO1461" s="142"/>
    </row>
    <row r="1462" spans="35:41" x14ac:dyDescent="0.25">
      <c r="AI1462" s="142"/>
      <c r="AJ1462" s="142"/>
      <c r="AK1462" s="142"/>
      <c r="AL1462" s="142"/>
      <c r="AM1462" s="142"/>
      <c r="AN1462" s="142"/>
      <c r="AO1462" s="142"/>
    </row>
    <row r="1463" spans="35:41" x14ac:dyDescent="0.25">
      <c r="AI1463" s="142"/>
      <c r="AJ1463" s="142"/>
      <c r="AK1463" s="142"/>
      <c r="AL1463" s="142"/>
      <c r="AM1463" s="142"/>
      <c r="AN1463" s="142"/>
      <c r="AO1463" s="142"/>
    </row>
    <row r="1464" spans="35:41" x14ac:dyDescent="0.25">
      <c r="AI1464" s="142"/>
      <c r="AJ1464" s="142"/>
      <c r="AK1464" s="142"/>
      <c r="AL1464" s="142"/>
      <c r="AM1464" s="142"/>
      <c r="AN1464" s="142"/>
      <c r="AO1464" s="142"/>
    </row>
    <row r="1465" spans="35:41" x14ac:dyDescent="0.25">
      <c r="AI1465" s="142"/>
      <c r="AJ1465" s="142"/>
      <c r="AK1465" s="142"/>
      <c r="AL1465" s="142"/>
      <c r="AM1465" s="142"/>
      <c r="AN1465" s="142"/>
      <c r="AO1465" s="142"/>
    </row>
    <row r="1466" spans="35:41" x14ac:dyDescent="0.25">
      <c r="AI1466" s="142"/>
      <c r="AJ1466" s="142"/>
      <c r="AK1466" s="142"/>
      <c r="AL1466" s="142"/>
      <c r="AM1466" s="142"/>
      <c r="AN1466" s="142"/>
      <c r="AO1466" s="142"/>
    </row>
    <row r="1467" spans="35:41" x14ac:dyDescent="0.25">
      <c r="AI1467" s="142"/>
      <c r="AJ1467" s="142"/>
      <c r="AK1467" s="142"/>
      <c r="AL1467" s="142"/>
      <c r="AM1467" s="142"/>
      <c r="AN1467" s="142"/>
      <c r="AO1467" s="142"/>
    </row>
    <row r="1468" spans="35:41" x14ac:dyDescent="0.25">
      <c r="AI1468" s="142"/>
      <c r="AJ1468" s="142"/>
      <c r="AK1468" s="142"/>
      <c r="AL1468" s="142"/>
      <c r="AM1468" s="142"/>
      <c r="AN1468" s="142"/>
      <c r="AO1468" s="142"/>
    </row>
    <row r="1469" spans="35:41" x14ac:dyDescent="0.25">
      <c r="AI1469" s="142"/>
      <c r="AJ1469" s="142"/>
      <c r="AK1469" s="142"/>
      <c r="AL1469" s="142"/>
      <c r="AM1469" s="142"/>
      <c r="AN1469" s="142"/>
      <c r="AO1469" s="142"/>
    </row>
    <row r="1470" spans="35:41" x14ac:dyDescent="0.25">
      <c r="AI1470" s="142"/>
      <c r="AJ1470" s="142"/>
      <c r="AK1470" s="142"/>
      <c r="AL1470" s="142"/>
      <c r="AM1470" s="142"/>
      <c r="AN1470" s="142"/>
      <c r="AO1470" s="142"/>
    </row>
    <row r="1471" spans="35:41" x14ac:dyDescent="0.25">
      <c r="AI1471" s="142"/>
      <c r="AJ1471" s="142"/>
      <c r="AK1471" s="142"/>
      <c r="AL1471" s="142"/>
      <c r="AM1471" s="142"/>
      <c r="AN1471" s="142"/>
      <c r="AO1471" s="142"/>
    </row>
    <row r="1472" spans="35:41" x14ac:dyDescent="0.25">
      <c r="AI1472" s="142"/>
      <c r="AJ1472" s="142"/>
      <c r="AK1472" s="142"/>
      <c r="AL1472" s="142"/>
      <c r="AM1472" s="142"/>
      <c r="AN1472" s="142"/>
      <c r="AO1472" s="142"/>
    </row>
    <row r="1473" spans="35:41" x14ac:dyDescent="0.25">
      <c r="AI1473" s="142"/>
      <c r="AJ1473" s="142"/>
      <c r="AK1473" s="142"/>
      <c r="AL1473" s="142"/>
      <c r="AM1473" s="142"/>
      <c r="AN1473" s="142"/>
      <c r="AO1473" s="142"/>
    </row>
    <row r="1474" spans="35:41" x14ac:dyDescent="0.25">
      <c r="AI1474" s="142"/>
      <c r="AJ1474" s="142"/>
      <c r="AK1474" s="142"/>
      <c r="AL1474" s="142"/>
      <c r="AM1474" s="142"/>
      <c r="AN1474" s="142"/>
      <c r="AO1474" s="142"/>
    </row>
    <row r="1475" spans="35:41" x14ac:dyDescent="0.25">
      <c r="AI1475" s="142"/>
      <c r="AJ1475" s="142"/>
      <c r="AK1475" s="142"/>
      <c r="AL1475" s="142"/>
      <c r="AM1475" s="142"/>
      <c r="AN1475" s="142"/>
      <c r="AO1475" s="142"/>
    </row>
    <row r="1476" spans="35:41" x14ac:dyDescent="0.25">
      <c r="AI1476" s="142"/>
      <c r="AJ1476" s="142"/>
      <c r="AK1476" s="142"/>
      <c r="AL1476" s="142"/>
      <c r="AM1476" s="142"/>
      <c r="AN1476" s="142"/>
      <c r="AO1476" s="142"/>
    </row>
    <row r="1477" spans="35:41" x14ac:dyDescent="0.25">
      <c r="AI1477" s="142"/>
      <c r="AJ1477" s="142"/>
      <c r="AK1477" s="142"/>
      <c r="AL1477" s="142"/>
      <c r="AM1477" s="142"/>
      <c r="AN1477" s="142"/>
      <c r="AO1477" s="142"/>
    </row>
    <row r="1478" spans="35:41" x14ac:dyDescent="0.25">
      <c r="AI1478" s="142"/>
      <c r="AJ1478" s="142"/>
      <c r="AK1478" s="142"/>
      <c r="AL1478" s="142"/>
      <c r="AM1478" s="142"/>
      <c r="AN1478" s="142"/>
      <c r="AO1478" s="142"/>
    </row>
    <row r="1479" spans="35:41" x14ac:dyDescent="0.25">
      <c r="AI1479" s="142"/>
      <c r="AJ1479" s="142"/>
      <c r="AK1479" s="142"/>
      <c r="AL1479" s="142"/>
      <c r="AM1479" s="142"/>
      <c r="AN1479" s="142"/>
      <c r="AO1479" s="142"/>
    </row>
    <row r="1480" spans="35:41" x14ac:dyDescent="0.25">
      <c r="AI1480" s="142"/>
      <c r="AJ1480" s="142"/>
      <c r="AK1480" s="142"/>
      <c r="AL1480" s="142"/>
      <c r="AM1480" s="142"/>
      <c r="AN1480" s="142"/>
      <c r="AO1480" s="142"/>
    </row>
    <row r="1481" spans="35:41" x14ac:dyDescent="0.25">
      <c r="AI1481" s="142"/>
      <c r="AJ1481" s="142"/>
      <c r="AK1481" s="142"/>
      <c r="AL1481" s="142"/>
      <c r="AM1481" s="142"/>
      <c r="AN1481" s="142"/>
      <c r="AO1481" s="142"/>
    </row>
    <row r="1482" spans="35:41" x14ac:dyDescent="0.25">
      <c r="AI1482" s="142"/>
      <c r="AJ1482" s="142"/>
      <c r="AK1482" s="142"/>
      <c r="AL1482" s="142"/>
      <c r="AM1482" s="142"/>
      <c r="AN1482" s="142"/>
      <c r="AO1482" s="142"/>
    </row>
    <row r="1483" spans="35:41" x14ac:dyDescent="0.25">
      <c r="AI1483" s="142"/>
      <c r="AJ1483" s="142"/>
      <c r="AK1483" s="142"/>
      <c r="AL1483" s="142"/>
      <c r="AM1483" s="142"/>
      <c r="AN1483" s="142"/>
      <c r="AO1483" s="142"/>
    </row>
    <row r="1484" spans="35:41" x14ac:dyDescent="0.25">
      <c r="AI1484" s="142"/>
      <c r="AJ1484" s="142"/>
      <c r="AK1484" s="142"/>
      <c r="AL1484" s="142"/>
      <c r="AM1484" s="142"/>
      <c r="AN1484" s="142"/>
      <c r="AO1484" s="142"/>
    </row>
    <row r="1485" spans="35:41" x14ac:dyDescent="0.25">
      <c r="AI1485" s="142"/>
      <c r="AJ1485" s="142"/>
      <c r="AK1485" s="142"/>
      <c r="AL1485" s="142"/>
      <c r="AM1485" s="142"/>
      <c r="AN1485" s="142"/>
      <c r="AO1485" s="142"/>
    </row>
    <row r="1486" spans="35:41" x14ac:dyDescent="0.25">
      <c r="AI1486" s="142"/>
      <c r="AJ1486" s="142"/>
      <c r="AK1486" s="142"/>
      <c r="AL1486" s="142"/>
      <c r="AM1486" s="142"/>
      <c r="AN1486" s="142"/>
      <c r="AO1486" s="142"/>
    </row>
    <row r="1487" spans="35:41" x14ac:dyDescent="0.25">
      <c r="AI1487" s="142"/>
      <c r="AJ1487" s="142"/>
      <c r="AK1487" s="142"/>
      <c r="AL1487" s="142"/>
      <c r="AM1487" s="142"/>
      <c r="AN1487" s="142"/>
      <c r="AO1487" s="142"/>
    </row>
    <row r="1488" spans="35:41" x14ac:dyDescent="0.25">
      <c r="AI1488" s="142"/>
      <c r="AJ1488" s="142"/>
      <c r="AK1488" s="142"/>
      <c r="AL1488" s="142"/>
      <c r="AM1488" s="142"/>
      <c r="AN1488" s="142"/>
      <c r="AO1488" s="142"/>
    </row>
    <row r="1489" spans="35:41" x14ac:dyDescent="0.25">
      <c r="AI1489" s="142"/>
      <c r="AJ1489" s="142"/>
      <c r="AK1489" s="142"/>
      <c r="AL1489" s="142"/>
      <c r="AM1489" s="142"/>
      <c r="AN1489" s="142"/>
      <c r="AO1489" s="142"/>
    </row>
    <row r="1490" spans="35:41" x14ac:dyDescent="0.25">
      <c r="AI1490" s="142"/>
      <c r="AJ1490" s="142"/>
      <c r="AK1490" s="142"/>
      <c r="AL1490" s="142"/>
      <c r="AM1490" s="142"/>
      <c r="AN1490" s="142"/>
      <c r="AO1490" s="142"/>
    </row>
    <row r="1491" spans="35:41" x14ac:dyDescent="0.25">
      <c r="AI1491" s="142"/>
      <c r="AJ1491" s="142"/>
      <c r="AK1491" s="142"/>
      <c r="AL1491" s="142"/>
      <c r="AM1491" s="142"/>
      <c r="AN1491" s="142"/>
      <c r="AO1491" s="142"/>
    </row>
    <row r="1492" spans="35:41" x14ac:dyDescent="0.25">
      <c r="AI1492" s="142"/>
      <c r="AJ1492" s="142"/>
      <c r="AK1492" s="142"/>
      <c r="AL1492" s="142"/>
      <c r="AM1492" s="142"/>
      <c r="AN1492" s="142"/>
      <c r="AO1492" s="142"/>
    </row>
    <row r="1493" spans="35:41" x14ac:dyDescent="0.25">
      <c r="AI1493" s="142"/>
      <c r="AJ1493" s="142"/>
      <c r="AK1493" s="142"/>
      <c r="AL1493" s="142"/>
      <c r="AM1493" s="142"/>
      <c r="AN1493" s="142"/>
      <c r="AO1493" s="142"/>
    </row>
    <row r="1494" spans="35:41" x14ac:dyDescent="0.25">
      <c r="AI1494" s="142"/>
      <c r="AJ1494" s="142"/>
      <c r="AK1494" s="142"/>
      <c r="AL1494" s="142"/>
      <c r="AM1494" s="142"/>
      <c r="AN1494" s="142"/>
      <c r="AO1494" s="142"/>
    </row>
    <row r="1495" spans="35:41" x14ac:dyDescent="0.25">
      <c r="AI1495" s="142"/>
      <c r="AJ1495" s="142"/>
      <c r="AK1495" s="142"/>
      <c r="AL1495" s="142"/>
      <c r="AM1495" s="142"/>
      <c r="AN1495" s="142"/>
      <c r="AO1495" s="142"/>
    </row>
    <row r="1496" spans="35:41" x14ac:dyDescent="0.25">
      <c r="AI1496" s="142"/>
      <c r="AJ1496" s="142"/>
      <c r="AK1496" s="142"/>
      <c r="AL1496" s="142"/>
      <c r="AM1496" s="142"/>
      <c r="AN1496" s="142"/>
      <c r="AO1496" s="142"/>
    </row>
    <row r="1497" spans="35:41" x14ac:dyDescent="0.25">
      <c r="AI1497" s="142"/>
      <c r="AJ1497" s="142"/>
      <c r="AK1497" s="142"/>
      <c r="AL1497" s="142"/>
      <c r="AM1497" s="142"/>
      <c r="AN1497" s="142"/>
      <c r="AO1497" s="142"/>
    </row>
    <row r="1498" spans="35:41" x14ac:dyDescent="0.25">
      <c r="AI1498" s="142"/>
      <c r="AJ1498" s="142"/>
      <c r="AK1498" s="142"/>
      <c r="AL1498" s="142"/>
      <c r="AM1498" s="142"/>
      <c r="AN1498" s="142"/>
      <c r="AO1498" s="142"/>
    </row>
    <row r="1499" spans="35:41" x14ac:dyDescent="0.25">
      <c r="AI1499" s="142"/>
      <c r="AJ1499" s="142"/>
      <c r="AK1499" s="142"/>
      <c r="AL1499" s="142"/>
      <c r="AM1499" s="142"/>
      <c r="AN1499" s="142"/>
      <c r="AO1499" s="142"/>
    </row>
    <row r="1500" spans="35:41" x14ac:dyDescent="0.25">
      <c r="AI1500" s="142"/>
      <c r="AJ1500" s="142"/>
      <c r="AK1500" s="142"/>
      <c r="AL1500" s="142"/>
      <c r="AM1500" s="142"/>
      <c r="AN1500" s="142"/>
      <c r="AO1500" s="142"/>
    </row>
    <row r="1501" spans="35:41" x14ac:dyDescent="0.25">
      <c r="AI1501" s="142"/>
      <c r="AJ1501" s="142"/>
      <c r="AK1501" s="142"/>
      <c r="AL1501" s="142"/>
      <c r="AM1501" s="142"/>
      <c r="AN1501" s="142"/>
      <c r="AO1501" s="142"/>
    </row>
    <row r="1502" spans="35:41" x14ac:dyDescent="0.25">
      <c r="AI1502" s="142"/>
      <c r="AJ1502" s="142"/>
      <c r="AK1502" s="142"/>
      <c r="AL1502" s="142"/>
      <c r="AM1502" s="142"/>
      <c r="AN1502" s="142"/>
      <c r="AO1502" s="142"/>
    </row>
    <row r="1503" spans="35:41" x14ac:dyDescent="0.25">
      <c r="AI1503" s="142"/>
      <c r="AJ1503" s="142"/>
      <c r="AK1503" s="142"/>
      <c r="AL1503" s="142"/>
      <c r="AM1503" s="142"/>
      <c r="AN1503" s="142"/>
      <c r="AO1503" s="142"/>
    </row>
    <row r="1504" spans="35:41" x14ac:dyDescent="0.25">
      <c r="AI1504" s="142"/>
      <c r="AJ1504" s="142"/>
      <c r="AK1504" s="142"/>
      <c r="AL1504" s="142"/>
      <c r="AM1504" s="142"/>
      <c r="AN1504" s="142"/>
      <c r="AO1504" s="142"/>
    </row>
    <row r="1505" spans="35:41" x14ac:dyDescent="0.25">
      <c r="AI1505" s="142"/>
      <c r="AJ1505" s="142"/>
      <c r="AK1505" s="142"/>
      <c r="AL1505" s="142"/>
      <c r="AM1505" s="142"/>
      <c r="AN1505" s="142"/>
      <c r="AO1505" s="142"/>
    </row>
    <row r="1506" spans="35:41" x14ac:dyDescent="0.25">
      <c r="AI1506" s="142"/>
      <c r="AJ1506" s="142"/>
      <c r="AK1506" s="142"/>
      <c r="AL1506" s="142"/>
      <c r="AM1506" s="142"/>
      <c r="AN1506" s="142"/>
      <c r="AO1506" s="142"/>
    </row>
    <row r="1507" spans="35:41" x14ac:dyDescent="0.25">
      <c r="AI1507" s="142"/>
      <c r="AJ1507" s="142"/>
      <c r="AK1507" s="142"/>
      <c r="AL1507" s="142"/>
      <c r="AM1507" s="142"/>
      <c r="AN1507" s="142"/>
      <c r="AO1507" s="142"/>
    </row>
    <row r="1508" spans="35:41" x14ac:dyDescent="0.25">
      <c r="AI1508" s="142"/>
      <c r="AJ1508" s="142"/>
      <c r="AK1508" s="142"/>
      <c r="AL1508" s="142"/>
      <c r="AM1508" s="142"/>
      <c r="AN1508" s="142"/>
      <c r="AO1508" s="142"/>
    </row>
    <row r="1509" spans="35:41" x14ac:dyDescent="0.25">
      <c r="AI1509" s="142"/>
      <c r="AJ1509" s="142"/>
      <c r="AK1509" s="142"/>
      <c r="AL1509" s="142"/>
      <c r="AM1509" s="142"/>
      <c r="AN1509" s="142"/>
      <c r="AO1509" s="142"/>
    </row>
    <row r="1510" spans="35:41" x14ac:dyDescent="0.25">
      <c r="AI1510" s="142"/>
      <c r="AJ1510" s="142"/>
      <c r="AK1510" s="142"/>
      <c r="AL1510" s="142"/>
      <c r="AM1510" s="142"/>
      <c r="AN1510" s="142"/>
      <c r="AO1510" s="142"/>
    </row>
    <row r="1511" spans="35:41" x14ac:dyDescent="0.25">
      <c r="AI1511" s="142"/>
      <c r="AJ1511" s="142"/>
      <c r="AK1511" s="142"/>
      <c r="AL1511" s="142"/>
      <c r="AM1511" s="142"/>
      <c r="AN1511" s="142"/>
      <c r="AO1511" s="142"/>
    </row>
    <row r="1512" spans="35:41" x14ac:dyDescent="0.25">
      <c r="AI1512" s="142"/>
      <c r="AJ1512" s="142"/>
      <c r="AK1512" s="142"/>
      <c r="AL1512" s="142"/>
      <c r="AM1512" s="142"/>
      <c r="AN1512" s="142"/>
      <c r="AO1512" s="142"/>
    </row>
    <row r="1513" spans="35:41" x14ac:dyDescent="0.25">
      <c r="AI1513" s="142"/>
      <c r="AJ1513" s="142"/>
      <c r="AK1513" s="142"/>
      <c r="AL1513" s="142"/>
      <c r="AM1513" s="142"/>
      <c r="AN1513" s="142"/>
      <c r="AO1513" s="142"/>
    </row>
    <row r="1514" spans="35:41" x14ac:dyDescent="0.25">
      <c r="AI1514" s="142"/>
      <c r="AJ1514" s="142"/>
      <c r="AK1514" s="142"/>
      <c r="AL1514" s="142"/>
      <c r="AM1514" s="142"/>
      <c r="AN1514" s="142"/>
      <c r="AO1514" s="142"/>
    </row>
    <row r="1515" spans="35:41" x14ac:dyDescent="0.25">
      <c r="AI1515" s="142"/>
      <c r="AJ1515" s="142"/>
      <c r="AK1515" s="142"/>
      <c r="AL1515" s="142"/>
      <c r="AM1515" s="142"/>
      <c r="AN1515" s="142"/>
      <c r="AO1515" s="142"/>
    </row>
    <row r="1516" spans="35:41" x14ac:dyDescent="0.25">
      <c r="AI1516" s="142"/>
      <c r="AJ1516" s="142"/>
      <c r="AK1516" s="142"/>
      <c r="AL1516" s="142"/>
      <c r="AM1516" s="142"/>
      <c r="AN1516" s="142"/>
      <c r="AO1516" s="142"/>
    </row>
    <row r="1517" spans="35:41" x14ac:dyDescent="0.25">
      <c r="AI1517" s="142"/>
      <c r="AJ1517" s="142"/>
      <c r="AK1517" s="142"/>
      <c r="AL1517" s="142"/>
      <c r="AM1517" s="142"/>
      <c r="AN1517" s="142"/>
      <c r="AO1517" s="142"/>
    </row>
    <row r="1518" spans="35:41" x14ac:dyDescent="0.25">
      <c r="AI1518" s="142"/>
      <c r="AJ1518" s="142"/>
      <c r="AK1518" s="142"/>
      <c r="AL1518" s="142"/>
      <c r="AM1518" s="142"/>
      <c r="AN1518" s="142"/>
      <c r="AO1518" s="142"/>
    </row>
    <row r="1519" spans="35:41" x14ac:dyDescent="0.25">
      <c r="AI1519" s="142"/>
      <c r="AJ1519" s="142"/>
      <c r="AK1519" s="142"/>
      <c r="AL1519" s="142"/>
      <c r="AM1519" s="142"/>
      <c r="AN1519" s="142"/>
      <c r="AO1519" s="142"/>
    </row>
    <row r="1520" spans="35:41" x14ac:dyDescent="0.25">
      <c r="AI1520" s="142"/>
      <c r="AJ1520" s="142"/>
      <c r="AK1520" s="142"/>
      <c r="AL1520" s="142"/>
      <c r="AM1520" s="142"/>
      <c r="AN1520" s="142"/>
      <c r="AO1520" s="142"/>
    </row>
    <row r="1521" spans="35:41" x14ac:dyDescent="0.25">
      <c r="AI1521" s="142"/>
      <c r="AJ1521" s="142"/>
      <c r="AK1521" s="142"/>
      <c r="AL1521" s="142"/>
      <c r="AM1521" s="142"/>
      <c r="AN1521" s="142"/>
      <c r="AO1521" s="142"/>
    </row>
    <row r="1522" spans="35:41" x14ac:dyDescent="0.25">
      <c r="AI1522" s="142"/>
      <c r="AJ1522" s="142"/>
      <c r="AK1522" s="142"/>
      <c r="AL1522" s="142"/>
      <c r="AM1522" s="142"/>
      <c r="AN1522" s="142"/>
      <c r="AO1522" s="142"/>
    </row>
    <row r="1523" spans="35:41" x14ac:dyDescent="0.25">
      <c r="AI1523" s="142"/>
      <c r="AJ1523" s="142"/>
      <c r="AK1523" s="142"/>
      <c r="AL1523" s="142"/>
      <c r="AM1523" s="142"/>
      <c r="AN1523" s="142"/>
      <c r="AO1523" s="142"/>
    </row>
    <row r="1524" spans="35:41" x14ac:dyDescent="0.25">
      <c r="AI1524" s="142"/>
      <c r="AJ1524" s="142"/>
      <c r="AK1524" s="142"/>
      <c r="AL1524" s="142"/>
      <c r="AM1524" s="142"/>
      <c r="AN1524" s="142"/>
      <c r="AO1524" s="142"/>
    </row>
    <row r="1525" spans="35:41" x14ac:dyDescent="0.25">
      <c r="AI1525" s="142"/>
      <c r="AJ1525" s="142"/>
      <c r="AK1525" s="142"/>
      <c r="AL1525" s="142"/>
      <c r="AM1525" s="142"/>
      <c r="AN1525" s="142"/>
      <c r="AO1525" s="142"/>
    </row>
    <row r="1526" spans="35:41" x14ac:dyDescent="0.25">
      <c r="AI1526" s="142"/>
      <c r="AJ1526" s="142"/>
      <c r="AK1526" s="142"/>
      <c r="AL1526" s="142"/>
      <c r="AM1526" s="142"/>
      <c r="AN1526" s="142"/>
      <c r="AO1526" s="142"/>
    </row>
    <row r="1527" spans="35:41" x14ac:dyDescent="0.25">
      <c r="AI1527" s="142"/>
      <c r="AJ1527" s="142"/>
      <c r="AK1527" s="142"/>
      <c r="AL1527" s="142"/>
      <c r="AM1527" s="142"/>
      <c r="AN1527" s="142"/>
      <c r="AO1527" s="142"/>
    </row>
    <row r="1528" spans="35:41" x14ac:dyDescent="0.25">
      <c r="AI1528" s="142"/>
      <c r="AJ1528" s="142"/>
      <c r="AK1528" s="142"/>
      <c r="AL1528" s="142"/>
      <c r="AM1528" s="142"/>
      <c r="AN1528" s="142"/>
      <c r="AO1528" s="142"/>
    </row>
    <row r="1529" spans="35:41" x14ac:dyDescent="0.25">
      <c r="AI1529" s="142"/>
      <c r="AJ1529" s="142"/>
      <c r="AK1529" s="142"/>
      <c r="AL1529" s="142"/>
      <c r="AM1529" s="142"/>
      <c r="AN1529" s="142"/>
      <c r="AO1529" s="142"/>
    </row>
    <row r="1530" spans="35:41" x14ac:dyDescent="0.25">
      <c r="AI1530" s="142"/>
      <c r="AJ1530" s="142"/>
      <c r="AK1530" s="142"/>
      <c r="AL1530" s="142"/>
      <c r="AM1530" s="142"/>
      <c r="AN1530" s="142"/>
      <c r="AO1530" s="142"/>
    </row>
    <row r="1531" spans="35:41" x14ac:dyDescent="0.25">
      <c r="AI1531" s="142"/>
      <c r="AJ1531" s="142"/>
      <c r="AK1531" s="142"/>
      <c r="AL1531" s="142"/>
      <c r="AM1531" s="142"/>
      <c r="AN1531" s="142"/>
      <c r="AO1531" s="142"/>
    </row>
    <row r="1532" spans="35:41" x14ac:dyDescent="0.25">
      <c r="AI1532" s="142"/>
      <c r="AJ1532" s="142"/>
      <c r="AK1532" s="142"/>
      <c r="AL1532" s="142"/>
      <c r="AM1532" s="142"/>
      <c r="AN1532" s="142"/>
      <c r="AO1532" s="142"/>
    </row>
    <row r="1533" spans="35:41" x14ac:dyDescent="0.25">
      <c r="AI1533" s="142"/>
      <c r="AJ1533" s="142"/>
      <c r="AK1533" s="142"/>
      <c r="AL1533" s="142"/>
      <c r="AM1533" s="142"/>
      <c r="AN1533" s="142"/>
      <c r="AO1533" s="142"/>
    </row>
    <row r="1534" spans="35:41" x14ac:dyDescent="0.25">
      <c r="AI1534" s="142"/>
      <c r="AJ1534" s="142"/>
      <c r="AK1534" s="142"/>
      <c r="AL1534" s="142"/>
      <c r="AM1534" s="142"/>
      <c r="AN1534" s="142"/>
      <c r="AO1534" s="142"/>
    </row>
    <row r="1535" spans="35:41" x14ac:dyDescent="0.25">
      <c r="AI1535" s="142"/>
      <c r="AJ1535" s="142"/>
      <c r="AK1535" s="142"/>
      <c r="AL1535" s="142"/>
      <c r="AM1535" s="142"/>
      <c r="AN1535" s="142"/>
      <c r="AO1535" s="142"/>
    </row>
    <row r="1536" spans="35:41" x14ac:dyDescent="0.25">
      <c r="AI1536" s="142"/>
      <c r="AJ1536" s="142"/>
      <c r="AK1536" s="142"/>
      <c r="AL1536" s="142"/>
      <c r="AM1536" s="142"/>
      <c r="AN1536" s="142"/>
      <c r="AO1536" s="142"/>
    </row>
    <row r="1537" spans="35:41" x14ac:dyDescent="0.25">
      <c r="AI1537" s="142"/>
      <c r="AJ1537" s="142"/>
      <c r="AK1537" s="142"/>
      <c r="AL1537" s="142"/>
      <c r="AM1537" s="142"/>
      <c r="AN1537" s="142"/>
      <c r="AO1537" s="142"/>
    </row>
    <row r="1538" spans="35:41" x14ac:dyDescent="0.25">
      <c r="AI1538" s="142"/>
      <c r="AJ1538" s="142"/>
      <c r="AK1538" s="142"/>
      <c r="AL1538" s="142"/>
      <c r="AM1538" s="142"/>
      <c r="AN1538" s="142"/>
      <c r="AO1538" s="142"/>
    </row>
    <row r="1539" spans="35:41" x14ac:dyDescent="0.25">
      <c r="AI1539" s="142"/>
      <c r="AJ1539" s="142"/>
      <c r="AK1539" s="142"/>
      <c r="AL1539" s="142"/>
      <c r="AM1539" s="142"/>
      <c r="AN1539" s="142"/>
      <c r="AO1539" s="142"/>
    </row>
    <row r="1540" spans="35:41" x14ac:dyDescent="0.25">
      <c r="AI1540" s="142"/>
      <c r="AJ1540" s="142"/>
      <c r="AK1540" s="142"/>
      <c r="AL1540" s="142"/>
      <c r="AM1540" s="142"/>
      <c r="AN1540" s="142"/>
      <c r="AO1540" s="142"/>
    </row>
    <row r="1541" spans="35:41" x14ac:dyDescent="0.25">
      <c r="AI1541" s="142"/>
      <c r="AJ1541" s="142"/>
      <c r="AK1541" s="142"/>
      <c r="AL1541" s="142"/>
      <c r="AM1541" s="142"/>
      <c r="AN1541" s="142"/>
      <c r="AO1541" s="142"/>
    </row>
    <row r="1542" spans="35:41" x14ac:dyDescent="0.25">
      <c r="AI1542" s="142"/>
      <c r="AJ1542" s="142"/>
      <c r="AK1542" s="142"/>
      <c r="AL1542" s="142"/>
      <c r="AM1542" s="142"/>
      <c r="AN1542" s="142"/>
      <c r="AO1542" s="142"/>
    </row>
    <row r="1543" spans="35:41" x14ac:dyDescent="0.25">
      <c r="AI1543" s="142"/>
      <c r="AJ1543" s="142"/>
      <c r="AK1543" s="142"/>
      <c r="AL1543" s="142"/>
      <c r="AM1543" s="142"/>
      <c r="AN1543" s="142"/>
      <c r="AO1543" s="142"/>
    </row>
    <row r="1544" spans="35:41" x14ac:dyDescent="0.25">
      <c r="AI1544" s="142"/>
      <c r="AJ1544" s="142"/>
      <c r="AK1544" s="142"/>
      <c r="AL1544" s="142"/>
      <c r="AM1544" s="142"/>
      <c r="AN1544" s="142"/>
      <c r="AO1544" s="142"/>
    </row>
    <row r="1545" spans="35:41" x14ac:dyDescent="0.25">
      <c r="AI1545" s="142"/>
      <c r="AJ1545" s="142"/>
      <c r="AK1545" s="142"/>
      <c r="AL1545" s="142"/>
      <c r="AM1545" s="142"/>
      <c r="AN1545" s="142"/>
      <c r="AO1545" s="142"/>
    </row>
    <row r="1546" spans="35:41" x14ac:dyDescent="0.25">
      <c r="AI1546" s="142"/>
      <c r="AJ1546" s="142"/>
      <c r="AK1546" s="142"/>
      <c r="AL1546" s="142"/>
      <c r="AM1546" s="142"/>
      <c r="AN1546" s="142"/>
      <c r="AO1546" s="142"/>
    </row>
    <row r="1547" spans="35:41" x14ac:dyDescent="0.25">
      <c r="AI1547" s="142"/>
      <c r="AJ1547" s="142"/>
      <c r="AK1547" s="142"/>
      <c r="AL1547" s="142"/>
      <c r="AM1547" s="142"/>
      <c r="AN1547" s="142"/>
      <c r="AO1547" s="142"/>
    </row>
    <row r="1548" spans="35:41" x14ac:dyDescent="0.25">
      <c r="AI1548" s="142"/>
      <c r="AJ1548" s="142"/>
      <c r="AK1548" s="142"/>
      <c r="AL1548" s="142"/>
      <c r="AM1548" s="142"/>
      <c r="AN1548" s="142"/>
      <c r="AO1548" s="142"/>
    </row>
    <row r="1549" spans="35:41" x14ac:dyDescent="0.25">
      <c r="AI1549" s="142"/>
      <c r="AJ1549" s="142"/>
      <c r="AK1549" s="142"/>
      <c r="AL1549" s="142"/>
      <c r="AM1549" s="142"/>
      <c r="AN1549" s="142"/>
      <c r="AO1549" s="142"/>
    </row>
    <row r="1550" spans="35:41" x14ac:dyDescent="0.25">
      <c r="AI1550" s="142"/>
      <c r="AJ1550" s="142"/>
      <c r="AK1550" s="142"/>
      <c r="AL1550" s="142"/>
      <c r="AM1550" s="142"/>
      <c r="AN1550" s="142"/>
      <c r="AO1550" s="142"/>
    </row>
    <row r="1551" spans="35:41" x14ac:dyDescent="0.25">
      <c r="AI1551" s="142"/>
      <c r="AJ1551" s="142"/>
      <c r="AK1551" s="142"/>
      <c r="AL1551" s="142"/>
      <c r="AM1551" s="142"/>
      <c r="AN1551" s="142"/>
      <c r="AO1551" s="142"/>
    </row>
    <row r="1552" spans="35:41" x14ac:dyDescent="0.25">
      <c r="AI1552" s="142"/>
      <c r="AJ1552" s="142"/>
      <c r="AK1552" s="142"/>
      <c r="AL1552" s="142"/>
      <c r="AM1552" s="142"/>
      <c r="AN1552" s="142"/>
      <c r="AO1552" s="142"/>
    </row>
    <row r="1553" spans="35:41" x14ac:dyDescent="0.25">
      <c r="AI1553" s="142"/>
      <c r="AJ1553" s="142"/>
      <c r="AK1553" s="142"/>
      <c r="AL1553" s="142"/>
      <c r="AM1553" s="142"/>
      <c r="AN1553" s="142"/>
      <c r="AO1553" s="142"/>
    </row>
    <row r="1554" spans="35:41" x14ac:dyDescent="0.25">
      <c r="AI1554" s="142"/>
      <c r="AJ1554" s="142"/>
      <c r="AK1554" s="142"/>
      <c r="AL1554" s="142"/>
      <c r="AM1554" s="142"/>
      <c r="AN1554" s="142"/>
      <c r="AO1554" s="142"/>
    </row>
    <row r="1555" spans="35:41" x14ac:dyDescent="0.25">
      <c r="AI1555" s="142"/>
      <c r="AJ1555" s="142"/>
      <c r="AK1555" s="142"/>
      <c r="AL1555" s="142"/>
      <c r="AM1555" s="142"/>
      <c r="AN1555" s="142"/>
      <c r="AO1555" s="142"/>
    </row>
    <row r="1556" spans="35:41" x14ac:dyDescent="0.25">
      <c r="AI1556" s="142"/>
      <c r="AJ1556" s="142"/>
      <c r="AK1556" s="142"/>
      <c r="AL1556" s="142"/>
      <c r="AM1556" s="142"/>
      <c r="AN1556" s="142"/>
      <c r="AO1556" s="142"/>
    </row>
    <row r="1557" spans="35:41" x14ac:dyDescent="0.25">
      <c r="AI1557" s="142"/>
      <c r="AJ1557" s="142"/>
      <c r="AK1557" s="142"/>
      <c r="AL1557" s="142"/>
      <c r="AM1557" s="142"/>
      <c r="AN1557" s="142"/>
      <c r="AO1557" s="142"/>
    </row>
    <row r="1558" spans="35:41" x14ac:dyDescent="0.25">
      <c r="AI1558" s="142"/>
      <c r="AJ1558" s="142"/>
      <c r="AK1558" s="142"/>
      <c r="AL1558" s="142"/>
      <c r="AM1558" s="142"/>
      <c r="AN1558" s="142"/>
      <c r="AO1558" s="142"/>
    </row>
    <row r="1559" spans="35:41" x14ac:dyDescent="0.25">
      <c r="AI1559" s="142"/>
      <c r="AJ1559" s="142"/>
      <c r="AK1559" s="142"/>
      <c r="AL1559" s="142"/>
      <c r="AM1559" s="142"/>
      <c r="AN1559" s="142"/>
      <c r="AO1559" s="142"/>
    </row>
    <row r="1560" spans="35:41" x14ac:dyDescent="0.25">
      <c r="AI1560" s="142"/>
      <c r="AJ1560" s="142"/>
      <c r="AK1560" s="142"/>
      <c r="AL1560" s="142"/>
      <c r="AM1560" s="142"/>
      <c r="AN1560" s="142"/>
      <c r="AO1560" s="142"/>
    </row>
    <row r="1561" spans="35:41" x14ac:dyDescent="0.25">
      <c r="AI1561" s="142"/>
      <c r="AJ1561" s="142"/>
      <c r="AK1561" s="142"/>
      <c r="AL1561" s="142"/>
      <c r="AM1561" s="142"/>
      <c r="AN1561" s="142"/>
      <c r="AO1561" s="142"/>
    </row>
    <row r="1562" spans="35:41" x14ac:dyDescent="0.25">
      <c r="AI1562" s="142"/>
      <c r="AJ1562" s="142"/>
      <c r="AK1562" s="142"/>
      <c r="AL1562" s="142"/>
      <c r="AM1562" s="142"/>
      <c r="AN1562" s="142"/>
      <c r="AO1562" s="142"/>
    </row>
    <row r="1563" spans="35:41" x14ac:dyDescent="0.25">
      <c r="AI1563" s="142"/>
      <c r="AJ1563" s="142"/>
      <c r="AK1563" s="142"/>
      <c r="AL1563" s="142"/>
      <c r="AM1563" s="142"/>
      <c r="AN1563" s="142"/>
      <c r="AO1563" s="142"/>
    </row>
    <row r="1564" spans="35:41" x14ac:dyDescent="0.25">
      <c r="AI1564" s="142"/>
      <c r="AJ1564" s="142"/>
      <c r="AK1564" s="142"/>
      <c r="AL1564" s="142"/>
      <c r="AM1564" s="142"/>
      <c r="AN1564" s="142"/>
      <c r="AO1564" s="142"/>
    </row>
    <row r="1565" spans="35:41" x14ac:dyDescent="0.25">
      <c r="AI1565" s="142"/>
      <c r="AJ1565" s="142"/>
      <c r="AK1565" s="142"/>
      <c r="AL1565" s="142"/>
      <c r="AM1565" s="142"/>
      <c r="AN1565" s="142"/>
      <c r="AO1565" s="142"/>
    </row>
    <row r="1566" spans="35:41" x14ac:dyDescent="0.25">
      <c r="AI1566" s="142"/>
      <c r="AJ1566" s="142"/>
      <c r="AK1566" s="142"/>
      <c r="AL1566" s="142"/>
      <c r="AM1566" s="142"/>
      <c r="AN1566" s="142"/>
      <c r="AO1566" s="142"/>
    </row>
    <row r="1567" spans="35:41" x14ac:dyDescent="0.25">
      <c r="AI1567" s="142"/>
      <c r="AJ1567" s="142"/>
      <c r="AK1567" s="142"/>
      <c r="AL1567" s="142"/>
      <c r="AM1567" s="142"/>
      <c r="AN1567" s="142"/>
      <c r="AO1567" s="142"/>
    </row>
    <row r="1568" spans="35:41" x14ac:dyDescent="0.25">
      <c r="AI1568" s="142"/>
      <c r="AJ1568" s="142"/>
      <c r="AK1568" s="142"/>
      <c r="AL1568" s="142"/>
      <c r="AM1568" s="142"/>
      <c r="AN1568" s="142"/>
      <c r="AO1568" s="142"/>
    </row>
    <row r="1569" spans="35:41" x14ac:dyDescent="0.25">
      <c r="AI1569" s="142"/>
      <c r="AJ1569" s="142"/>
      <c r="AK1569" s="142"/>
      <c r="AL1569" s="142"/>
      <c r="AM1569" s="142"/>
      <c r="AN1569" s="142"/>
      <c r="AO1569" s="142"/>
    </row>
    <row r="1570" spans="35:41" x14ac:dyDescent="0.25">
      <c r="AI1570" s="142"/>
      <c r="AJ1570" s="142"/>
      <c r="AK1570" s="142"/>
      <c r="AL1570" s="142"/>
      <c r="AM1570" s="142"/>
      <c r="AN1570" s="142"/>
      <c r="AO1570" s="142"/>
    </row>
    <row r="1571" spans="35:41" x14ac:dyDescent="0.25">
      <c r="AI1571" s="142"/>
      <c r="AJ1571" s="142"/>
      <c r="AK1571" s="142"/>
      <c r="AL1571" s="142"/>
      <c r="AM1571" s="142"/>
      <c r="AN1571" s="142"/>
      <c r="AO1571" s="142"/>
    </row>
    <row r="1572" spans="35:41" x14ac:dyDescent="0.25">
      <c r="AI1572" s="142"/>
      <c r="AJ1572" s="142"/>
      <c r="AK1572" s="142"/>
      <c r="AL1572" s="142"/>
      <c r="AM1572" s="142"/>
      <c r="AN1572" s="142"/>
      <c r="AO1572" s="142"/>
    </row>
    <row r="1573" spans="35:41" x14ac:dyDescent="0.25">
      <c r="AI1573" s="142"/>
      <c r="AJ1573" s="142"/>
      <c r="AK1573" s="142"/>
      <c r="AL1573" s="142"/>
      <c r="AM1573" s="142"/>
      <c r="AN1573" s="142"/>
      <c r="AO1573" s="142"/>
    </row>
    <row r="1574" spans="35:41" x14ac:dyDescent="0.25">
      <c r="AI1574" s="142"/>
      <c r="AJ1574" s="142"/>
      <c r="AK1574" s="142"/>
      <c r="AL1574" s="142"/>
      <c r="AM1574" s="142"/>
      <c r="AN1574" s="142"/>
      <c r="AO1574" s="142"/>
    </row>
    <row r="1575" spans="35:41" x14ac:dyDescent="0.25">
      <c r="AI1575" s="142"/>
      <c r="AJ1575" s="142"/>
      <c r="AK1575" s="142"/>
      <c r="AL1575" s="142"/>
      <c r="AM1575" s="142"/>
      <c r="AN1575" s="142"/>
      <c r="AO1575" s="142"/>
    </row>
    <row r="1576" spans="35:41" x14ac:dyDescent="0.25">
      <c r="AI1576" s="142"/>
      <c r="AJ1576" s="142"/>
      <c r="AK1576" s="142"/>
      <c r="AL1576" s="142"/>
      <c r="AM1576" s="142"/>
      <c r="AN1576" s="142"/>
      <c r="AO1576" s="142"/>
    </row>
    <row r="1577" spans="35:41" x14ac:dyDescent="0.25">
      <c r="AI1577" s="142"/>
      <c r="AJ1577" s="142"/>
      <c r="AK1577" s="142"/>
      <c r="AL1577" s="142"/>
      <c r="AM1577" s="142"/>
      <c r="AN1577" s="142"/>
      <c r="AO1577" s="142"/>
    </row>
    <row r="1578" spans="35:41" x14ac:dyDescent="0.25">
      <c r="AI1578" s="142"/>
      <c r="AJ1578" s="142"/>
      <c r="AK1578" s="142"/>
      <c r="AL1578" s="142"/>
      <c r="AM1578" s="142"/>
      <c r="AN1578" s="142"/>
      <c r="AO1578" s="142"/>
    </row>
    <row r="1579" spans="35:41" x14ac:dyDescent="0.25">
      <c r="AI1579" s="142"/>
      <c r="AJ1579" s="142"/>
      <c r="AK1579" s="142"/>
      <c r="AL1579" s="142"/>
      <c r="AM1579" s="142"/>
      <c r="AN1579" s="142"/>
      <c r="AO1579" s="142"/>
    </row>
    <row r="1580" spans="35:41" x14ac:dyDescent="0.25">
      <c r="AI1580" s="142"/>
      <c r="AJ1580" s="142"/>
      <c r="AK1580" s="142"/>
      <c r="AL1580" s="142"/>
      <c r="AM1580" s="142"/>
      <c r="AN1580" s="142"/>
      <c r="AO1580" s="142"/>
    </row>
    <row r="1581" spans="35:41" x14ac:dyDescent="0.25">
      <c r="AI1581" s="142"/>
      <c r="AJ1581" s="142"/>
      <c r="AK1581" s="142"/>
      <c r="AL1581" s="142"/>
      <c r="AM1581" s="142"/>
      <c r="AN1581" s="142"/>
      <c r="AO1581" s="142"/>
    </row>
    <row r="1582" spans="35:41" x14ac:dyDescent="0.25">
      <c r="AI1582" s="142"/>
      <c r="AJ1582" s="142"/>
      <c r="AK1582" s="142"/>
      <c r="AL1582" s="142"/>
      <c r="AM1582" s="142"/>
      <c r="AN1582" s="142"/>
      <c r="AO1582" s="142"/>
    </row>
    <row r="1583" spans="35:41" x14ac:dyDescent="0.25">
      <c r="AI1583" s="142"/>
      <c r="AJ1583" s="142"/>
      <c r="AK1583" s="142"/>
      <c r="AL1583" s="142"/>
      <c r="AM1583" s="142"/>
      <c r="AN1583" s="142"/>
      <c r="AO1583" s="142"/>
    </row>
    <row r="1584" spans="35:41" x14ac:dyDescent="0.25">
      <c r="AI1584" s="142"/>
      <c r="AJ1584" s="142"/>
      <c r="AK1584" s="142"/>
      <c r="AL1584" s="142"/>
      <c r="AM1584" s="142"/>
      <c r="AN1584" s="142"/>
      <c r="AO1584" s="142"/>
    </row>
    <row r="1585" spans="35:41" x14ac:dyDescent="0.25">
      <c r="AI1585" s="142"/>
      <c r="AJ1585" s="142"/>
      <c r="AK1585" s="142"/>
      <c r="AL1585" s="142"/>
      <c r="AM1585" s="142"/>
      <c r="AN1585" s="142"/>
      <c r="AO1585" s="142"/>
    </row>
    <row r="1586" spans="35:41" x14ac:dyDescent="0.25">
      <c r="AI1586" s="142"/>
      <c r="AJ1586" s="142"/>
      <c r="AK1586" s="142"/>
      <c r="AL1586" s="142"/>
      <c r="AM1586" s="142"/>
      <c r="AN1586" s="142"/>
      <c r="AO1586" s="142"/>
    </row>
    <row r="1587" spans="35:41" x14ac:dyDescent="0.25">
      <c r="AI1587" s="142"/>
      <c r="AJ1587" s="142"/>
      <c r="AK1587" s="142"/>
      <c r="AL1587" s="142"/>
      <c r="AM1587" s="142"/>
      <c r="AN1587" s="142"/>
      <c r="AO1587" s="142"/>
    </row>
    <row r="1588" spans="35:41" x14ac:dyDescent="0.25">
      <c r="AI1588" s="142"/>
      <c r="AJ1588" s="142"/>
      <c r="AK1588" s="142"/>
      <c r="AL1588" s="142"/>
      <c r="AM1588" s="142"/>
      <c r="AN1588" s="142"/>
      <c r="AO1588" s="142"/>
    </row>
    <row r="1589" spans="35:41" x14ac:dyDescent="0.25">
      <c r="AI1589" s="142"/>
      <c r="AJ1589" s="142"/>
      <c r="AK1589" s="142"/>
      <c r="AL1589" s="142"/>
      <c r="AM1589" s="142"/>
      <c r="AN1589" s="142"/>
      <c r="AO1589" s="142"/>
    </row>
    <row r="1590" spans="35:41" x14ac:dyDescent="0.25">
      <c r="AI1590" s="142"/>
      <c r="AJ1590" s="142"/>
      <c r="AK1590" s="142"/>
      <c r="AL1590" s="142"/>
      <c r="AM1590" s="142"/>
      <c r="AN1590" s="142"/>
      <c r="AO1590" s="142"/>
    </row>
    <row r="1591" spans="35:41" x14ac:dyDescent="0.25">
      <c r="AI1591" s="142"/>
      <c r="AJ1591" s="142"/>
      <c r="AK1591" s="142"/>
      <c r="AL1591" s="142"/>
      <c r="AM1591" s="142"/>
      <c r="AN1591" s="142"/>
      <c r="AO1591" s="142"/>
    </row>
    <row r="1592" spans="35:41" x14ac:dyDescent="0.25">
      <c r="AI1592" s="142"/>
      <c r="AJ1592" s="142"/>
      <c r="AK1592" s="142"/>
      <c r="AL1592" s="142"/>
      <c r="AM1592" s="142"/>
      <c r="AN1592" s="142"/>
      <c r="AO1592" s="142"/>
    </row>
    <row r="1593" spans="35:41" x14ac:dyDescent="0.25">
      <c r="AI1593" s="142"/>
      <c r="AJ1593" s="142"/>
      <c r="AK1593" s="142"/>
      <c r="AL1593" s="142"/>
      <c r="AM1593" s="142"/>
      <c r="AN1593" s="142"/>
      <c r="AO1593" s="142"/>
    </row>
    <row r="1594" spans="35:41" x14ac:dyDescent="0.25">
      <c r="AI1594" s="142"/>
      <c r="AJ1594" s="142"/>
      <c r="AK1594" s="142"/>
      <c r="AL1594" s="142"/>
      <c r="AM1594" s="142"/>
      <c r="AN1594" s="142"/>
      <c r="AO1594" s="142"/>
    </row>
    <row r="1595" spans="35:41" x14ac:dyDescent="0.25">
      <c r="AI1595" s="142"/>
      <c r="AJ1595" s="142"/>
      <c r="AK1595" s="142"/>
      <c r="AL1595" s="142"/>
      <c r="AM1595" s="142"/>
      <c r="AN1595" s="142"/>
      <c r="AO1595" s="142"/>
    </row>
    <row r="1596" spans="35:41" x14ac:dyDescent="0.25">
      <c r="AI1596" s="142"/>
      <c r="AJ1596" s="142"/>
      <c r="AK1596" s="142"/>
      <c r="AL1596" s="142"/>
      <c r="AM1596" s="142"/>
      <c r="AN1596" s="142"/>
      <c r="AO1596" s="142"/>
    </row>
    <row r="1597" spans="35:41" x14ac:dyDescent="0.25">
      <c r="AI1597" s="142"/>
      <c r="AJ1597" s="142"/>
      <c r="AK1597" s="142"/>
      <c r="AL1597" s="142"/>
      <c r="AM1597" s="142"/>
      <c r="AN1597" s="142"/>
      <c r="AO1597" s="142"/>
    </row>
    <row r="1598" spans="35:41" x14ac:dyDescent="0.25">
      <c r="AI1598" s="142"/>
      <c r="AJ1598" s="142"/>
      <c r="AK1598" s="142"/>
      <c r="AL1598" s="142"/>
      <c r="AM1598" s="142"/>
      <c r="AN1598" s="142"/>
      <c r="AO1598" s="142"/>
    </row>
    <row r="1599" spans="35:41" x14ac:dyDescent="0.25">
      <c r="AI1599" s="142"/>
      <c r="AJ1599" s="142"/>
      <c r="AK1599" s="142"/>
      <c r="AL1599" s="142"/>
      <c r="AM1599" s="142"/>
      <c r="AN1599" s="142"/>
      <c r="AO1599" s="142"/>
    </row>
    <row r="1600" spans="35:41" x14ac:dyDescent="0.25">
      <c r="AI1600" s="142"/>
      <c r="AJ1600" s="142"/>
      <c r="AK1600" s="142"/>
      <c r="AL1600" s="142"/>
      <c r="AM1600" s="142"/>
      <c r="AN1600" s="142"/>
      <c r="AO1600" s="142"/>
    </row>
    <row r="1601" spans="35:41" x14ac:dyDescent="0.25">
      <c r="AI1601" s="142"/>
      <c r="AJ1601" s="142"/>
      <c r="AK1601" s="142"/>
      <c r="AL1601" s="142"/>
      <c r="AM1601" s="142"/>
      <c r="AN1601" s="142"/>
      <c r="AO1601" s="142"/>
    </row>
    <row r="1602" spans="35:41" x14ac:dyDescent="0.25">
      <c r="AI1602" s="142"/>
      <c r="AJ1602" s="142"/>
      <c r="AK1602" s="142"/>
      <c r="AL1602" s="142"/>
      <c r="AM1602" s="142"/>
      <c r="AN1602" s="142"/>
      <c r="AO1602" s="142"/>
    </row>
    <row r="1603" spans="35:41" x14ac:dyDescent="0.25">
      <c r="AI1603" s="142"/>
      <c r="AJ1603" s="142"/>
      <c r="AK1603" s="142"/>
      <c r="AL1603" s="142"/>
      <c r="AM1603" s="142"/>
      <c r="AN1603" s="142"/>
      <c r="AO1603" s="142"/>
    </row>
    <row r="1604" spans="35:41" x14ac:dyDescent="0.25">
      <c r="AI1604" s="142"/>
      <c r="AJ1604" s="142"/>
      <c r="AK1604" s="142"/>
      <c r="AL1604" s="142"/>
      <c r="AM1604" s="142"/>
      <c r="AN1604" s="142"/>
      <c r="AO1604" s="142"/>
    </row>
    <row r="1605" spans="35:41" x14ac:dyDescent="0.25">
      <c r="AI1605" s="142"/>
      <c r="AJ1605" s="142"/>
      <c r="AK1605" s="142"/>
      <c r="AL1605" s="142"/>
      <c r="AM1605" s="142"/>
      <c r="AN1605" s="142"/>
      <c r="AO1605" s="142"/>
    </row>
    <row r="1606" spans="35:41" x14ac:dyDescent="0.25">
      <c r="AI1606" s="142"/>
      <c r="AJ1606" s="142"/>
      <c r="AK1606" s="142"/>
      <c r="AL1606" s="142"/>
      <c r="AM1606" s="142"/>
      <c r="AN1606" s="142"/>
      <c r="AO1606" s="142"/>
    </row>
    <row r="1607" spans="35:41" x14ac:dyDescent="0.25">
      <c r="AI1607" s="142"/>
      <c r="AJ1607" s="142"/>
      <c r="AK1607" s="142"/>
      <c r="AL1607" s="142"/>
      <c r="AM1607" s="142"/>
      <c r="AN1607" s="142"/>
      <c r="AO1607" s="142"/>
    </row>
    <row r="1608" spans="35:41" x14ac:dyDescent="0.25">
      <c r="AI1608" s="142"/>
      <c r="AJ1608" s="142"/>
      <c r="AK1608" s="142"/>
      <c r="AL1608" s="142"/>
      <c r="AM1608" s="142"/>
      <c r="AN1608" s="142"/>
      <c r="AO1608" s="142"/>
    </row>
    <row r="1609" spans="35:41" x14ac:dyDescent="0.25">
      <c r="AI1609" s="142"/>
      <c r="AJ1609" s="142"/>
      <c r="AK1609" s="142"/>
      <c r="AL1609" s="142"/>
      <c r="AM1609" s="142"/>
      <c r="AN1609" s="142"/>
      <c r="AO1609" s="142"/>
    </row>
    <row r="1610" spans="35:41" x14ac:dyDescent="0.25">
      <c r="AI1610" s="142"/>
      <c r="AJ1610" s="142"/>
      <c r="AK1610" s="142"/>
      <c r="AL1610" s="142"/>
      <c r="AM1610" s="142"/>
      <c r="AN1610" s="142"/>
      <c r="AO1610" s="142"/>
    </row>
    <row r="1611" spans="35:41" x14ac:dyDescent="0.25">
      <c r="AI1611" s="142"/>
      <c r="AJ1611" s="142"/>
      <c r="AK1611" s="142"/>
      <c r="AL1611" s="142"/>
      <c r="AM1611" s="142"/>
      <c r="AN1611" s="142"/>
      <c r="AO1611" s="142"/>
    </row>
    <row r="1612" spans="35:41" x14ac:dyDescent="0.25">
      <c r="AI1612" s="142"/>
      <c r="AJ1612" s="142"/>
      <c r="AK1612" s="142"/>
      <c r="AL1612" s="142"/>
      <c r="AM1612" s="142"/>
      <c r="AN1612" s="142"/>
      <c r="AO1612" s="142"/>
    </row>
    <row r="1613" spans="35:41" x14ac:dyDescent="0.25">
      <c r="AI1613" s="142"/>
      <c r="AJ1613" s="142"/>
      <c r="AK1613" s="142"/>
      <c r="AL1613" s="142"/>
      <c r="AM1613" s="142"/>
      <c r="AN1613" s="142"/>
      <c r="AO1613" s="142"/>
    </row>
    <row r="1614" spans="35:41" x14ac:dyDescent="0.25">
      <c r="AI1614" s="142"/>
      <c r="AJ1614" s="142"/>
      <c r="AK1614" s="142"/>
      <c r="AL1614" s="142"/>
      <c r="AM1614" s="142"/>
      <c r="AN1614" s="142"/>
      <c r="AO1614" s="142"/>
    </row>
    <row r="1615" spans="35:41" x14ac:dyDescent="0.25">
      <c r="AI1615" s="142"/>
      <c r="AJ1615" s="142"/>
      <c r="AK1615" s="142"/>
      <c r="AL1615" s="142"/>
      <c r="AM1615" s="142"/>
      <c r="AN1615" s="142"/>
      <c r="AO1615" s="142"/>
    </row>
    <row r="1616" spans="35:41" x14ac:dyDescent="0.25">
      <c r="AI1616" s="142"/>
      <c r="AJ1616" s="142"/>
      <c r="AK1616" s="142"/>
      <c r="AL1616" s="142"/>
      <c r="AM1616" s="142"/>
      <c r="AN1616" s="142"/>
      <c r="AO1616" s="142"/>
    </row>
    <row r="1617" spans="35:41" x14ac:dyDescent="0.25">
      <c r="AI1617" s="142"/>
      <c r="AJ1617" s="142"/>
      <c r="AK1617" s="142"/>
      <c r="AL1617" s="142"/>
      <c r="AM1617" s="142"/>
      <c r="AN1617" s="142"/>
      <c r="AO1617" s="142"/>
    </row>
    <row r="1618" spans="35:41" x14ac:dyDescent="0.25">
      <c r="AI1618" s="142"/>
      <c r="AJ1618" s="142"/>
      <c r="AK1618" s="142"/>
      <c r="AL1618" s="142"/>
      <c r="AM1618" s="142"/>
      <c r="AN1618" s="142"/>
      <c r="AO1618" s="142"/>
    </row>
    <row r="1619" spans="35:41" x14ac:dyDescent="0.25">
      <c r="AI1619" s="142"/>
      <c r="AJ1619" s="142"/>
      <c r="AK1619" s="142"/>
      <c r="AL1619" s="142"/>
      <c r="AM1619" s="142"/>
      <c r="AN1619" s="142"/>
      <c r="AO1619" s="142"/>
    </row>
    <row r="1620" spans="35:41" x14ac:dyDescent="0.25">
      <c r="AI1620" s="142"/>
      <c r="AJ1620" s="142"/>
      <c r="AK1620" s="142"/>
      <c r="AL1620" s="142"/>
      <c r="AM1620" s="142"/>
      <c r="AN1620" s="142"/>
      <c r="AO1620" s="142"/>
    </row>
    <row r="1621" spans="35:41" x14ac:dyDescent="0.25">
      <c r="AI1621" s="142"/>
      <c r="AJ1621" s="142"/>
      <c r="AK1621" s="142"/>
      <c r="AL1621" s="142"/>
      <c r="AM1621" s="142"/>
      <c r="AN1621" s="142"/>
      <c r="AO1621" s="142"/>
    </row>
    <row r="1622" spans="35:41" x14ac:dyDescent="0.25">
      <c r="AI1622" s="142"/>
      <c r="AJ1622" s="142"/>
      <c r="AK1622" s="142"/>
      <c r="AL1622" s="142"/>
      <c r="AM1622" s="142"/>
      <c r="AN1622" s="142"/>
      <c r="AO1622" s="142"/>
    </row>
    <row r="1623" spans="35:41" x14ac:dyDescent="0.25">
      <c r="AI1623" s="142"/>
      <c r="AJ1623" s="142"/>
      <c r="AK1623" s="142"/>
      <c r="AL1623" s="142"/>
      <c r="AM1623" s="142"/>
      <c r="AN1623" s="142"/>
      <c r="AO1623" s="142"/>
    </row>
    <row r="1624" spans="35:41" x14ac:dyDescent="0.25">
      <c r="AI1624" s="142"/>
      <c r="AJ1624" s="142"/>
      <c r="AK1624" s="142"/>
      <c r="AL1624" s="142"/>
      <c r="AM1624" s="142"/>
      <c r="AN1624" s="142"/>
      <c r="AO1624" s="142"/>
    </row>
    <row r="1625" spans="35:41" x14ac:dyDescent="0.25">
      <c r="AI1625" s="142"/>
      <c r="AJ1625" s="142"/>
      <c r="AK1625" s="142"/>
      <c r="AL1625" s="142"/>
      <c r="AM1625" s="142"/>
      <c r="AN1625" s="142"/>
      <c r="AO1625" s="142"/>
    </row>
    <row r="1626" spans="35:41" x14ac:dyDescent="0.25">
      <c r="AI1626" s="142"/>
      <c r="AJ1626" s="142"/>
      <c r="AK1626" s="142"/>
      <c r="AL1626" s="142"/>
      <c r="AM1626" s="142"/>
      <c r="AN1626" s="142"/>
      <c r="AO1626" s="142"/>
    </row>
    <row r="1627" spans="35:41" x14ac:dyDescent="0.25">
      <c r="AI1627" s="142"/>
      <c r="AJ1627" s="142"/>
      <c r="AK1627" s="142"/>
      <c r="AL1627" s="142"/>
      <c r="AM1627" s="142"/>
      <c r="AN1627" s="142"/>
      <c r="AO1627" s="142"/>
    </row>
    <row r="1628" spans="35:41" x14ac:dyDescent="0.25">
      <c r="AI1628" s="142"/>
      <c r="AJ1628" s="142"/>
      <c r="AK1628" s="142"/>
      <c r="AL1628" s="142"/>
      <c r="AM1628" s="142"/>
      <c r="AN1628" s="142"/>
      <c r="AO1628" s="142"/>
    </row>
    <row r="1629" spans="35:41" x14ac:dyDescent="0.25">
      <c r="AI1629" s="142"/>
      <c r="AJ1629" s="142"/>
      <c r="AK1629" s="142"/>
      <c r="AL1629" s="142"/>
      <c r="AM1629" s="142"/>
      <c r="AN1629" s="142"/>
      <c r="AO1629" s="142"/>
    </row>
    <row r="1630" spans="35:41" x14ac:dyDescent="0.25">
      <c r="AI1630" s="142"/>
      <c r="AJ1630" s="142"/>
      <c r="AK1630" s="142"/>
      <c r="AL1630" s="142"/>
      <c r="AM1630" s="142"/>
      <c r="AN1630" s="142"/>
      <c r="AO1630" s="142"/>
    </row>
    <row r="1631" spans="35:41" x14ac:dyDescent="0.25">
      <c r="AI1631" s="142"/>
      <c r="AJ1631" s="142"/>
      <c r="AK1631" s="142"/>
      <c r="AL1631" s="142"/>
      <c r="AM1631" s="142"/>
      <c r="AN1631" s="142"/>
      <c r="AO1631" s="142"/>
    </row>
    <row r="1632" spans="35:41" x14ac:dyDescent="0.25">
      <c r="AI1632" s="142"/>
      <c r="AJ1632" s="142"/>
      <c r="AK1632" s="142"/>
      <c r="AL1632" s="142"/>
      <c r="AM1632" s="142"/>
      <c r="AN1632" s="142"/>
      <c r="AO1632" s="142"/>
    </row>
    <row r="1633" spans="35:41" x14ac:dyDescent="0.25">
      <c r="AI1633" s="142"/>
      <c r="AJ1633" s="142"/>
      <c r="AK1633" s="142"/>
      <c r="AL1633" s="142"/>
      <c r="AM1633" s="142"/>
      <c r="AN1633" s="142"/>
      <c r="AO1633" s="142"/>
    </row>
    <row r="1634" spans="35:41" x14ac:dyDescent="0.25">
      <c r="AI1634" s="142"/>
      <c r="AJ1634" s="142"/>
      <c r="AK1634" s="142"/>
      <c r="AL1634" s="142"/>
      <c r="AM1634" s="142"/>
      <c r="AN1634" s="142"/>
      <c r="AO1634" s="142"/>
    </row>
    <row r="1635" spans="35:41" x14ac:dyDescent="0.25">
      <c r="AI1635" s="142"/>
      <c r="AJ1635" s="142"/>
      <c r="AK1635" s="142"/>
      <c r="AL1635" s="142"/>
      <c r="AM1635" s="142"/>
      <c r="AN1635" s="142"/>
      <c r="AO1635" s="142"/>
    </row>
    <row r="1636" spans="35:41" x14ac:dyDescent="0.25">
      <c r="AI1636" s="142"/>
      <c r="AJ1636" s="142"/>
      <c r="AK1636" s="142"/>
      <c r="AL1636" s="142"/>
      <c r="AM1636" s="142"/>
      <c r="AN1636" s="142"/>
      <c r="AO1636" s="142"/>
    </row>
    <row r="1637" spans="35:41" x14ac:dyDescent="0.25">
      <c r="AI1637" s="142"/>
      <c r="AJ1637" s="142"/>
      <c r="AK1637" s="142"/>
      <c r="AL1637" s="142"/>
      <c r="AM1637" s="142"/>
      <c r="AN1637" s="142"/>
      <c r="AO1637" s="142"/>
    </row>
    <row r="1638" spans="35:41" x14ac:dyDescent="0.25">
      <c r="AI1638" s="142"/>
      <c r="AJ1638" s="142"/>
      <c r="AK1638" s="142"/>
      <c r="AL1638" s="142"/>
      <c r="AM1638" s="142"/>
      <c r="AN1638" s="142"/>
      <c r="AO1638" s="142"/>
    </row>
    <row r="1639" spans="35:41" x14ac:dyDescent="0.25">
      <c r="AI1639" s="142"/>
      <c r="AJ1639" s="142"/>
      <c r="AK1639" s="142"/>
      <c r="AL1639" s="142"/>
      <c r="AM1639" s="142"/>
      <c r="AN1639" s="142"/>
      <c r="AO1639" s="142"/>
    </row>
    <row r="1640" spans="35:41" x14ac:dyDescent="0.25">
      <c r="AI1640" s="142"/>
      <c r="AJ1640" s="142"/>
      <c r="AK1640" s="142"/>
      <c r="AL1640" s="142"/>
      <c r="AM1640" s="142"/>
      <c r="AN1640" s="142"/>
      <c r="AO1640" s="142"/>
    </row>
    <row r="1641" spans="35:41" x14ac:dyDescent="0.25">
      <c r="AI1641" s="142"/>
      <c r="AJ1641" s="142"/>
      <c r="AK1641" s="142"/>
      <c r="AL1641" s="142"/>
      <c r="AM1641" s="142"/>
      <c r="AN1641" s="142"/>
      <c r="AO1641" s="142"/>
    </row>
    <row r="1642" spans="35:41" x14ac:dyDescent="0.25">
      <c r="AI1642" s="142"/>
      <c r="AJ1642" s="142"/>
      <c r="AK1642" s="142"/>
      <c r="AL1642" s="142"/>
      <c r="AM1642" s="142"/>
      <c r="AN1642" s="142"/>
      <c r="AO1642" s="142"/>
    </row>
    <row r="1643" spans="35:41" x14ac:dyDescent="0.25">
      <c r="AI1643" s="142"/>
      <c r="AJ1643" s="142"/>
      <c r="AK1643" s="142"/>
      <c r="AL1643" s="142"/>
      <c r="AM1643" s="142"/>
      <c r="AN1643" s="142"/>
      <c r="AO1643" s="142"/>
    </row>
    <row r="1644" spans="35:41" x14ac:dyDescent="0.25">
      <c r="AI1644" s="142"/>
      <c r="AJ1644" s="142"/>
      <c r="AK1644" s="142"/>
      <c r="AL1644" s="142"/>
      <c r="AM1644" s="142"/>
      <c r="AN1644" s="142"/>
      <c r="AO1644" s="142"/>
    </row>
    <row r="1645" spans="35:41" x14ac:dyDescent="0.25">
      <c r="AI1645" s="142"/>
      <c r="AJ1645" s="142"/>
      <c r="AK1645" s="142"/>
      <c r="AL1645" s="142"/>
      <c r="AM1645" s="142"/>
      <c r="AN1645" s="142"/>
      <c r="AO1645" s="142"/>
    </row>
    <row r="1646" spans="35:41" x14ac:dyDescent="0.25">
      <c r="AI1646" s="142"/>
      <c r="AJ1646" s="142"/>
      <c r="AK1646" s="142"/>
      <c r="AL1646" s="142"/>
      <c r="AM1646" s="142"/>
      <c r="AN1646" s="142"/>
      <c r="AO1646" s="142"/>
    </row>
    <row r="1647" spans="35:41" x14ac:dyDescent="0.25">
      <c r="AI1647" s="142"/>
      <c r="AJ1647" s="142"/>
      <c r="AK1647" s="142"/>
      <c r="AL1647" s="142"/>
      <c r="AM1647" s="142"/>
      <c r="AN1647" s="142"/>
      <c r="AO1647" s="142"/>
    </row>
    <row r="1648" spans="35:41" x14ac:dyDescent="0.25">
      <c r="AI1648" s="142"/>
      <c r="AJ1648" s="142"/>
      <c r="AK1648" s="142"/>
      <c r="AL1648" s="142"/>
      <c r="AM1648" s="142"/>
      <c r="AN1648" s="142"/>
      <c r="AO1648" s="142"/>
    </row>
    <row r="1649" spans="35:41" x14ac:dyDescent="0.25">
      <c r="AI1649" s="142"/>
      <c r="AJ1649" s="142"/>
      <c r="AK1649" s="142"/>
      <c r="AL1649" s="142"/>
      <c r="AM1649" s="142"/>
      <c r="AN1649" s="142"/>
      <c r="AO1649" s="142"/>
    </row>
    <row r="1650" spans="35:41" x14ac:dyDescent="0.25">
      <c r="AI1650" s="142"/>
      <c r="AJ1650" s="142"/>
      <c r="AK1650" s="142"/>
      <c r="AL1650" s="142"/>
      <c r="AM1650" s="142"/>
      <c r="AN1650" s="142"/>
      <c r="AO1650" s="142"/>
    </row>
    <row r="1651" spans="35:41" x14ac:dyDescent="0.25">
      <c r="AI1651" s="142"/>
      <c r="AJ1651" s="142"/>
      <c r="AK1651" s="142"/>
      <c r="AL1651" s="142"/>
      <c r="AM1651" s="142"/>
      <c r="AN1651" s="142"/>
      <c r="AO1651" s="142"/>
    </row>
    <row r="1652" spans="35:41" x14ac:dyDescent="0.25">
      <c r="AI1652" s="142"/>
      <c r="AJ1652" s="142"/>
      <c r="AK1652" s="142"/>
      <c r="AL1652" s="142"/>
      <c r="AM1652" s="142"/>
      <c r="AN1652" s="142"/>
      <c r="AO1652" s="142"/>
    </row>
    <row r="1653" spans="35:41" x14ac:dyDescent="0.25">
      <c r="AI1653" s="142"/>
      <c r="AJ1653" s="142"/>
      <c r="AK1653" s="142"/>
      <c r="AL1653" s="142"/>
      <c r="AM1653" s="142"/>
      <c r="AN1653" s="142"/>
      <c r="AO1653" s="142"/>
    </row>
    <row r="1654" spans="35:41" x14ac:dyDescent="0.25">
      <c r="AI1654" s="142"/>
      <c r="AJ1654" s="142"/>
      <c r="AK1654" s="142"/>
      <c r="AL1654" s="142"/>
      <c r="AM1654" s="142"/>
      <c r="AN1654" s="142"/>
      <c r="AO1654" s="142"/>
    </row>
    <row r="1655" spans="35:41" x14ac:dyDescent="0.25">
      <c r="AI1655" s="142"/>
      <c r="AJ1655" s="142"/>
      <c r="AK1655" s="142"/>
      <c r="AL1655" s="142"/>
      <c r="AM1655" s="142"/>
      <c r="AN1655" s="142"/>
      <c r="AO1655" s="142"/>
    </row>
    <row r="1656" spans="35:41" x14ac:dyDescent="0.25">
      <c r="AI1656" s="142"/>
      <c r="AJ1656" s="142"/>
      <c r="AK1656" s="142"/>
      <c r="AL1656" s="142"/>
      <c r="AM1656" s="142"/>
      <c r="AN1656" s="142"/>
      <c r="AO1656" s="142"/>
    </row>
    <row r="1657" spans="35:41" x14ac:dyDescent="0.25">
      <c r="AI1657" s="142"/>
      <c r="AJ1657" s="142"/>
      <c r="AK1657" s="142"/>
      <c r="AL1657" s="142"/>
      <c r="AM1657" s="142"/>
      <c r="AN1657" s="142"/>
      <c r="AO1657" s="142"/>
    </row>
    <row r="1658" spans="35:41" x14ac:dyDescent="0.25">
      <c r="AI1658" s="142"/>
      <c r="AJ1658" s="142"/>
      <c r="AK1658" s="142"/>
      <c r="AL1658" s="142"/>
      <c r="AM1658" s="142"/>
      <c r="AN1658" s="142"/>
      <c r="AO1658" s="142"/>
    </row>
    <row r="1659" spans="35:41" x14ac:dyDescent="0.25">
      <c r="AI1659" s="142"/>
      <c r="AJ1659" s="142"/>
      <c r="AK1659" s="142"/>
      <c r="AL1659" s="142"/>
      <c r="AM1659" s="142"/>
      <c r="AN1659" s="142"/>
      <c r="AO1659" s="142"/>
    </row>
    <row r="1660" spans="35:41" x14ac:dyDescent="0.25">
      <c r="AI1660" s="142"/>
      <c r="AJ1660" s="142"/>
      <c r="AK1660" s="142"/>
      <c r="AL1660" s="142"/>
      <c r="AM1660" s="142"/>
      <c r="AN1660" s="142"/>
      <c r="AO1660" s="142"/>
    </row>
    <row r="1661" spans="35:41" x14ac:dyDescent="0.25">
      <c r="AI1661" s="142"/>
      <c r="AJ1661" s="142"/>
      <c r="AK1661" s="142"/>
      <c r="AL1661" s="142"/>
      <c r="AM1661" s="142"/>
      <c r="AN1661" s="142"/>
      <c r="AO1661" s="142"/>
    </row>
    <row r="1662" spans="35:41" x14ac:dyDescent="0.25">
      <c r="AI1662" s="142"/>
      <c r="AJ1662" s="142"/>
      <c r="AK1662" s="142"/>
      <c r="AL1662" s="142"/>
      <c r="AM1662" s="142"/>
      <c r="AN1662" s="142"/>
      <c r="AO1662" s="142"/>
    </row>
    <row r="1663" spans="35:41" x14ac:dyDescent="0.25">
      <c r="AI1663" s="142"/>
      <c r="AJ1663" s="142"/>
      <c r="AK1663" s="142"/>
      <c r="AL1663" s="142"/>
      <c r="AM1663" s="142"/>
      <c r="AN1663" s="142"/>
      <c r="AO1663" s="142"/>
    </row>
    <row r="1664" spans="35:41" x14ac:dyDescent="0.25">
      <c r="AI1664" s="142"/>
      <c r="AJ1664" s="142"/>
      <c r="AK1664" s="142"/>
      <c r="AL1664" s="142"/>
      <c r="AM1664" s="142"/>
      <c r="AN1664" s="142"/>
      <c r="AO1664" s="142"/>
    </row>
    <row r="1665" spans="35:41" x14ac:dyDescent="0.25">
      <c r="AI1665" s="142"/>
      <c r="AJ1665" s="142"/>
      <c r="AK1665" s="142"/>
      <c r="AL1665" s="142"/>
      <c r="AM1665" s="142"/>
      <c r="AN1665" s="142"/>
      <c r="AO1665" s="142"/>
    </row>
    <row r="1666" spans="35:41" x14ac:dyDescent="0.25">
      <c r="AI1666" s="142"/>
      <c r="AJ1666" s="142"/>
      <c r="AK1666" s="142"/>
      <c r="AL1666" s="142"/>
      <c r="AM1666" s="142"/>
      <c r="AN1666" s="142"/>
      <c r="AO1666" s="142"/>
    </row>
    <row r="1667" spans="35:41" x14ac:dyDescent="0.25">
      <c r="AI1667" s="142"/>
      <c r="AJ1667" s="142"/>
      <c r="AK1667" s="142"/>
      <c r="AL1667" s="142"/>
      <c r="AM1667" s="142"/>
      <c r="AN1667" s="142"/>
      <c r="AO1667" s="142"/>
    </row>
    <row r="1668" spans="35:41" x14ac:dyDescent="0.25">
      <c r="AI1668" s="142"/>
      <c r="AJ1668" s="142"/>
      <c r="AK1668" s="142"/>
      <c r="AL1668" s="142"/>
      <c r="AM1668" s="142"/>
      <c r="AN1668" s="142"/>
      <c r="AO1668" s="142"/>
    </row>
    <row r="1669" spans="35:41" x14ac:dyDescent="0.25">
      <c r="AI1669" s="142"/>
      <c r="AJ1669" s="142"/>
      <c r="AK1669" s="142"/>
      <c r="AL1669" s="142"/>
      <c r="AM1669" s="142"/>
      <c r="AN1669" s="142"/>
      <c r="AO1669" s="142"/>
    </row>
    <row r="1670" spans="35:41" x14ac:dyDescent="0.25">
      <c r="AI1670" s="142"/>
      <c r="AJ1670" s="142"/>
      <c r="AK1670" s="142"/>
      <c r="AL1670" s="142"/>
      <c r="AM1670" s="142"/>
      <c r="AN1670" s="142"/>
      <c r="AO1670" s="142"/>
    </row>
    <row r="1671" spans="35:41" x14ac:dyDescent="0.25">
      <c r="AI1671" s="142"/>
      <c r="AJ1671" s="142"/>
      <c r="AK1671" s="142"/>
      <c r="AL1671" s="142"/>
      <c r="AM1671" s="142"/>
      <c r="AN1671" s="142"/>
      <c r="AO1671" s="142"/>
    </row>
    <row r="1672" spans="35:41" x14ac:dyDescent="0.25">
      <c r="AI1672" s="142"/>
      <c r="AJ1672" s="142"/>
      <c r="AK1672" s="142"/>
      <c r="AL1672" s="142"/>
      <c r="AM1672" s="142"/>
      <c r="AN1672" s="142"/>
      <c r="AO1672" s="142"/>
    </row>
    <row r="1673" spans="35:41" x14ac:dyDescent="0.25">
      <c r="AI1673" s="142"/>
      <c r="AJ1673" s="142"/>
      <c r="AK1673" s="142"/>
      <c r="AL1673" s="142"/>
      <c r="AM1673" s="142"/>
      <c r="AN1673" s="142"/>
      <c r="AO1673" s="142"/>
    </row>
    <row r="1674" spans="35:41" x14ac:dyDescent="0.25">
      <c r="AI1674" s="142"/>
      <c r="AJ1674" s="142"/>
      <c r="AK1674" s="142"/>
      <c r="AL1674" s="142"/>
      <c r="AM1674" s="142"/>
      <c r="AN1674" s="142"/>
      <c r="AO1674" s="142"/>
    </row>
    <row r="1675" spans="35:41" x14ac:dyDescent="0.25">
      <c r="AI1675" s="142"/>
      <c r="AJ1675" s="142"/>
      <c r="AK1675" s="142"/>
      <c r="AL1675" s="142"/>
      <c r="AM1675" s="142"/>
      <c r="AN1675" s="142"/>
      <c r="AO1675" s="142"/>
    </row>
    <row r="1676" spans="35:41" x14ac:dyDescent="0.25">
      <c r="AI1676" s="142"/>
      <c r="AJ1676" s="142"/>
      <c r="AK1676" s="142"/>
      <c r="AL1676" s="142"/>
      <c r="AM1676" s="142"/>
      <c r="AN1676" s="142"/>
      <c r="AO1676" s="142"/>
    </row>
    <row r="1677" spans="35:41" x14ac:dyDescent="0.25">
      <c r="AI1677" s="142"/>
      <c r="AJ1677" s="142"/>
      <c r="AK1677" s="142"/>
      <c r="AL1677" s="142"/>
      <c r="AM1677" s="142"/>
      <c r="AN1677" s="142"/>
      <c r="AO1677" s="142"/>
    </row>
    <row r="1678" spans="35:41" x14ac:dyDescent="0.25">
      <c r="AI1678" s="142"/>
      <c r="AJ1678" s="142"/>
      <c r="AK1678" s="142"/>
      <c r="AL1678" s="142"/>
      <c r="AM1678" s="142"/>
      <c r="AN1678" s="142"/>
      <c r="AO1678" s="142"/>
    </row>
    <row r="1679" spans="35:41" x14ac:dyDescent="0.25">
      <c r="AI1679" s="142"/>
      <c r="AJ1679" s="142"/>
      <c r="AK1679" s="142"/>
      <c r="AL1679" s="142"/>
      <c r="AM1679" s="142"/>
      <c r="AN1679" s="142"/>
      <c r="AO1679" s="142"/>
    </row>
    <row r="1680" spans="35:41" x14ac:dyDescent="0.25">
      <c r="AI1680" s="142"/>
      <c r="AJ1680" s="142"/>
      <c r="AK1680" s="142"/>
      <c r="AL1680" s="142"/>
      <c r="AM1680" s="142"/>
      <c r="AN1680" s="142"/>
      <c r="AO1680" s="142"/>
    </row>
    <row r="1681" spans="35:41" x14ac:dyDescent="0.25">
      <c r="AI1681" s="142"/>
      <c r="AJ1681" s="142"/>
      <c r="AK1681" s="142"/>
      <c r="AL1681" s="142"/>
      <c r="AM1681" s="142"/>
      <c r="AN1681" s="142"/>
      <c r="AO1681" s="142"/>
    </row>
    <row r="1682" spans="35:41" x14ac:dyDescent="0.25">
      <c r="AI1682" s="142"/>
      <c r="AJ1682" s="142"/>
      <c r="AK1682" s="142"/>
      <c r="AL1682" s="142"/>
      <c r="AM1682" s="142"/>
      <c r="AN1682" s="142"/>
      <c r="AO1682" s="142"/>
    </row>
    <row r="1683" spans="35:41" x14ac:dyDescent="0.25">
      <c r="AI1683" s="142"/>
      <c r="AJ1683" s="142"/>
      <c r="AK1683" s="142"/>
      <c r="AL1683" s="142"/>
      <c r="AM1683" s="142"/>
      <c r="AN1683" s="142"/>
      <c r="AO1683" s="142"/>
    </row>
    <row r="1684" spans="35:41" x14ac:dyDescent="0.25">
      <c r="AI1684" s="142"/>
      <c r="AJ1684" s="142"/>
      <c r="AK1684" s="142"/>
      <c r="AL1684" s="142"/>
      <c r="AM1684" s="142"/>
      <c r="AN1684" s="142"/>
      <c r="AO1684" s="142"/>
    </row>
    <row r="1685" spans="35:41" x14ac:dyDescent="0.25">
      <c r="AI1685" s="142"/>
      <c r="AJ1685" s="142"/>
      <c r="AK1685" s="142"/>
      <c r="AL1685" s="142"/>
      <c r="AM1685" s="142"/>
      <c r="AN1685" s="142"/>
      <c r="AO1685" s="142"/>
    </row>
    <row r="1686" spans="35:41" x14ac:dyDescent="0.25">
      <c r="AI1686" s="142"/>
      <c r="AJ1686" s="142"/>
      <c r="AK1686" s="142"/>
      <c r="AL1686" s="142"/>
      <c r="AM1686" s="142"/>
      <c r="AN1686" s="142"/>
      <c r="AO1686" s="142"/>
    </row>
    <row r="1687" spans="35:41" x14ac:dyDescent="0.25">
      <c r="AI1687" s="142"/>
      <c r="AJ1687" s="142"/>
      <c r="AK1687" s="142"/>
      <c r="AL1687" s="142"/>
      <c r="AM1687" s="142"/>
      <c r="AN1687" s="142"/>
      <c r="AO1687" s="142"/>
    </row>
    <row r="1688" spans="35:41" x14ac:dyDescent="0.25">
      <c r="AI1688" s="142"/>
      <c r="AJ1688" s="142"/>
      <c r="AK1688" s="142"/>
      <c r="AL1688" s="142"/>
      <c r="AM1688" s="142"/>
      <c r="AN1688" s="142"/>
      <c r="AO1688" s="142"/>
    </row>
    <row r="1689" spans="35:41" x14ac:dyDescent="0.25">
      <c r="AI1689" s="142"/>
      <c r="AJ1689" s="142"/>
      <c r="AK1689" s="142"/>
      <c r="AL1689" s="142"/>
      <c r="AM1689" s="142"/>
      <c r="AN1689" s="142"/>
      <c r="AO1689" s="142"/>
    </row>
    <row r="1690" spans="35:41" x14ac:dyDescent="0.25">
      <c r="AI1690" s="142"/>
      <c r="AJ1690" s="142"/>
      <c r="AK1690" s="142"/>
      <c r="AL1690" s="142"/>
      <c r="AM1690" s="142"/>
      <c r="AN1690" s="142"/>
      <c r="AO1690" s="142"/>
    </row>
    <row r="1691" spans="35:41" x14ac:dyDescent="0.25">
      <c r="AI1691" s="142"/>
      <c r="AJ1691" s="142"/>
      <c r="AK1691" s="142"/>
      <c r="AL1691" s="142"/>
      <c r="AM1691" s="142"/>
      <c r="AN1691" s="142"/>
      <c r="AO1691" s="142"/>
    </row>
    <row r="1692" spans="35:41" x14ac:dyDescent="0.25">
      <c r="AI1692" s="142"/>
      <c r="AJ1692" s="142"/>
      <c r="AK1692" s="142"/>
      <c r="AL1692" s="142"/>
      <c r="AM1692" s="142"/>
      <c r="AN1692" s="142"/>
      <c r="AO1692" s="142"/>
    </row>
    <row r="1693" spans="35:41" x14ac:dyDescent="0.25">
      <c r="AI1693" s="142"/>
      <c r="AJ1693" s="142"/>
      <c r="AK1693" s="142"/>
      <c r="AL1693" s="142"/>
      <c r="AM1693" s="142"/>
      <c r="AN1693" s="142"/>
      <c r="AO1693" s="142"/>
    </row>
    <row r="1694" spans="35:41" x14ac:dyDescent="0.25">
      <c r="AI1694" s="142"/>
      <c r="AJ1694" s="142"/>
      <c r="AK1694" s="142"/>
      <c r="AL1694" s="142"/>
      <c r="AM1694" s="142"/>
      <c r="AN1694" s="142"/>
      <c r="AO1694" s="142"/>
    </row>
    <row r="1695" spans="35:41" x14ac:dyDescent="0.25">
      <c r="AI1695" s="142"/>
      <c r="AJ1695" s="142"/>
      <c r="AK1695" s="142"/>
      <c r="AL1695" s="142"/>
      <c r="AM1695" s="142"/>
      <c r="AN1695" s="142"/>
      <c r="AO1695" s="142"/>
    </row>
    <row r="1696" spans="35:41" x14ac:dyDescent="0.25">
      <c r="AI1696" s="142"/>
      <c r="AJ1696" s="142"/>
      <c r="AK1696" s="142"/>
      <c r="AL1696" s="142"/>
      <c r="AM1696" s="142"/>
      <c r="AN1696" s="142"/>
      <c r="AO1696" s="142"/>
    </row>
    <row r="1697" spans="35:41" x14ac:dyDescent="0.25">
      <c r="AI1697" s="142"/>
      <c r="AJ1697" s="142"/>
      <c r="AK1697" s="142"/>
      <c r="AL1697" s="142"/>
      <c r="AM1697" s="142"/>
      <c r="AN1697" s="142"/>
      <c r="AO1697" s="142"/>
    </row>
    <row r="1698" spans="35:41" x14ac:dyDescent="0.25">
      <c r="AI1698" s="142"/>
      <c r="AJ1698" s="142"/>
      <c r="AK1698" s="142"/>
      <c r="AL1698" s="142"/>
      <c r="AM1698" s="142"/>
      <c r="AN1698" s="142"/>
      <c r="AO1698" s="142"/>
    </row>
    <row r="1699" spans="35:41" x14ac:dyDescent="0.25">
      <c r="AI1699" s="142"/>
      <c r="AJ1699" s="142"/>
      <c r="AK1699" s="142"/>
      <c r="AL1699" s="142"/>
      <c r="AM1699" s="142"/>
      <c r="AN1699" s="142"/>
      <c r="AO1699" s="142"/>
    </row>
    <row r="1700" spans="35:41" x14ac:dyDescent="0.25">
      <c r="AI1700" s="142"/>
      <c r="AJ1700" s="142"/>
      <c r="AK1700" s="142"/>
      <c r="AL1700" s="142"/>
      <c r="AM1700" s="142"/>
      <c r="AN1700" s="142"/>
      <c r="AO1700" s="142"/>
    </row>
    <row r="1701" spans="35:41" x14ac:dyDescent="0.25">
      <c r="AI1701" s="142"/>
      <c r="AJ1701" s="142"/>
      <c r="AK1701" s="142"/>
      <c r="AL1701" s="142"/>
      <c r="AM1701" s="142"/>
      <c r="AN1701" s="142"/>
      <c r="AO1701" s="142"/>
    </row>
    <row r="1702" spans="35:41" x14ac:dyDescent="0.25">
      <c r="AI1702" s="142"/>
      <c r="AJ1702" s="142"/>
      <c r="AK1702" s="142"/>
      <c r="AL1702" s="142"/>
      <c r="AM1702" s="142"/>
      <c r="AN1702" s="142"/>
      <c r="AO1702" s="142"/>
    </row>
    <row r="1703" spans="35:41" x14ac:dyDescent="0.25">
      <c r="AI1703" s="142"/>
      <c r="AJ1703" s="142"/>
      <c r="AK1703" s="142"/>
      <c r="AL1703" s="142"/>
      <c r="AM1703" s="142"/>
      <c r="AN1703" s="142"/>
      <c r="AO1703" s="142"/>
    </row>
    <row r="1704" spans="35:41" x14ac:dyDescent="0.25">
      <c r="AI1704" s="142"/>
      <c r="AJ1704" s="142"/>
      <c r="AK1704" s="142"/>
      <c r="AL1704" s="142"/>
      <c r="AM1704" s="142"/>
      <c r="AN1704" s="142"/>
      <c r="AO1704" s="142"/>
    </row>
    <row r="1705" spans="35:41" x14ac:dyDescent="0.25">
      <c r="AI1705" s="142"/>
      <c r="AJ1705" s="142"/>
      <c r="AK1705" s="142"/>
      <c r="AL1705" s="142"/>
      <c r="AM1705" s="142"/>
      <c r="AN1705" s="142"/>
      <c r="AO1705" s="142"/>
    </row>
    <row r="1706" spans="35:41" x14ac:dyDescent="0.25">
      <c r="AI1706" s="142"/>
      <c r="AJ1706" s="142"/>
      <c r="AK1706" s="142"/>
      <c r="AL1706" s="142"/>
      <c r="AM1706" s="142"/>
      <c r="AN1706" s="142"/>
      <c r="AO1706" s="142"/>
    </row>
    <row r="1707" spans="35:41" x14ac:dyDescent="0.25">
      <c r="AI1707" s="142"/>
      <c r="AJ1707" s="142"/>
      <c r="AK1707" s="142"/>
      <c r="AL1707" s="142"/>
      <c r="AM1707" s="142"/>
      <c r="AN1707" s="142"/>
      <c r="AO1707" s="142"/>
    </row>
    <row r="1708" spans="35:41" x14ac:dyDescent="0.25">
      <c r="AI1708" s="142"/>
      <c r="AJ1708" s="142"/>
      <c r="AK1708" s="142"/>
      <c r="AL1708" s="142"/>
      <c r="AM1708" s="142"/>
      <c r="AN1708" s="142"/>
      <c r="AO1708" s="142"/>
    </row>
    <row r="1709" spans="35:41" x14ac:dyDescent="0.25">
      <c r="AI1709" s="142"/>
      <c r="AJ1709" s="142"/>
      <c r="AK1709" s="142"/>
      <c r="AL1709" s="142"/>
      <c r="AM1709" s="142"/>
      <c r="AN1709" s="142"/>
      <c r="AO1709" s="142"/>
    </row>
    <row r="1710" spans="35:41" x14ac:dyDescent="0.25">
      <c r="AI1710" s="142"/>
      <c r="AJ1710" s="142"/>
      <c r="AK1710" s="142"/>
      <c r="AL1710" s="142"/>
      <c r="AM1710" s="142"/>
      <c r="AN1710" s="142"/>
      <c r="AO1710" s="142"/>
    </row>
    <row r="1711" spans="35:41" x14ac:dyDescent="0.25">
      <c r="AI1711" s="142"/>
      <c r="AJ1711" s="142"/>
      <c r="AK1711" s="142"/>
      <c r="AL1711" s="142"/>
      <c r="AM1711" s="142"/>
      <c r="AN1711" s="142"/>
      <c r="AO1711" s="142"/>
    </row>
    <row r="1712" spans="35:41" x14ac:dyDescent="0.25">
      <c r="AI1712" s="142"/>
      <c r="AJ1712" s="142"/>
      <c r="AK1712" s="142"/>
      <c r="AL1712" s="142"/>
      <c r="AM1712" s="142"/>
      <c r="AN1712" s="142"/>
      <c r="AO1712" s="142"/>
    </row>
    <row r="1713" spans="35:41" x14ac:dyDescent="0.25">
      <c r="AI1713" s="142"/>
      <c r="AJ1713" s="142"/>
      <c r="AK1713" s="142"/>
      <c r="AL1713" s="142"/>
      <c r="AM1713" s="142"/>
      <c r="AN1713" s="142"/>
      <c r="AO1713" s="142"/>
    </row>
    <row r="1714" spans="35:41" x14ac:dyDescent="0.25">
      <c r="AI1714" s="142"/>
      <c r="AJ1714" s="142"/>
      <c r="AK1714" s="142"/>
      <c r="AL1714" s="142"/>
      <c r="AM1714" s="142"/>
      <c r="AN1714" s="142"/>
      <c r="AO1714" s="142"/>
    </row>
    <row r="1715" spans="35:41" x14ac:dyDescent="0.25">
      <c r="AI1715" s="142"/>
      <c r="AJ1715" s="142"/>
      <c r="AK1715" s="142"/>
      <c r="AL1715" s="142"/>
      <c r="AM1715" s="142"/>
      <c r="AN1715" s="142"/>
      <c r="AO1715" s="142"/>
    </row>
    <row r="1716" spans="35:41" x14ac:dyDescent="0.25">
      <c r="AI1716" s="142"/>
      <c r="AJ1716" s="142"/>
      <c r="AK1716" s="142"/>
      <c r="AL1716" s="142"/>
      <c r="AM1716" s="142"/>
      <c r="AN1716" s="142"/>
      <c r="AO1716" s="142"/>
    </row>
    <row r="1717" spans="35:41" x14ac:dyDescent="0.25">
      <c r="AI1717" s="142"/>
      <c r="AJ1717" s="142"/>
      <c r="AK1717" s="142"/>
      <c r="AL1717" s="142"/>
      <c r="AM1717" s="142"/>
      <c r="AN1717" s="142"/>
      <c r="AO1717" s="142"/>
    </row>
    <row r="1718" spans="35:41" x14ac:dyDescent="0.25">
      <c r="AI1718" s="142"/>
      <c r="AJ1718" s="142"/>
      <c r="AK1718" s="142"/>
      <c r="AL1718" s="142"/>
      <c r="AM1718" s="142"/>
      <c r="AN1718" s="142"/>
      <c r="AO1718" s="142"/>
    </row>
    <row r="1719" spans="35:41" x14ac:dyDescent="0.25">
      <c r="AI1719" s="142"/>
      <c r="AJ1719" s="142"/>
      <c r="AK1719" s="142"/>
      <c r="AL1719" s="142"/>
      <c r="AM1719" s="142"/>
      <c r="AN1719" s="142"/>
      <c r="AO1719" s="142"/>
    </row>
    <row r="1720" spans="35:41" x14ac:dyDescent="0.25">
      <c r="AI1720" s="142"/>
      <c r="AJ1720" s="142"/>
      <c r="AK1720" s="142"/>
      <c r="AL1720" s="142"/>
      <c r="AM1720" s="142"/>
      <c r="AN1720" s="142"/>
      <c r="AO1720" s="142"/>
    </row>
    <row r="1721" spans="35:41" x14ac:dyDescent="0.25">
      <c r="AI1721" s="142"/>
      <c r="AJ1721" s="142"/>
      <c r="AK1721" s="142"/>
      <c r="AL1721" s="142"/>
      <c r="AM1721" s="142"/>
      <c r="AN1721" s="142"/>
      <c r="AO1721" s="142"/>
    </row>
    <row r="1722" spans="35:41" x14ac:dyDescent="0.25">
      <c r="AI1722" s="142"/>
      <c r="AJ1722" s="142"/>
      <c r="AK1722" s="142"/>
      <c r="AL1722" s="142"/>
      <c r="AM1722" s="142"/>
      <c r="AN1722" s="142"/>
      <c r="AO1722" s="142"/>
    </row>
    <row r="1723" spans="35:41" x14ac:dyDescent="0.25">
      <c r="AI1723" s="142"/>
      <c r="AJ1723" s="142"/>
      <c r="AK1723" s="142"/>
      <c r="AL1723" s="142"/>
      <c r="AM1723" s="142"/>
      <c r="AN1723" s="142"/>
      <c r="AO1723" s="142"/>
    </row>
    <row r="1724" spans="35:41" x14ac:dyDescent="0.25">
      <c r="AI1724" s="142"/>
      <c r="AJ1724" s="142"/>
      <c r="AK1724" s="142"/>
      <c r="AL1724" s="142"/>
      <c r="AM1724" s="142"/>
      <c r="AN1724" s="142"/>
      <c r="AO1724" s="142"/>
    </row>
    <row r="1725" spans="35:41" x14ac:dyDescent="0.25">
      <c r="AI1725" s="142"/>
      <c r="AJ1725" s="142"/>
      <c r="AK1725" s="142"/>
      <c r="AL1725" s="142"/>
      <c r="AM1725" s="142"/>
      <c r="AN1725" s="142"/>
      <c r="AO1725" s="142"/>
    </row>
    <row r="1726" spans="35:41" x14ac:dyDescent="0.25">
      <c r="AI1726" s="142"/>
      <c r="AJ1726" s="142"/>
      <c r="AK1726" s="142"/>
      <c r="AL1726" s="142"/>
      <c r="AM1726" s="142"/>
      <c r="AN1726" s="142"/>
      <c r="AO1726" s="142"/>
    </row>
    <row r="1727" spans="35:41" x14ac:dyDescent="0.25">
      <c r="AI1727" s="142"/>
      <c r="AJ1727" s="142"/>
      <c r="AK1727" s="142"/>
      <c r="AL1727" s="142"/>
      <c r="AM1727" s="142"/>
      <c r="AN1727" s="142"/>
      <c r="AO1727" s="142"/>
    </row>
    <row r="1728" spans="35:41" x14ac:dyDescent="0.25">
      <c r="AI1728" s="142"/>
      <c r="AJ1728" s="142"/>
      <c r="AK1728" s="142"/>
      <c r="AL1728" s="142"/>
      <c r="AM1728" s="142"/>
      <c r="AN1728" s="142"/>
      <c r="AO1728" s="142"/>
    </row>
    <row r="1729" spans="35:41" x14ac:dyDescent="0.25">
      <c r="AI1729" s="142"/>
      <c r="AJ1729" s="142"/>
      <c r="AK1729" s="142"/>
      <c r="AL1729" s="142"/>
      <c r="AM1729" s="142"/>
      <c r="AN1729" s="142"/>
      <c r="AO1729" s="142"/>
    </row>
    <row r="1730" spans="35:41" x14ac:dyDescent="0.25">
      <c r="AI1730" s="142"/>
      <c r="AJ1730" s="142"/>
      <c r="AK1730" s="142"/>
      <c r="AL1730" s="142"/>
      <c r="AM1730" s="142"/>
      <c r="AN1730" s="142"/>
      <c r="AO1730" s="142"/>
    </row>
    <row r="1731" spans="35:41" x14ac:dyDescent="0.25">
      <c r="AI1731" s="142"/>
      <c r="AJ1731" s="142"/>
      <c r="AK1731" s="142"/>
      <c r="AL1731" s="142"/>
      <c r="AM1731" s="142"/>
      <c r="AN1731" s="142"/>
      <c r="AO1731" s="142"/>
    </row>
    <row r="1732" spans="35:41" x14ac:dyDescent="0.25">
      <c r="AI1732" s="142"/>
      <c r="AJ1732" s="142"/>
      <c r="AK1732" s="142"/>
      <c r="AL1732" s="142"/>
      <c r="AM1732" s="142"/>
      <c r="AN1732" s="142"/>
      <c r="AO1732" s="142"/>
    </row>
    <row r="1733" spans="35:41" x14ac:dyDescent="0.25">
      <c r="AI1733" s="142"/>
      <c r="AJ1733" s="142"/>
      <c r="AK1733" s="142"/>
      <c r="AL1733" s="142"/>
      <c r="AM1733" s="142"/>
      <c r="AN1733" s="142"/>
      <c r="AO1733" s="142"/>
    </row>
    <row r="1734" spans="35:41" x14ac:dyDescent="0.25">
      <c r="AI1734" s="142"/>
      <c r="AJ1734" s="142"/>
      <c r="AK1734" s="142"/>
      <c r="AL1734" s="142"/>
      <c r="AM1734" s="142"/>
      <c r="AN1734" s="142"/>
      <c r="AO1734" s="142"/>
    </row>
    <row r="1735" spans="35:41" x14ac:dyDescent="0.25">
      <c r="AI1735" s="142"/>
      <c r="AJ1735" s="142"/>
      <c r="AK1735" s="142"/>
      <c r="AL1735" s="142"/>
      <c r="AM1735" s="142"/>
      <c r="AN1735" s="142"/>
      <c r="AO1735" s="142"/>
    </row>
    <row r="1736" spans="35:41" x14ac:dyDescent="0.25">
      <c r="AI1736" s="142"/>
      <c r="AJ1736" s="142"/>
      <c r="AK1736" s="142"/>
      <c r="AL1736" s="142"/>
      <c r="AM1736" s="142"/>
      <c r="AN1736" s="142"/>
      <c r="AO1736" s="142"/>
    </row>
    <row r="1737" spans="35:41" x14ac:dyDescent="0.25">
      <c r="AI1737" s="142"/>
      <c r="AJ1737" s="142"/>
      <c r="AK1737" s="142"/>
      <c r="AL1737" s="142"/>
      <c r="AM1737" s="142"/>
      <c r="AN1737" s="142"/>
      <c r="AO1737" s="142"/>
    </row>
    <row r="1738" spans="35:41" x14ac:dyDescent="0.25">
      <c r="AI1738" s="142"/>
      <c r="AJ1738" s="142"/>
      <c r="AK1738" s="142"/>
      <c r="AL1738" s="142"/>
      <c r="AM1738" s="142"/>
      <c r="AN1738" s="142"/>
      <c r="AO1738" s="142"/>
    </row>
    <row r="1739" spans="35:41" x14ac:dyDescent="0.25">
      <c r="AI1739" s="142"/>
      <c r="AJ1739" s="142"/>
      <c r="AK1739" s="142"/>
      <c r="AL1739" s="142"/>
      <c r="AM1739" s="142"/>
      <c r="AN1739" s="142"/>
      <c r="AO1739" s="142"/>
    </row>
    <row r="1740" spans="35:41" x14ac:dyDescent="0.25">
      <c r="AI1740" s="142"/>
      <c r="AJ1740" s="142"/>
      <c r="AK1740" s="142"/>
      <c r="AL1740" s="142"/>
      <c r="AM1740" s="142"/>
      <c r="AN1740" s="142"/>
      <c r="AO1740" s="142"/>
    </row>
    <row r="1741" spans="35:41" x14ac:dyDescent="0.25">
      <c r="AI1741" s="142"/>
      <c r="AJ1741" s="142"/>
      <c r="AK1741" s="142"/>
      <c r="AL1741" s="142"/>
      <c r="AM1741" s="142"/>
      <c r="AN1741" s="142"/>
      <c r="AO1741" s="142"/>
    </row>
    <row r="1742" spans="35:41" x14ac:dyDescent="0.25">
      <c r="AI1742" s="142"/>
      <c r="AJ1742" s="142"/>
      <c r="AK1742" s="142"/>
      <c r="AL1742" s="142"/>
      <c r="AM1742" s="142"/>
      <c r="AN1742" s="142"/>
      <c r="AO1742" s="142"/>
    </row>
    <row r="1743" spans="35:41" x14ac:dyDescent="0.25">
      <c r="AI1743" s="142"/>
      <c r="AJ1743" s="142"/>
      <c r="AK1743" s="142"/>
      <c r="AL1743" s="142"/>
      <c r="AM1743" s="142"/>
      <c r="AN1743" s="142"/>
      <c r="AO1743" s="142"/>
    </row>
    <row r="1744" spans="35:41" x14ac:dyDescent="0.25">
      <c r="AI1744" s="142"/>
      <c r="AJ1744" s="142"/>
      <c r="AK1744" s="142"/>
      <c r="AL1744" s="142"/>
      <c r="AM1744" s="142"/>
      <c r="AN1744" s="142"/>
      <c r="AO1744" s="142"/>
    </row>
    <row r="1745" spans="35:41" x14ac:dyDescent="0.25">
      <c r="AI1745" s="142"/>
      <c r="AJ1745" s="142"/>
      <c r="AK1745" s="142"/>
      <c r="AL1745" s="142"/>
      <c r="AM1745" s="142"/>
      <c r="AN1745" s="142"/>
      <c r="AO1745" s="142"/>
    </row>
    <row r="1746" spans="35:41" x14ac:dyDescent="0.25">
      <c r="AI1746" s="142"/>
      <c r="AJ1746" s="142"/>
      <c r="AK1746" s="142"/>
      <c r="AL1746" s="142"/>
      <c r="AM1746" s="142"/>
      <c r="AN1746" s="142"/>
      <c r="AO1746" s="142"/>
    </row>
    <row r="1747" spans="35:41" x14ac:dyDescent="0.25">
      <c r="AI1747" s="142"/>
      <c r="AJ1747" s="142"/>
      <c r="AK1747" s="142"/>
      <c r="AL1747" s="142"/>
      <c r="AM1747" s="142"/>
      <c r="AN1747" s="142"/>
      <c r="AO1747" s="142"/>
    </row>
    <row r="1748" spans="35:41" x14ac:dyDescent="0.25">
      <c r="AI1748" s="142"/>
      <c r="AJ1748" s="142"/>
      <c r="AK1748" s="142"/>
      <c r="AL1748" s="142"/>
      <c r="AM1748" s="142"/>
      <c r="AN1748" s="142"/>
      <c r="AO1748" s="142"/>
    </row>
    <row r="1749" spans="35:41" x14ac:dyDescent="0.25">
      <c r="AI1749" s="142"/>
      <c r="AJ1749" s="142"/>
      <c r="AK1749" s="142"/>
      <c r="AL1749" s="142"/>
      <c r="AM1749" s="142"/>
      <c r="AN1749" s="142"/>
      <c r="AO1749" s="142"/>
    </row>
    <row r="1750" spans="35:41" x14ac:dyDescent="0.25">
      <c r="AI1750" s="142"/>
      <c r="AJ1750" s="142"/>
      <c r="AK1750" s="142"/>
      <c r="AL1750" s="142"/>
      <c r="AM1750" s="142"/>
      <c r="AN1750" s="142"/>
      <c r="AO1750" s="142"/>
    </row>
    <row r="1751" spans="35:41" x14ac:dyDescent="0.25">
      <c r="AI1751" s="142"/>
      <c r="AJ1751" s="142"/>
      <c r="AK1751" s="142"/>
      <c r="AL1751" s="142"/>
      <c r="AM1751" s="142"/>
      <c r="AN1751" s="142"/>
      <c r="AO1751" s="142"/>
    </row>
    <row r="1752" spans="35:41" x14ac:dyDescent="0.25">
      <c r="AI1752" s="142"/>
      <c r="AJ1752" s="142"/>
      <c r="AK1752" s="142"/>
      <c r="AL1752" s="142"/>
      <c r="AM1752" s="142"/>
      <c r="AN1752" s="142"/>
      <c r="AO1752" s="142"/>
    </row>
    <row r="1753" spans="35:41" x14ac:dyDescent="0.25">
      <c r="AI1753" s="142"/>
      <c r="AJ1753" s="142"/>
      <c r="AK1753" s="142"/>
      <c r="AL1753" s="142"/>
      <c r="AM1753" s="142"/>
      <c r="AN1753" s="142"/>
      <c r="AO1753" s="142"/>
    </row>
    <row r="1754" spans="35:41" x14ac:dyDescent="0.25">
      <c r="AI1754" s="142"/>
      <c r="AJ1754" s="142"/>
      <c r="AK1754" s="142"/>
      <c r="AL1754" s="142"/>
      <c r="AM1754" s="142"/>
      <c r="AN1754" s="142"/>
      <c r="AO1754" s="142"/>
    </row>
    <row r="1755" spans="35:41" x14ac:dyDescent="0.25">
      <c r="AI1755" s="142"/>
      <c r="AJ1755" s="142"/>
      <c r="AK1755" s="142"/>
      <c r="AL1755" s="142"/>
      <c r="AM1755" s="142"/>
      <c r="AN1755" s="142"/>
      <c r="AO1755" s="142"/>
    </row>
    <row r="1756" spans="35:41" x14ac:dyDescent="0.25">
      <c r="AI1756" s="142"/>
      <c r="AJ1756" s="142"/>
      <c r="AK1756" s="142"/>
      <c r="AL1756" s="142"/>
      <c r="AM1756" s="142"/>
      <c r="AN1756" s="142"/>
      <c r="AO1756" s="142"/>
    </row>
    <row r="1757" spans="35:41" x14ac:dyDescent="0.25">
      <c r="AI1757" s="142"/>
      <c r="AJ1757" s="142"/>
      <c r="AK1757" s="142"/>
      <c r="AL1757" s="142"/>
      <c r="AM1757" s="142"/>
      <c r="AN1757" s="142"/>
      <c r="AO1757" s="142"/>
    </row>
    <row r="1758" spans="35:41" x14ac:dyDescent="0.25">
      <c r="AI1758" s="142"/>
      <c r="AJ1758" s="142"/>
      <c r="AK1758" s="142"/>
      <c r="AL1758" s="142"/>
      <c r="AM1758" s="142"/>
      <c r="AN1758" s="142"/>
      <c r="AO1758" s="142"/>
    </row>
    <row r="1759" spans="35:41" x14ac:dyDescent="0.25">
      <c r="AI1759" s="142"/>
      <c r="AJ1759" s="142"/>
      <c r="AK1759" s="142"/>
      <c r="AL1759" s="142"/>
      <c r="AM1759" s="142"/>
      <c r="AN1759" s="142"/>
      <c r="AO1759" s="142"/>
    </row>
    <row r="1760" spans="35:41" x14ac:dyDescent="0.25">
      <c r="AI1760" s="142"/>
      <c r="AJ1760" s="142"/>
      <c r="AK1760" s="142"/>
      <c r="AL1760" s="142"/>
      <c r="AM1760" s="142"/>
      <c r="AN1760" s="142"/>
      <c r="AO1760" s="142"/>
    </row>
    <row r="1761" spans="35:41" x14ac:dyDescent="0.25">
      <c r="AI1761" s="142"/>
      <c r="AJ1761" s="142"/>
      <c r="AK1761" s="142"/>
      <c r="AL1761" s="142"/>
      <c r="AM1761" s="142"/>
      <c r="AN1761" s="142"/>
      <c r="AO1761" s="142"/>
    </row>
    <row r="1762" spans="35:41" x14ac:dyDescent="0.25">
      <c r="AI1762" s="142"/>
      <c r="AJ1762" s="142"/>
      <c r="AK1762" s="142"/>
      <c r="AL1762" s="142"/>
      <c r="AM1762" s="142"/>
      <c r="AN1762" s="142"/>
      <c r="AO1762" s="142"/>
    </row>
    <row r="1763" spans="35:41" x14ac:dyDescent="0.25">
      <c r="AI1763" s="142"/>
      <c r="AJ1763" s="142"/>
      <c r="AK1763" s="142"/>
      <c r="AL1763" s="142"/>
      <c r="AM1763" s="142"/>
      <c r="AN1763" s="142"/>
      <c r="AO1763" s="142"/>
    </row>
    <row r="1764" spans="35:41" x14ac:dyDescent="0.25">
      <c r="AI1764" s="142"/>
      <c r="AJ1764" s="142"/>
      <c r="AK1764" s="142"/>
      <c r="AL1764" s="142"/>
      <c r="AM1764" s="142"/>
      <c r="AN1764" s="142"/>
      <c r="AO1764" s="142"/>
    </row>
    <row r="1765" spans="35:41" x14ac:dyDescent="0.25">
      <c r="AI1765" s="142"/>
      <c r="AJ1765" s="142"/>
      <c r="AK1765" s="142"/>
      <c r="AL1765" s="142"/>
      <c r="AM1765" s="142"/>
      <c r="AN1765" s="142"/>
      <c r="AO1765" s="142"/>
    </row>
    <row r="1766" spans="35:41" x14ac:dyDescent="0.25">
      <c r="AI1766" s="142"/>
      <c r="AJ1766" s="142"/>
      <c r="AK1766" s="142"/>
      <c r="AL1766" s="142"/>
      <c r="AM1766" s="142"/>
      <c r="AN1766" s="142"/>
      <c r="AO1766" s="142"/>
    </row>
    <row r="1767" spans="35:41" x14ac:dyDescent="0.25">
      <c r="AI1767" s="142"/>
      <c r="AJ1767" s="142"/>
      <c r="AK1767" s="142"/>
      <c r="AL1767" s="142"/>
      <c r="AM1767" s="142"/>
      <c r="AN1767" s="142"/>
      <c r="AO1767" s="142"/>
    </row>
    <row r="1768" spans="35:41" x14ac:dyDescent="0.25">
      <c r="AI1768" s="142"/>
      <c r="AJ1768" s="142"/>
      <c r="AK1768" s="142"/>
      <c r="AL1768" s="142"/>
      <c r="AM1768" s="142"/>
      <c r="AN1768" s="142"/>
      <c r="AO1768" s="142"/>
    </row>
    <row r="1769" spans="35:41" x14ac:dyDescent="0.25">
      <c r="AI1769" s="142"/>
      <c r="AJ1769" s="142"/>
      <c r="AK1769" s="142"/>
      <c r="AL1769" s="142"/>
      <c r="AM1769" s="142"/>
      <c r="AN1769" s="142"/>
      <c r="AO1769" s="142"/>
    </row>
    <row r="1770" spans="35:41" x14ac:dyDescent="0.25">
      <c r="AI1770" s="142"/>
      <c r="AJ1770" s="142"/>
      <c r="AK1770" s="142"/>
      <c r="AL1770" s="142"/>
      <c r="AM1770" s="142"/>
      <c r="AN1770" s="142"/>
      <c r="AO1770" s="142"/>
    </row>
    <row r="1771" spans="35:41" x14ac:dyDescent="0.25">
      <c r="AI1771" s="142"/>
      <c r="AJ1771" s="142"/>
      <c r="AK1771" s="142"/>
      <c r="AL1771" s="142"/>
      <c r="AM1771" s="142"/>
      <c r="AN1771" s="142"/>
      <c r="AO1771" s="142"/>
    </row>
    <row r="1772" spans="35:41" x14ac:dyDescent="0.25">
      <c r="AI1772" s="142"/>
      <c r="AJ1772" s="142"/>
      <c r="AK1772" s="142"/>
      <c r="AL1772" s="142"/>
      <c r="AM1772" s="142"/>
      <c r="AN1772" s="142"/>
      <c r="AO1772" s="142"/>
    </row>
    <row r="1773" spans="35:41" x14ac:dyDescent="0.25">
      <c r="AI1773" s="142"/>
      <c r="AJ1773" s="142"/>
      <c r="AK1773" s="142"/>
      <c r="AL1773" s="142"/>
      <c r="AM1773" s="142"/>
      <c r="AN1773" s="142"/>
      <c r="AO1773" s="142"/>
    </row>
    <row r="1774" spans="35:41" x14ac:dyDescent="0.25">
      <c r="AI1774" s="142"/>
      <c r="AJ1774" s="142"/>
      <c r="AK1774" s="142"/>
      <c r="AL1774" s="142"/>
      <c r="AM1774" s="142"/>
      <c r="AN1774" s="142"/>
      <c r="AO1774" s="142"/>
    </row>
    <row r="1775" spans="35:41" x14ac:dyDescent="0.25">
      <c r="AI1775" s="142"/>
      <c r="AJ1775" s="142"/>
      <c r="AK1775" s="142"/>
      <c r="AL1775" s="142"/>
      <c r="AM1775" s="142"/>
      <c r="AN1775" s="142"/>
      <c r="AO1775" s="142"/>
    </row>
    <row r="1776" spans="35:41" x14ac:dyDescent="0.25">
      <c r="AI1776" s="142"/>
      <c r="AJ1776" s="142"/>
      <c r="AK1776" s="142"/>
      <c r="AL1776" s="142"/>
      <c r="AM1776" s="142"/>
      <c r="AN1776" s="142"/>
      <c r="AO1776" s="142"/>
    </row>
    <row r="1777" spans="35:41" x14ac:dyDescent="0.25">
      <c r="AI1777" s="142"/>
      <c r="AJ1777" s="142"/>
      <c r="AK1777" s="142"/>
      <c r="AL1777" s="142"/>
      <c r="AM1777" s="142"/>
      <c r="AN1777" s="142"/>
      <c r="AO1777" s="142"/>
    </row>
    <row r="1778" spans="35:41" x14ac:dyDescent="0.25">
      <c r="AI1778" s="142"/>
      <c r="AJ1778" s="142"/>
      <c r="AK1778" s="142"/>
      <c r="AL1778" s="142"/>
      <c r="AM1778" s="142"/>
      <c r="AN1778" s="142"/>
      <c r="AO1778" s="142"/>
    </row>
    <row r="1779" spans="35:41" x14ac:dyDescent="0.25">
      <c r="AI1779" s="142"/>
      <c r="AJ1779" s="142"/>
      <c r="AK1779" s="142"/>
      <c r="AL1779" s="142"/>
      <c r="AM1779" s="142"/>
      <c r="AN1779" s="142"/>
      <c r="AO1779" s="142"/>
    </row>
    <row r="1780" spans="35:41" x14ac:dyDescent="0.25">
      <c r="AI1780" s="142"/>
      <c r="AJ1780" s="142"/>
      <c r="AK1780" s="142"/>
      <c r="AL1780" s="142"/>
      <c r="AM1780" s="142"/>
      <c r="AN1780" s="142"/>
      <c r="AO1780" s="142"/>
    </row>
    <row r="1781" spans="35:41" x14ac:dyDescent="0.25">
      <c r="AI1781" s="142"/>
      <c r="AJ1781" s="142"/>
      <c r="AK1781" s="142"/>
      <c r="AL1781" s="142"/>
      <c r="AM1781" s="142"/>
      <c r="AN1781" s="142"/>
      <c r="AO1781" s="142"/>
    </row>
    <row r="1782" spans="35:41" x14ac:dyDescent="0.25">
      <c r="AI1782" s="142"/>
      <c r="AJ1782" s="142"/>
      <c r="AK1782" s="142"/>
      <c r="AL1782" s="142"/>
      <c r="AM1782" s="142"/>
      <c r="AN1782" s="142"/>
      <c r="AO1782" s="142"/>
    </row>
    <row r="1783" spans="35:41" x14ac:dyDescent="0.25">
      <c r="AI1783" s="142"/>
      <c r="AJ1783" s="142"/>
      <c r="AK1783" s="142"/>
      <c r="AL1783" s="142"/>
      <c r="AM1783" s="142"/>
      <c r="AN1783" s="142"/>
      <c r="AO1783" s="142"/>
    </row>
    <row r="1784" spans="35:41" x14ac:dyDescent="0.25">
      <c r="AI1784" s="142"/>
      <c r="AJ1784" s="142"/>
      <c r="AK1784" s="142"/>
      <c r="AL1784" s="142"/>
      <c r="AM1784" s="142"/>
      <c r="AN1784" s="142"/>
      <c r="AO1784" s="142"/>
    </row>
    <row r="1785" spans="35:41" x14ac:dyDescent="0.25">
      <c r="AI1785" s="142"/>
      <c r="AJ1785" s="142"/>
      <c r="AK1785" s="142"/>
      <c r="AL1785" s="142"/>
      <c r="AM1785" s="142"/>
      <c r="AN1785" s="142"/>
      <c r="AO1785" s="142"/>
    </row>
    <row r="1786" spans="35:41" x14ac:dyDescent="0.25">
      <c r="AI1786" s="142"/>
      <c r="AJ1786" s="142"/>
      <c r="AK1786" s="142"/>
      <c r="AL1786" s="142"/>
      <c r="AM1786" s="142"/>
      <c r="AN1786" s="142"/>
      <c r="AO1786" s="142"/>
    </row>
    <row r="1787" spans="35:41" x14ac:dyDescent="0.25">
      <c r="AI1787" s="142"/>
      <c r="AJ1787" s="142"/>
      <c r="AK1787" s="142"/>
      <c r="AL1787" s="142"/>
      <c r="AM1787" s="142"/>
      <c r="AN1787" s="142"/>
      <c r="AO1787" s="142"/>
    </row>
    <row r="1788" spans="35:41" x14ac:dyDescent="0.25">
      <c r="AI1788" s="142"/>
      <c r="AJ1788" s="142"/>
      <c r="AK1788" s="142"/>
      <c r="AL1788" s="142"/>
      <c r="AM1788" s="142"/>
      <c r="AN1788" s="142"/>
      <c r="AO1788" s="142"/>
    </row>
    <row r="1789" spans="35:41" x14ac:dyDescent="0.25">
      <c r="AI1789" s="142"/>
      <c r="AJ1789" s="142"/>
      <c r="AK1789" s="142"/>
      <c r="AL1789" s="142"/>
      <c r="AM1789" s="142"/>
      <c r="AN1789" s="142"/>
      <c r="AO1789" s="142"/>
    </row>
    <row r="1790" spans="35:41" x14ac:dyDescent="0.25">
      <c r="AI1790" s="142"/>
      <c r="AJ1790" s="142"/>
      <c r="AK1790" s="142"/>
      <c r="AL1790" s="142"/>
      <c r="AM1790" s="142"/>
      <c r="AN1790" s="142"/>
      <c r="AO1790" s="142"/>
    </row>
    <row r="1791" spans="35:41" x14ac:dyDescent="0.25">
      <c r="AI1791" s="142"/>
      <c r="AJ1791" s="142"/>
      <c r="AK1791" s="142"/>
      <c r="AL1791" s="142"/>
      <c r="AM1791" s="142"/>
      <c r="AN1791" s="142"/>
      <c r="AO1791" s="142"/>
    </row>
    <row r="1792" spans="35:41" x14ac:dyDescent="0.25">
      <c r="AI1792" s="142"/>
      <c r="AJ1792" s="142"/>
      <c r="AK1792" s="142"/>
      <c r="AL1792" s="142"/>
      <c r="AM1792" s="142"/>
      <c r="AN1792" s="142"/>
      <c r="AO1792" s="142"/>
    </row>
    <row r="1793" spans="35:41" x14ac:dyDescent="0.25">
      <c r="AI1793" s="142"/>
      <c r="AJ1793" s="142"/>
      <c r="AK1793" s="142"/>
      <c r="AL1793" s="142"/>
      <c r="AM1793" s="142"/>
      <c r="AN1793" s="142"/>
      <c r="AO1793" s="142"/>
    </row>
    <row r="1794" spans="35:41" x14ac:dyDescent="0.25">
      <c r="AI1794" s="142"/>
      <c r="AJ1794" s="142"/>
      <c r="AK1794" s="142"/>
      <c r="AL1794" s="142"/>
      <c r="AM1794" s="142"/>
      <c r="AN1794" s="142"/>
      <c r="AO1794" s="142"/>
    </row>
    <row r="1795" spans="35:41" x14ac:dyDescent="0.25">
      <c r="AI1795" s="142"/>
      <c r="AJ1795" s="142"/>
      <c r="AK1795" s="142"/>
      <c r="AL1795" s="142"/>
      <c r="AM1795" s="142"/>
      <c r="AN1795" s="142"/>
      <c r="AO1795" s="142"/>
    </row>
    <row r="1796" spans="35:41" x14ac:dyDescent="0.25">
      <c r="AI1796" s="142"/>
      <c r="AJ1796" s="142"/>
      <c r="AK1796" s="142"/>
      <c r="AL1796" s="142"/>
      <c r="AM1796" s="142"/>
      <c r="AN1796" s="142"/>
      <c r="AO1796" s="142"/>
    </row>
    <row r="1797" spans="35:41" x14ac:dyDescent="0.25">
      <c r="AI1797" s="142"/>
      <c r="AJ1797" s="142"/>
      <c r="AK1797" s="142"/>
      <c r="AL1797" s="142"/>
      <c r="AM1797" s="142"/>
      <c r="AN1797" s="142"/>
      <c r="AO1797" s="142"/>
    </row>
    <row r="1798" spans="35:41" x14ac:dyDescent="0.25">
      <c r="AI1798" s="142"/>
      <c r="AJ1798" s="142"/>
      <c r="AK1798" s="142"/>
      <c r="AL1798" s="142"/>
      <c r="AM1798" s="142"/>
      <c r="AN1798" s="142"/>
      <c r="AO1798" s="142"/>
    </row>
    <row r="1799" spans="35:41" x14ac:dyDescent="0.25">
      <c r="AI1799" s="142"/>
      <c r="AJ1799" s="142"/>
      <c r="AK1799" s="142"/>
      <c r="AL1799" s="142"/>
      <c r="AM1799" s="142"/>
      <c r="AN1799" s="142"/>
      <c r="AO1799" s="142"/>
    </row>
    <row r="1800" spans="35:41" x14ac:dyDescent="0.25">
      <c r="AI1800" s="142"/>
      <c r="AJ1800" s="142"/>
      <c r="AK1800" s="142"/>
      <c r="AL1800" s="142"/>
      <c r="AM1800" s="142"/>
      <c r="AN1800" s="142"/>
      <c r="AO1800" s="142"/>
    </row>
    <row r="1801" spans="35:41" x14ac:dyDescent="0.25">
      <c r="AI1801" s="142"/>
      <c r="AJ1801" s="142"/>
      <c r="AK1801" s="142"/>
      <c r="AL1801" s="142"/>
      <c r="AM1801" s="142"/>
      <c r="AN1801" s="142"/>
      <c r="AO1801" s="142"/>
    </row>
    <row r="1802" spans="35:41" x14ac:dyDescent="0.25">
      <c r="AI1802" s="142"/>
      <c r="AJ1802" s="142"/>
      <c r="AK1802" s="142"/>
      <c r="AL1802" s="142"/>
      <c r="AM1802" s="142"/>
      <c r="AN1802" s="142"/>
      <c r="AO1802" s="142"/>
    </row>
    <row r="1803" spans="35:41" x14ac:dyDescent="0.25">
      <c r="AI1803" s="142"/>
      <c r="AJ1803" s="142"/>
      <c r="AK1803" s="142"/>
      <c r="AL1803" s="142"/>
      <c r="AM1803" s="142"/>
      <c r="AN1803" s="142"/>
      <c r="AO1803" s="142"/>
    </row>
    <row r="1804" spans="35:41" x14ac:dyDescent="0.25">
      <c r="AI1804" s="142"/>
      <c r="AJ1804" s="142"/>
      <c r="AK1804" s="142"/>
      <c r="AL1804" s="142"/>
      <c r="AM1804" s="142"/>
      <c r="AN1804" s="142"/>
      <c r="AO1804" s="142"/>
    </row>
    <row r="1805" spans="35:41" x14ac:dyDescent="0.25">
      <c r="AI1805" s="142"/>
      <c r="AJ1805" s="142"/>
      <c r="AK1805" s="142"/>
      <c r="AL1805" s="142"/>
      <c r="AM1805" s="142"/>
      <c r="AN1805" s="142"/>
      <c r="AO1805" s="142"/>
    </row>
    <row r="1806" spans="35:41" x14ac:dyDescent="0.25">
      <c r="AI1806" s="142"/>
      <c r="AJ1806" s="142"/>
      <c r="AK1806" s="142"/>
      <c r="AL1806" s="142"/>
      <c r="AM1806" s="142"/>
      <c r="AN1806" s="142"/>
      <c r="AO1806" s="142"/>
    </row>
    <row r="1807" spans="35:41" x14ac:dyDescent="0.25">
      <c r="AI1807" s="142"/>
      <c r="AJ1807" s="142"/>
      <c r="AK1807" s="142"/>
      <c r="AL1807" s="142"/>
      <c r="AM1807" s="142"/>
      <c r="AN1807" s="142"/>
      <c r="AO1807" s="142"/>
    </row>
    <row r="1808" spans="35:41" x14ac:dyDescent="0.25">
      <c r="AI1808" s="142"/>
      <c r="AJ1808" s="142"/>
      <c r="AK1808" s="142"/>
      <c r="AL1808" s="142"/>
      <c r="AM1808" s="142"/>
      <c r="AN1808" s="142"/>
      <c r="AO1808" s="142"/>
    </row>
    <row r="1809" spans="35:41" x14ac:dyDescent="0.25">
      <c r="AI1809" s="142"/>
      <c r="AJ1809" s="142"/>
      <c r="AK1809" s="142"/>
      <c r="AL1809" s="142"/>
      <c r="AM1809" s="142"/>
      <c r="AN1809" s="142"/>
      <c r="AO1809" s="142"/>
    </row>
    <row r="1810" spans="35:41" x14ac:dyDescent="0.25">
      <c r="AI1810" s="142"/>
      <c r="AJ1810" s="142"/>
      <c r="AK1810" s="142"/>
      <c r="AL1810" s="142"/>
      <c r="AM1810" s="142"/>
      <c r="AN1810" s="142"/>
      <c r="AO1810" s="142"/>
    </row>
    <row r="1811" spans="35:41" x14ac:dyDescent="0.25">
      <c r="AI1811" s="142"/>
      <c r="AJ1811" s="142"/>
      <c r="AK1811" s="142"/>
      <c r="AL1811" s="142"/>
      <c r="AM1811" s="142"/>
      <c r="AN1811" s="142"/>
      <c r="AO1811" s="142"/>
    </row>
    <row r="1812" spans="35:41" x14ac:dyDescent="0.25">
      <c r="AI1812" s="142"/>
      <c r="AJ1812" s="142"/>
      <c r="AK1812" s="142"/>
      <c r="AL1812" s="142"/>
      <c r="AM1812" s="142"/>
      <c r="AN1812" s="142"/>
      <c r="AO1812" s="142"/>
    </row>
    <row r="1813" spans="35:41" x14ac:dyDescent="0.25">
      <c r="AI1813" s="142"/>
      <c r="AJ1813" s="142"/>
      <c r="AK1813" s="142"/>
      <c r="AL1813" s="142"/>
      <c r="AM1813" s="142"/>
      <c r="AN1813" s="142"/>
      <c r="AO1813" s="142"/>
    </row>
    <row r="1814" spans="35:41" x14ac:dyDescent="0.25">
      <c r="AI1814" s="142"/>
      <c r="AJ1814" s="142"/>
      <c r="AK1814" s="142"/>
      <c r="AL1814" s="142"/>
      <c r="AM1814" s="142"/>
      <c r="AN1814" s="142"/>
      <c r="AO1814" s="142"/>
    </row>
    <row r="1815" spans="35:41" x14ac:dyDescent="0.25">
      <c r="AI1815" s="142"/>
      <c r="AJ1815" s="142"/>
      <c r="AK1815" s="142"/>
      <c r="AL1815" s="142"/>
      <c r="AM1815" s="142"/>
      <c r="AN1815" s="142"/>
      <c r="AO1815" s="142"/>
    </row>
    <row r="1816" spans="35:41" x14ac:dyDescent="0.25">
      <c r="AI1816" s="142"/>
      <c r="AJ1816" s="142"/>
      <c r="AK1816" s="142"/>
      <c r="AL1816" s="142"/>
      <c r="AM1816" s="142"/>
      <c r="AN1816" s="142"/>
      <c r="AO1816" s="142"/>
    </row>
    <row r="1817" spans="35:41" x14ac:dyDescent="0.25">
      <c r="AI1817" s="142"/>
      <c r="AJ1817" s="142"/>
      <c r="AK1817" s="142"/>
      <c r="AL1817" s="142"/>
      <c r="AM1817" s="142"/>
      <c r="AN1817" s="142"/>
      <c r="AO1817" s="142"/>
    </row>
    <row r="1818" spans="35:41" x14ac:dyDescent="0.25">
      <c r="AI1818" s="142"/>
      <c r="AJ1818" s="142"/>
      <c r="AK1818" s="142"/>
      <c r="AL1818" s="142"/>
      <c r="AM1818" s="142"/>
      <c r="AN1818" s="142"/>
      <c r="AO1818" s="142"/>
    </row>
    <row r="1819" spans="35:41" x14ac:dyDescent="0.25">
      <c r="AI1819" s="142"/>
      <c r="AJ1819" s="142"/>
      <c r="AK1819" s="142"/>
      <c r="AL1819" s="142"/>
      <c r="AM1819" s="142"/>
      <c r="AN1819" s="142"/>
      <c r="AO1819" s="142"/>
    </row>
    <row r="1820" spans="35:41" x14ac:dyDescent="0.25">
      <c r="AI1820" s="142"/>
      <c r="AJ1820" s="142"/>
      <c r="AK1820" s="142"/>
      <c r="AL1820" s="142"/>
      <c r="AM1820" s="142"/>
      <c r="AN1820" s="142"/>
      <c r="AO1820" s="142"/>
    </row>
    <row r="1821" spans="35:41" x14ac:dyDescent="0.25">
      <c r="AI1821" s="142"/>
      <c r="AJ1821" s="142"/>
      <c r="AK1821" s="142"/>
      <c r="AL1821" s="142"/>
      <c r="AM1821" s="142"/>
      <c r="AN1821" s="142"/>
      <c r="AO1821" s="142"/>
    </row>
    <row r="1822" spans="35:41" x14ac:dyDescent="0.25">
      <c r="AI1822" s="142"/>
      <c r="AJ1822" s="142"/>
      <c r="AK1822" s="142"/>
      <c r="AL1822" s="142"/>
      <c r="AM1822" s="142"/>
      <c r="AN1822" s="142"/>
      <c r="AO1822" s="142"/>
    </row>
    <row r="1823" spans="35:41" x14ac:dyDescent="0.25">
      <c r="AI1823" s="142"/>
      <c r="AJ1823" s="142"/>
      <c r="AK1823" s="142"/>
      <c r="AL1823" s="142"/>
      <c r="AM1823" s="142"/>
      <c r="AN1823" s="142"/>
      <c r="AO1823" s="142"/>
    </row>
    <row r="1824" spans="35:41" x14ac:dyDescent="0.25">
      <c r="AI1824" s="142"/>
      <c r="AJ1824" s="142"/>
      <c r="AK1824" s="142"/>
      <c r="AL1824" s="142"/>
      <c r="AM1824" s="142"/>
      <c r="AN1824" s="142"/>
      <c r="AO1824" s="142"/>
    </row>
    <row r="1825" spans="35:41" x14ac:dyDescent="0.25">
      <c r="AI1825" s="142"/>
      <c r="AJ1825" s="142"/>
      <c r="AK1825" s="142"/>
      <c r="AL1825" s="142"/>
      <c r="AM1825" s="142"/>
      <c r="AN1825" s="142"/>
      <c r="AO1825" s="142"/>
    </row>
    <row r="1826" spans="35:41" x14ac:dyDescent="0.25">
      <c r="AI1826" s="142"/>
      <c r="AJ1826" s="142"/>
      <c r="AK1826" s="142"/>
      <c r="AL1826" s="142"/>
      <c r="AM1826" s="142"/>
      <c r="AN1826" s="142"/>
      <c r="AO1826" s="142"/>
    </row>
    <row r="1827" spans="35:41" x14ac:dyDescent="0.25">
      <c r="AI1827" s="142"/>
      <c r="AJ1827" s="142"/>
      <c r="AK1827" s="142"/>
      <c r="AL1827" s="142"/>
      <c r="AM1827" s="142"/>
      <c r="AN1827" s="142"/>
      <c r="AO1827" s="142"/>
    </row>
    <row r="1828" spans="35:41" x14ac:dyDescent="0.25">
      <c r="AI1828" s="142"/>
      <c r="AJ1828" s="142"/>
      <c r="AK1828" s="142"/>
      <c r="AL1828" s="142"/>
      <c r="AM1828" s="142"/>
      <c r="AN1828" s="142"/>
      <c r="AO1828" s="142"/>
    </row>
    <row r="1829" spans="35:41" x14ac:dyDescent="0.25">
      <c r="AI1829" s="142"/>
      <c r="AJ1829" s="142"/>
      <c r="AK1829" s="142"/>
      <c r="AL1829" s="142"/>
      <c r="AM1829" s="142"/>
      <c r="AN1829" s="142"/>
      <c r="AO1829" s="142"/>
    </row>
    <row r="1830" spans="35:41" x14ac:dyDescent="0.25">
      <c r="AI1830" s="142"/>
      <c r="AJ1830" s="142"/>
      <c r="AK1830" s="142"/>
      <c r="AL1830" s="142"/>
      <c r="AM1830" s="142"/>
      <c r="AN1830" s="142"/>
      <c r="AO1830" s="142"/>
    </row>
    <row r="1831" spans="35:41" x14ac:dyDescent="0.25">
      <c r="AI1831" s="142"/>
      <c r="AJ1831" s="142"/>
      <c r="AK1831" s="142"/>
      <c r="AL1831" s="142"/>
      <c r="AM1831" s="142"/>
      <c r="AN1831" s="142"/>
      <c r="AO1831" s="142"/>
    </row>
    <row r="1832" spans="35:41" x14ac:dyDescent="0.25">
      <c r="AI1832" s="142"/>
      <c r="AJ1832" s="142"/>
      <c r="AK1832" s="142"/>
      <c r="AL1832" s="142"/>
      <c r="AM1832" s="142"/>
      <c r="AN1832" s="142"/>
      <c r="AO1832" s="142"/>
    </row>
    <row r="1833" spans="35:41" x14ac:dyDescent="0.25">
      <c r="AI1833" s="142"/>
      <c r="AJ1833" s="142"/>
      <c r="AK1833" s="142"/>
      <c r="AL1833" s="142"/>
      <c r="AM1833" s="142"/>
      <c r="AN1833" s="142"/>
      <c r="AO1833" s="142"/>
    </row>
    <row r="1834" spans="35:41" x14ac:dyDescent="0.25">
      <c r="AI1834" s="142"/>
      <c r="AJ1834" s="142"/>
      <c r="AK1834" s="142"/>
      <c r="AL1834" s="142"/>
      <c r="AM1834" s="142"/>
      <c r="AN1834" s="142"/>
      <c r="AO1834" s="142"/>
    </row>
    <row r="1835" spans="35:41" x14ac:dyDescent="0.25">
      <c r="AI1835" s="142"/>
      <c r="AJ1835" s="142"/>
      <c r="AK1835" s="142"/>
      <c r="AL1835" s="142"/>
      <c r="AM1835" s="142"/>
      <c r="AN1835" s="142"/>
      <c r="AO1835" s="142"/>
    </row>
    <row r="1836" spans="35:41" x14ac:dyDescent="0.25">
      <c r="AI1836" s="142"/>
      <c r="AJ1836" s="142"/>
      <c r="AK1836" s="142"/>
      <c r="AL1836" s="142"/>
      <c r="AM1836" s="142"/>
      <c r="AN1836" s="142"/>
      <c r="AO1836" s="142"/>
    </row>
    <row r="1837" spans="35:41" x14ac:dyDescent="0.25">
      <c r="AI1837" s="142"/>
      <c r="AJ1837" s="142"/>
      <c r="AK1837" s="142"/>
      <c r="AL1837" s="142"/>
      <c r="AM1837" s="142"/>
      <c r="AN1837" s="142"/>
      <c r="AO1837" s="142"/>
    </row>
    <row r="1838" spans="35:41" x14ac:dyDescent="0.25">
      <c r="AI1838" s="142"/>
      <c r="AJ1838" s="142"/>
      <c r="AK1838" s="142"/>
      <c r="AL1838" s="142"/>
      <c r="AM1838" s="142"/>
      <c r="AN1838" s="142"/>
      <c r="AO1838" s="142"/>
    </row>
    <row r="1839" spans="35:41" x14ac:dyDescent="0.25">
      <c r="AI1839" s="142"/>
      <c r="AJ1839" s="142"/>
      <c r="AK1839" s="142"/>
      <c r="AL1839" s="142"/>
      <c r="AM1839" s="142"/>
      <c r="AN1839" s="142"/>
      <c r="AO1839" s="142"/>
    </row>
    <row r="1840" spans="35:41" x14ac:dyDescent="0.25">
      <c r="AI1840" s="142"/>
      <c r="AJ1840" s="142"/>
      <c r="AK1840" s="142"/>
      <c r="AL1840" s="142"/>
      <c r="AM1840" s="142"/>
      <c r="AN1840" s="142"/>
      <c r="AO1840" s="142"/>
    </row>
    <row r="1841" spans="35:41" x14ac:dyDescent="0.25">
      <c r="AI1841" s="142"/>
      <c r="AJ1841" s="142"/>
      <c r="AK1841" s="142"/>
      <c r="AL1841" s="142"/>
      <c r="AM1841" s="142"/>
      <c r="AN1841" s="142"/>
      <c r="AO1841" s="142"/>
    </row>
    <row r="1842" spans="35:41" x14ac:dyDescent="0.25">
      <c r="AI1842" s="142"/>
      <c r="AJ1842" s="142"/>
      <c r="AK1842" s="142"/>
      <c r="AL1842" s="142"/>
      <c r="AM1842" s="142"/>
      <c r="AN1842" s="142"/>
      <c r="AO1842" s="142"/>
    </row>
    <row r="1843" spans="35:41" x14ac:dyDescent="0.25">
      <c r="AI1843" s="142"/>
      <c r="AJ1843" s="142"/>
      <c r="AK1843" s="142"/>
      <c r="AL1843" s="142"/>
      <c r="AM1843" s="142"/>
      <c r="AN1843" s="142"/>
      <c r="AO1843" s="142"/>
    </row>
    <row r="1844" spans="35:41" x14ac:dyDescent="0.25">
      <c r="AI1844" s="142"/>
      <c r="AJ1844" s="142"/>
      <c r="AK1844" s="142"/>
      <c r="AL1844" s="142"/>
      <c r="AM1844" s="142"/>
      <c r="AN1844" s="142"/>
      <c r="AO1844" s="142"/>
    </row>
    <row r="1845" spans="35:41" x14ac:dyDescent="0.25">
      <c r="AI1845" s="142"/>
      <c r="AJ1845" s="142"/>
      <c r="AK1845" s="142"/>
      <c r="AL1845" s="142"/>
      <c r="AM1845" s="142"/>
      <c r="AN1845" s="142"/>
      <c r="AO1845" s="142"/>
    </row>
    <row r="1846" spans="35:41" x14ac:dyDescent="0.25">
      <c r="AI1846" s="142"/>
      <c r="AJ1846" s="142"/>
      <c r="AK1846" s="142"/>
      <c r="AL1846" s="142"/>
      <c r="AM1846" s="142"/>
      <c r="AN1846" s="142"/>
      <c r="AO1846" s="142"/>
    </row>
    <row r="1847" spans="35:41" x14ac:dyDescent="0.25">
      <c r="AI1847" s="142"/>
      <c r="AJ1847" s="142"/>
      <c r="AK1847" s="142"/>
      <c r="AL1847" s="142"/>
      <c r="AM1847" s="142"/>
      <c r="AN1847" s="142"/>
      <c r="AO1847" s="142"/>
    </row>
    <row r="1848" spans="35:41" x14ac:dyDescent="0.25">
      <c r="AI1848" s="142"/>
      <c r="AJ1848" s="142"/>
      <c r="AK1848" s="142"/>
      <c r="AL1848" s="142"/>
      <c r="AM1848" s="142"/>
      <c r="AN1848" s="142"/>
      <c r="AO1848" s="142"/>
    </row>
    <row r="1849" spans="35:41" x14ac:dyDescent="0.25">
      <c r="AI1849" s="142"/>
      <c r="AJ1849" s="142"/>
      <c r="AK1849" s="142"/>
      <c r="AL1849" s="142"/>
      <c r="AM1849" s="142"/>
      <c r="AN1849" s="142"/>
      <c r="AO1849" s="142"/>
    </row>
    <row r="1850" spans="35:41" x14ac:dyDescent="0.25">
      <c r="AI1850" s="142"/>
      <c r="AJ1850" s="142"/>
      <c r="AK1850" s="142"/>
      <c r="AL1850" s="142"/>
      <c r="AM1850" s="142"/>
      <c r="AN1850" s="142"/>
      <c r="AO1850" s="142"/>
    </row>
    <row r="1851" spans="35:41" x14ac:dyDescent="0.25">
      <c r="AI1851" s="142"/>
      <c r="AJ1851" s="142"/>
      <c r="AK1851" s="142"/>
      <c r="AL1851" s="142"/>
      <c r="AM1851" s="142"/>
      <c r="AN1851" s="142"/>
      <c r="AO1851" s="142"/>
    </row>
    <row r="1852" spans="35:41" x14ac:dyDescent="0.25">
      <c r="AI1852" s="142"/>
      <c r="AJ1852" s="142"/>
      <c r="AK1852" s="142"/>
      <c r="AL1852" s="142"/>
      <c r="AM1852" s="142"/>
      <c r="AN1852" s="142"/>
      <c r="AO1852" s="142"/>
    </row>
    <row r="1853" spans="35:41" x14ac:dyDescent="0.25">
      <c r="AI1853" s="142"/>
      <c r="AJ1853" s="142"/>
      <c r="AK1853" s="142"/>
      <c r="AL1853" s="142"/>
      <c r="AM1853" s="142"/>
      <c r="AN1853" s="142"/>
      <c r="AO1853" s="142"/>
    </row>
    <row r="1854" spans="35:41" x14ac:dyDescent="0.25">
      <c r="AI1854" s="142"/>
      <c r="AJ1854" s="142"/>
      <c r="AK1854" s="142"/>
      <c r="AL1854" s="142"/>
      <c r="AM1854" s="142"/>
      <c r="AN1854" s="142"/>
      <c r="AO1854" s="142"/>
    </row>
    <row r="1855" spans="35:41" x14ac:dyDescent="0.25">
      <c r="AI1855" s="142"/>
      <c r="AJ1855" s="142"/>
      <c r="AK1855" s="142"/>
      <c r="AL1855" s="142"/>
      <c r="AM1855" s="142"/>
      <c r="AN1855" s="142"/>
      <c r="AO1855" s="142"/>
    </row>
    <row r="1856" spans="35:41" x14ac:dyDescent="0.25">
      <c r="AI1856" s="142"/>
      <c r="AJ1856" s="142"/>
      <c r="AK1856" s="142"/>
      <c r="AL1856" s="142"/>
      <c r="AM1856" s="142"/>
      <c r="AN1856" s="142"/>
      <c r="AO1856" s="142"/>
    </row>
    <row r="1857" spans="35:41" x14ac:dyDescent="0.25">
      <c r="AI1857" s="142"/>
      <c r="AJ1857" s="142"/>
      <c r="AK1857" s="142"/>
      <c r="AL1857" s="142"/>
      <c r="AM1857" s="142"/>
      <c r="AN1857" s="142"/>
      <c r="AO1857" s="142"/>
    </row>
    <row r="1858" spans="35:41" x14ac:dyDescent="0.25">
      <c r="AI1858" s="142"/>
      <c r="AJ1858" s="142"/>
      <c r="AK1858" s="142"/>
      <c r="AL1858" s="142"/>
      <c r="AM1858" s="142"/>
      <c r="AN1858" s="142"/>
      <c r="AO1858" s="142"/>
    </row>
    <row r="1859" spans="35:41" x14ac:dyDescent="0.25">
      <c r="AI1859" s="142"/>
      <c r="AJ1859" s="142"/>
      <c r="AK1859" s="142"/>
      <c r="AL1859" s="142"/>
      <c r="AM1859" s="142"/>
      <c r="AN1859" s="142"/>
      <c r="AO1859" s="142"/>
    </row>
    <row r="1860" spans="35:41" x14ac:dyDescent="0.25">
      <c r="AI1860" s="142"/>
      <c r="AJ1860" s="142"/>
      <c r="AK1860" s="142"/>
      <c r="AL1860" s="142"/>
      <c r="AM1860" s="142"/>
      <c r="AN1860" s="142"/>
      <c r="AO1860" s="142"/>
    </row>
    <row r="1861" spans="35:41" x14ac:dyDescent="0.25">
      <c r="AI1861" s="142"/>
      <c r="AJ1861" s="142"/>
      <c r="AK1861" s="142"/>
      <c r="AL1861" s="142"/>
      <c r="AM1861" s="142"/>
      <c r="AN1861" s="142"/>
      <c r="AO1861" s="142"/>
    </row>
    <row r="1862" spans="35:41" x14ac:dyDescent="0.25">
      <c r="AI1862" s="142"/>
      <c r="AJ1862" s="142"/>
      <c r="AK1862" s="142"/>
      <c r="AL1862" s="142"/>
      <c r="AM1862" s="142"/>
      <c r="AN1862" s="142"/>
      <c r="AO1862" s="142"/>
    </row>
    <row r="1863" spans="35:41" x14ac:dyDescent="0.25">
      <c r="AI1863" s="142"/>
      <c r="AJ1863" s="142"/>
      <c r="AK1863" s="142"/>
      <c r="AL1863" s="142"/>
      <c r="AM1863" s="142"/>
      <c r="AN1863" s="142"/>
      <c r="AO1863" s="142"/>
    </row>
    <row r="1864" spans="35:41" x14ac:dyDescent="0.25">
      <c r="AI1864" s="142"/>
      <c r="AJ1864" s="142"/>
      <c r="AK1864" s="142"/>
      <c r="AL1864" s="142"/>
      <c r="AM1864" s="142"/>
      <c r="AN1864" s="142"/>
      <c r="AO1864" s="142"/>
    </row>
    <row r="1865" spans="35:41" x14ac:dyDescent="0.25">
      <c r="AI1865" s="142"/>
      <c r="AJ1865" s="142"/>
      <c r="AK1865" s="142"/>
      <c r="AL1865" s="142"/>
      <c r="AM1865" s="142"/>
      <c r="AN1865" s="142"/>
      <c r="AO1865" s="142"/>
    </row>
    <row r="1866" spans="35:41" x14ac:dyDescent="0.25">
      <c r="AI1866" s="142"/>
      <c r="AJ1866" s="142"/>
      <c r="AK1866" s="142"/>
      <c r="AL1866" s="142"/>
      <c r="AM1866" s="142"/>
      <c r="AN1866" s="142"/>
      <c r="AO1866" s="142"/>
    </row>
    <row r="1867" spans="35:41" x14ac:dyDescent="0.25">
      <c r="AI1867" s="142"/>
      <c r="AJ1867" s="142"/>
      <c r="AK1867" s="142"/>
      <c r="AL1867" s="142"/>
      <c r="AM1867" s="142"/>
      <c r="AN1867" s="142"/>
      <c r="AO1867" s="142"/>
    </row>
    <row r="1868" spans="35:41" x14ac:dyDescent="0.25">
      <c r="AI1868" s="142"/>
      <c r="AJ1868" s="142"/>
      <c r="AK1868" s="142"/>
      <c r="AL1868" s="142"/>
      <c r="AM1868" s="142"/>
      <c r="AN1868" s="142"/>
      <c r="AO1868" s="142"/>
    </row>
    <row r="1869" spans="35:41" x14ac:dyDescent="0.25">
      <c r="AI1869" s="142"/>
      <c r="AJ1869" s="142"/>
      <c r="AK1869" s="142"/>
      <c r="AL1869" s="142"/>
      <c r="AM1869" s="142"/>
      <c r="AN1869" s="142"/>
      <c r="AO1869" s="142"/>
    </row>
    <row r="1870" spans="35:41" x14ac:dyDescent="0.25">
      <c r="AI1870" s="142"/>
      <c r="AJ1870" s="142"/>
      <c r="AK1870" s="142"/>
      <c r="AL1870" s="142"/>
      <c r="AM1870" s="142"/>
      <c r="AN1870" s="142"/>
      <c r="AO1870" s="142"/>
    </row>
    <row r="1871" spans="35:41" x14ac:dyDescent="0.25">
      <c r="AI1871" s="142"/>
      <c r="AJ1871" s="142"/>
      <c r="AK1871" s="142"/>
      <c r="AL1871" s="142"/>
      <c r="AM1871" s="142"/>
      <c r="AN1871" s="142"/>
      <c r="AO1871" s="142"/>
    </row>
    <row r="1872" spans="35:41" x14ac:dyDescent="0.25">
      <c r="AI1872" s="142"/>
      <c r="AJ1872" s="142"/>
      <c r="AK1872" s="142"/>
      <c r="AL1872" s="142"/>
      <c r="AM1872" s="142"/>
      <c r="AN1872" s="142"/>
      <c r="AO1872" s="142"/>
    </row>
    <row r="1873" spans="35:41" x14ac:dyDescent="0.25">
      <c r="AI1873" s="142"/>
      <c r="AJ1873" s="142"/>
      <c r="AK1873" s="142"/>
      <c r="AL1873" s="142"/>
      <c r="AM1873" s="142"/>
      <c r="AN1873" s="142"/>
      <c r="AO1873" s="142"/>
    </row>
    <row r="1874" spans="35:41" x14ac:dyDescent="0.25">
      <c r="AI1874" s="142"/>
      <c r="AJ1874" s="142"/>
      <c r="AK1874" s="142"/>
      <c r="AL1874" s="142"/>
      <c r="AM1874" s="142"/>
      <c r="AN1874" s="142"/>
      <c r="AO1874" s="142"/>
    </row>
    <row r="1875" spans="35:41" x14ac:dyDescent="0.25">
      <c r="AI1875" s="142"/>
      <c r="AJ1875" s="142"/>
      <c r="AK1875" s="142"/>
      <c r="AL1875" s="142"/>
      <c r="AM1875" s="142"/>
      <c r="AN1875" s="142"/>
      <c r="AO1875" s="142"/>
    </row>
    <row r="1876" spans="35:41" x14ac:dyDescent="0.25">
      <c r="AI1876" s="142"/>
      <c r="AJ1876" s="142"/>
      <c r="AK1876" s="142"/>
      <c r="AL1876" s="142"/>
      <c r="AM1876" s="142"/>
      <c r="AN1876" s="142"/>
      <c r="AO1876" s="142"/>
    </row>
    <row r="1877" spans="35:41" x14ac:dyDescent="0.25">
      <c r="AI1877" s="142"/>
      <c r="AJ1877" s="142"/>
      <c r="AK1877" s="142"/>
      <c r="AL1877" s="142"/>
      <c r="AM1877" s="142"/>
      <c r="AN1877" s="142"/>
      <c r="AO1877" s="142"/>
    </row>
    <row r="1878" spans="35:41" x14ac:dyDescent="0.25">
      <c r="AI1878" s="142"/>
      <c r="AJ1878" s="142"/>
      <c r="AK1878" s="142"/>
      <c r="AL1878" s="142"/>
      <c r="AM1878" s="142"/>
      <c r="AN1878" s="142"/>
      <c r="AO1878" s="142"/>
    </row>
    <row r="1879" spans="35:41" x14ac:dyDescent="0.25">
      <c r="AI1879" s="142"/>
      <c r="AJ1879" s="142"/>
      <c r="AK1879" s="142"/>
      <c r="AL1879" s="142"/>
      <c r="AM1879" s="142"/>
      <c r="AN1879" s="142"/>
      <c r="AO1879" s="142"/>
    </row>
    <row r="1880" spans="35:41" x14ac:dyDescent="0.25">
      <c r="AI1880" s="142"/>
      <c r="AJ1880" s="142"/>
      <c r="AK1880" s="142"/>
      <c r="AL1880" s="142"/>
      <c r="AM1880" s="142"/>
      <c r="AN1880" s="142"/>
      <c r="AO1880" s="142"/>
    </row>
    <row r="1881" spans="35:41" x14ac:dyDescent="0.25">
      <c r="AI1881" s="142"/>
      <c r="AJ1881" s="142"/>
      <c r="AK1881" s="142"/>
      <c r="AL1881" s="142"/>
      <c r="AM1881" s="142"/>
      <c r="AN1881" s="142"/>
      <c r="AO1881" s="142"/>
    </row>
    <row r="1882" spans="35:41" x14ac:dyDescent="0.25">
      <c r="AI1882" s="142"/>
      <c r="AJ1882" s="142"/>
      <c r="AK1882" s="142"/>
      <c r="AL1882" s="142"/>
      <c r="AM1882" s="142"/>
      <c r="AN1882" s="142"/>
      <c r="AO1882" s="142"/>
    </row>
    <row r="1883" spans="35:41" x14ac:dyDescent="0.25">
      <c r="AI1883" s="142"/>
      <c r="AJ1883" s="142"/>
      <c r="AK1883" s="142"/>
      <c r="AL1883" s="142"/>
      <c r="AM1883" s="142"/>
      <c r="AN1883" s="142"/>
      <c r="AO1883" s="142"/>
    </row>
    <row r="1884" spans="35:41" x14ac:dyDescent="0.25">
      <c r="AI1884" s="142"/>
      <c r="AJ1884" s="142"/>
      <c r="AK1884" s="142"/>
      <c r="AL1884" s="142"/>
      <c r="AM1884" s="142"/>
      <c r="AN1884" s="142"/>
      <c r="AO1884" s="142"/>
    </row>
    <row r="1885" spans="35:41" x14ac:dyDescent="0.25">
      <c r="AI1885" s="142"/>
      <c r="AJ1885" s="142"/>
      <c r="AK1885" s="142"/>
      <c r="AL1885" s="142"/>
      <c r="AM1885" s="142"/>
      <c r="AN1885" s="142"/>
      <c r="AO1885" s="142"/>
    </row>
    <row r="1886" spans="35:41" x14ac:dyDescent="0.25">
      <c r="AI1886" s="142"/>
      <c r="AJ1886" s="142"/>
      <c r="AK1886" s="142"/>
      <c r="AL1886" s="142"/>
      <c r="AM1886" s="142"/>
      <c r="AN1886" s="142"/>
      <c r="AO1886" s="142"/>
    </row>
    <row r="1887" spans="35:41" x14ac:dyDescent="0.25">
      <c r="AI1887" s="142"/>
      <c r="AJ1887" s="142"/>
      <c r="AK1887" s="142"/>
      <c r="AL1887" s="142"/>
      <c r="AM1887" s="142"/>
      <c r="AN1887" s="142"/>
      <c r="AO1887" s="142"/>
    </row>
    <row r="1888" spans="35:41" x14ac:dyDescent="0.25">
      <c r="AI1888" s="142"/>
      <c r="AJ1888" s="142"/>
      <c r="AK1888" s="142"/>
      <c r="AL1888" s="142"/>
      <c r="AM1888" s="142"/>
      <c r="AN1888" s="142"/>
      <c r="AO1888" s="142"/>
    </row>
    <row r="1889" spans="35:41" x14ac:dyDescent="0.25">
      <c r="AI1889" s="142"/>
      <c r="AJ1889" s="142"/>
      <c r="AK1889" s="142"/>
      <c r="AL1889" s="142"/>
      <c r="AM1889" s="142"/>
      <c r="AN1889" s="142"/>
      <c r="AO1889" s="142"/>
    </row>
    <row r="1890" spans="35:41" x14ac:dyDescent="0.25">
      <c r="AI1890" s="142"/>
      <c r="AJ1890" s="142"/>
      <c r="AK1890" s="142"/>
      <c r="AL1890" s="142"/>
      <c r="AM1890" s="142"/>
      <c r="AN1890" s="142"/>
      <c r="AO1890" s="142"/>
    </row>
    <row r="1891" spans="35:41" x14ac:dyDescent="0.25">
      <c r="AI1891" s="142"/>
      <c r="AJ1891" s="142"/>
      <c r="AK1891" s="142"/>
      <c r="AL1891" s="142"/>
      <c r="AM1891" s="142"/>
      <c r="AN1891" s="142"/>
      <c r="AO1891" s="142"/>
    </row>
    <row r="1892" spans="35:41" x14ac:dyDescent="0.25">
      <c r="AI1892" s="142"/>
      <c r="AJ1892" s="142"/>
      <c r="AK1892" s="142"/>
      <c r="AL1892" s="142"/>
      <c r="AM1892" s="142"/>
      <c r="AN1892" s="142"/>
      <c r="AO1892" s="142"/>
    </row>
    <row r="1893" spans="35:41" x14ac:dyDescent="0.25">
      <c r="AI1893" s="142"/>
      <c r="AJ1893" s="142"/>
      <c r="AK1893" s="142"/>
      <c r="AL1893" s="142"/>
      <c r="AM1893" s="142"/>
      <c r="AN1893" s="142"/>
      <c r="AO1893" s="142"/>
    </row>
    <row r="1894" spans="35:41" x14ac:dyDescent="0.25">
      <c r="AI1894" s="142"/>
      <c r="AJ1894" s="142"/>
      <c r="AK1894" s="142"/>
      <c r="AL1894" s="142"/>
      <c r="AM1894" s="142"/>
      <c r="AN1894" s="142"/>
      <c r="AO1894" s="142"/>
    </row>
    <row r="1895" spans="35:41" x14ac:dyDescent="0.25">
      <c r="AI1895" s="142"/>
      <c r="AJ1895" s="142"/>
      <c r="AK1895" s="142"/>
      <c r="AL1895" s="142"/>
      <c r="AM1895" s="142"/>
      <c r="AN1895" s="142"/>
      <c r="AO1895" s="142"/>
    </row>
    <row r="1896" spans="35:41" x14ac:dyDescent="0.25">
      <c r="AI1896" s="142"/>
      <c r="AJ1896" s="142"/>
      <c r="AK1896" s="142"/>
      <c r="AL1896" s="142"/>
      <c r="AM1896" s="142"/>
      <c r="AN1896" s="142"/>
      <c r="AO1896" s="142"/>
    </row>
    <row r="1897" spans="35:41" x14ac:dyDescent="0.25">
      <c r="AI1897" s="142"/>
      <c r="AJ1897" s="142"/>
      <c r="AK1897" s="142"/>
      <c r="AL1897" s="142"/>
      <c r="AM1897" s="142"/>
      <c r="AN1897" s="142"/>
      <c r="AO1897" s="142"/>
    </row>
    <row r="1898" spans="35:41" x14ac:dyDescent="0.25">
      <c r="AI1898" s="142"/>
      <c r="AJ1898" s="142"/>
      <c r="AK1898" s="142"/>
      <c r="AL1898" s="142"/>
      <c r="AM1898" s="142"/>
      <c r="AN1898" s="142"/>
      <c r="AO1898" s="142"/>
    </row>
    <row r="1899" spans="35:41" x14ac:dyDescent="0.25">
      <c r="AI1899" s="142"/>
      <c r="AJ1899" s="142"/>
      <c r="AK1899" s="142"/>
      <c r="AL1899" s="142"/>
      <c r="AM1899" s="142"/>
      <c r="AN1899" s="142"/>
      <c r="AO1899" s="142"/>
    </row>
    <row r="1900" spans="35:41" x14ac:dyDescent="0.25">
      <c r="AI1900" s="142"/>
      <c r="AJ1900" s="142"/>
      <c r="AK1900" s="142"/>
      <c r="AL1900" s="142"/>
      <c r="AM1900" s="142"/>
      <c r="AN1900" s="142"/>
      <c r="AO1900" s="142"/>
    </row>
    <row r="1901" spans="35:41" x14ac:dyDescent="0.25">
      <c r="AI1901" s="142"/>
      <c r="AJ1901" s="142"/>
      <c r="AK1901" s="142"/>
      <c r="AL1901" s="142"/>
      <c r="AM1901" s="142"/>
      <c r="AN1901" s="142"/>
      <c r="AO1901" s="142"/>
    </row>
    <row r="1902" spans="35:41" x14ac:dyDescent="0.25">
      <c r="AI1902" s="142"/>
      <c r="AJ1902" s="142"/>
      <c r="AK1902" s="142"/>
      <c r="AL1902" s="142"/>
      <c r="AM1902" s="142"/>
      <c r="AN1902" s="142"/>
      <c r="AO1902" s="142"/>
    </row>
    <row r="1903" spans="35:41" x14ac:dyDescent="0.25">
      <c r="AI1903" s="142"/>
      <c r="AJ1903" s="142"/>
      <c r="AK1903" s="142"/>
      <c r="AL1903" s="142"/>
      <c r="AM1903" s="142"/>
      <c r="AN1903" s="142"/>
      <c r="AO1903" s="142"/>
    </row>
    <row r="1904" spans="35:41" x14ac:dyDescent="0.25">
      <c r="AI1904" s="142"/>
      <c r="AJ1904" s="142"/>
      <c r="AK1904" s="142"/>
      <c r="AL1904" s="142"/>
      <c r="AM1904" s="142"/>
      <c r="AN1904" s="142"/>
      <c r="AO1904" s="142"/>
    </row>
    <row r="1905" spans="35:41" x14ac:dyDescent="0.25">
      <c r="AI1905" s="142"/>
      <c r="AJ1905" s="142"/>
      <c r="AK1905" s="142"/>
      <c r="AL1905" s="142"/>
      <c r="AM1905" s="142"/>
      <c r="AN1905" s="142"/>
      <c r="AO1905" s="142"/>
    </row>
    <row r="1906" spans="35:41" x14ac:dyDescent="0.25">
      <c r="AI1906" s="142"/>
      <c r="AJ1906" s="142"/>
      <c r="AK1906" s="142"/>
      <c r="AL1906" s="142"/>
      <c r="AM1906" s="142"/>
      <c r="AN1906" s="142"/>
      <c r="AO1906" s="142"/>
    </row>
    <row r="1907" spans="35:41" x14ac:dyDescent="0.25">
      <c r="AI1907" s="142"/>
      <c r="AJ1907" s="142"/>
      <c r="AK1907" s="142"/>
      <c r="AL1907" s="142"/>
      <c r="AM1907" s="142"/>
      <c r="AN1907" s="142"/>
      <c r="AO1907" s="142"/>
    </row>
    <row r="1908" spans="35:41" x14ac:dyDescent="0.25">
      <c r="AI1908" s="142"/>
      <c r="AJ1908" s="142"/>
      <c r="AK1908" s="142"/>
      <c r="AL1908" s="142"/>
      <c r="AM1908" s="142"/>
      <c r="AN1908" s="142"/>
      <c r="AO1908" s="142"/>
    </row>
    <row r="1909" spans="35:41" x14ac:dyDescent="0.25">
      <c r="AI1909" s="142"/>
      <c r="AJ1909" s="142"/>
      <c r="AK1909" s="142"/>
      <c r="AL1909" s="142"/>
      <c r="AM1909" s="142"/>
      <c r="AN1909" s="142"/>
      <c r="AO1909" s="142"/>
    </row>
    <row r="1910" spans="35:41" x14ac:dyDescent="0.25">
      <c r="AI1910" s="142"/>
      <c r="AJ1910" s="142"/>
      <c r="AK1910" s="142"/>
      <c r="AL1910" s="142"/>
      <c r="AM1910" s="142"/>
      <c r="AN1910" s="142"/>
      <c r="AO1910" s="142"/>
    </row>
    <row r="1911" spans="35:41" x14ac:dyDescent="0.25">
      <c r="AI1911" s="142"/>
      <c r="AJ1911" s="142"/>
      <c r="AK1911" s="142"/>
      <c r="AL1911" s="142"/>
      <c r="AM1911" s="142"/>
      <c r="AN1911" s="142"/>
      <c r="AO1911" s="142"/>
    </row>
    <row r="1912" spans="35:41" x14ac:dyDescent="0.25">
      <c r="AI1912" s="142"/>
      <c r="AJ1912" s="142"/>
      <c r="AK1912" s="142"/>
      <c r="AL1912" s="142"/>
      <c r="AM1912" s="142"/>
      <c r="AN1912" s="142"/>
      <c r="AO1912" s="142"/>
    </row>
    <row r="1913" spans="35:41" x14ac:dyDescent="0.25">
      <c r="AI1913" s="142"/>
      <c r="AJ1913" s="142"/>
      <c r="AK1913" s="142"/>
      <c r="AL1913" s="142"/>
      <c r="AM1913" s="142"/>
      <c r="AN1913" s="142"/>
      <c r="AO1913" s="142"/>
    </row>
    <row r="1914" spans="35:41" x14ac:dyDescent="0.25">
      <c r="AI1914" s="142"/>
      <c r="AJ1914" s="142"/>
      <c r="AK1914" s="142"/>
      <c r="AL1914" s="142"/>
      <c r="AM1914" s="142"/>
      <c r="AN1914" s="142"/>
      <c r="AO1914" s="142"/>
    </row>
    <row r="1915" spans="35:41" x14ac:dyDescent="0.25">
      <c r="AI1915" s="142"/>
      <c r="AJ1915" s="142"/>
      <c r="AK1915" s="142"/>
      <c r="AL1915" s="142"/>
      <c r="AM1915" s="142"/>
      <c r="AN1915" s="142"/>
      <c r="AO1915" s="142"/>
    </row>
    <row r="1916" spans="35:41" x14ac:dyDescent="0.25">
      <c r="AI1916" s="142"/>
      <c r="AJ1916" s="142"/>
      <c r="AK1916" s="142"/>
      <c r="AL1916" s="142"/>
      <c r="AM1916" s="142"/>
      <c r="AN1916" s="142"/>
      <c r="AO1916" s="142"/>
    </row>
    <row r="1917" spans="35:41" x14ac:dyDescent="0.25">
      <c r="AI1917" s="142"/>
      <c r="AJ1917" s="142"/>
      <c r="AK1917" s="142"/>
      <c r="AL1917" s="142"/>
      <c r="AM1917" s="142"/>
      <c r="AN1917" s="142"/>
      <c r="AO1917" s="142"/>
    </row>
    <row r="1918" spans="35:41" x14ac:dyDescent="0.25">
      <c r="AI1918" s="142"/>
      <c r="AJ1918" s="142"/>
      <c r="AK1918" s="142"/>
      <c r="AL1918" s="142"/>
      <c r="AM1918" s="142"/>
      <c r="AN1918" s="142"/>
      <c r="AO1918" s="142"/>
    </row>
    <row r="1919" spans="35:41" x14ac:dyDescent="0.25">
      <c r="AI1919" s="142"/>
      <c r="AJ1919" s="142"/>
      <c r="AK1919" s="142"/>
      <c r="AL1919" s="142"/>
      <c r="AM1919" s="142"/>
      <c r="AN1919" s="142"/>
      <c r="AO1919" s="142"/>
    </row>
    <row r="1920" spans="35:41" x14ac:dyDescent="0.25">
      <c r="AI1920" s="142"/>
      <c r="AJ1920" s="142"/>
      <c r="AK1920" s="142"/>
      <c r="AL1920" s="142"/>
      <c r="AM1920" s="142"/>
      <c r="AN1920" s="142"/>
      <c r="AO1920" s="142"/>
    </row>
    <row r="1921" spans="35:41" x14ac:dyDescent="0.25">
      <c r="AI1921" s="142"/>
      <c r="AJ1921" s="142"/>
      <c r="AK1921" s="142"/>
      <c r="AL1921" s="142"/>
      <c r="AM1921" s="142"/>
      <c r="AN1921" s="142"/>
      <c r="AO1921" s="142"/>
    </row>
    <row r="1922" spans="35:41" x14ac:dyDescent="0.25">
      <c r="AI1922" s="142"/>
      <c r="AJ1922" s="142"/>
      <c r="AK1922" s="142"/>
      <c r="AL1922" s="142"/>
      <c r="AM1922" s="142"/>
      <c r="AN1922" s="142"/>
      <c r="AO1922" s="142"/>
    </row>
    <row r="1923" spans="35:41" x14ac:dyDescent="0.25">
      <c r="AI1923" s="142"/>
      <c r="AJ1923" s="142"/>
      <c r="AK1923" s="142"/>
      <c r="AL1923" s="142"/>
      <c r="AM1923" s="142"/>
      <c r="AN1923" s="142"/>
      <c r="AO1923" s="142"/>
    </row>
    <row r="1924" spans="35:41" x14ac:dyDescent="0.25">
      <c r="AI1924" s="142"/>
      <c r="AJ1924" s="142"/>
      <c r="AK1924" s="142"/>
      <c r="AL1924" s="142"/>
      <c r="AM1924" s="142"/>
      <c r="AN1924" s="142"/>
      <c r="AO1924" s="142"/>
    </row>
    <row r="1925" spans="35:41" x14ac:dyDescent="0.25">
      <c r="AI1925" s="142"/>
      <c r="AJ1925" s="142"/>
      <c r="AK1925" s="142"/>
      <c r="AL1925" s="142"/>
      <c r="AM1925" s="142"/>
      <c r="AN1925" s="142"/>
      <c r="AO1925" s="142"/>
    </row>
    <row r="1926" spans="35:41" x14ac:dyDescent="0.25">
      <c r="AI1926" s="142"/>
      <c r="AJ1926" s="142"/>
      <c r="AK1926" s="142"/>
      <c r="AL1926" s="142"/>
      <c r="AM1926" s="142"/>
      <c r="AN1926" s="142"/>
      <c r="AO1926" s="142"/>
    </row>
    <row r="1927" spans="35:41" x14ac:dyDescent="0.25">
      <c r="AI1927" s="142"/>
      <c r="AJ1927" s="142"/>
      <c r="AK1927" s="142"/>
      <c r="AL1927" s="142"/>
      <c r="AM1927" s="142"/>
      <c r="AN1927" s="142"/>
      <c r="AO1927" s="142"/>
    </row>
    <row r="1928" spans="35:41" x14ac:dyDescent="0.25">
      <c r="AI1928" s="142"/>
      <c r="AJ1928" s="142"/>
      <c r="AK1928" s="142"/>
      <c r="AL1928" s="142"/>
      <c r="AM1928" s="142"/>
      <c r="AN1928" s="142"/>
      <c r="AO1928" s="142"/>
    </row>
    <row r="1929" spans="35:41" x14ac:dyDescent="0.25">
      <c r="AI1929" s="142"/>
      <c r="AJ1929" s="142"/>
      <c r="AK1929" s="142"/>
      <c r="AL1929" s="142"/>
      <c r="AM1929" s="142"/>
      <c r="AN1929" s="142"/>
      <c r="AO1929" s="142"/>
    </row>
    <row r="1930" spans="35:41" x14ac:dyDescent="0.25">
      <c r="AI1930" s="142"/>
      <c r="AJ1930" s="142"/>
      <c r="AK1930" s="142"/>
      <c r="AL1930" s="142"/>
      <c r="AM1930" s="142"/>
      <c r="AN1930" s="142"/>
      <c r="AO1930" s="142"/>
    </row>
    <row r="1931" spans="35:41" x14ac:dyDescent="0.25">
      <c r="AI1931" s="142"/>
      <c r="AJ1931" s="142"/>
      <c r="AK1931" s="142"/>
      <c r="AL1931" s="142"/>
      <c r="AM1931" s="142"/>
      <c r="AN1931" s="142"/>
      <c r="AO1931" s="142"/>
    </row>
    <row r="1932" spans="35:41" x14ac:dyDescent="0.25">
      <c r="AI1932" s="142"/>
      <c r="AJ1932" s="142"/>
      <c r="AK1932" s="142"/>
      <c r="AL1932" s="142"/>
      <c r="AM1932" s="142"/>
      <c r="AN1932" s="142"/>
      <c r="AO1932" s="142"/>
    </row>
    <row r="1933" spans="35:41" x14ac:dyDescent="0.25">
      <c r="AI1933" s="142"/>
      <c r="AJ1933" s="142"/>
      <c r="AK1933" s="142"/>
      <c r="AL1933" s="142"/>
      <c r="AM1933" s="142"/>
      <c r="AN1933" s="142"/>
      <c r="AO1933" s="142"/>
    </row>
    <row r="1934" spans="35:41" x14ac:dyDescent="0.25">
      <c r="AI1934" s="142"/>
      <c r="AJ1934" s="142"/>
      <c r="AK1934" s="142"/>
      <c r="AL1934" s="142"/>
      <c r="AM1934" s="142"/>
      <c r="AN1934" s="142"/>
      <c r="AO1934" s="142"/>
    </row>
    <row r="1935" spans="35:41" x14ac:dyDescent="0.25">
      <c r="AI1935" s="142"/>
      <c r="AJ1935" s="142"/>
      <c r="AK1935" s="142"/>
      <c r="AL1935" s="142"/>
      <c r="AM1935" s="142"/>
      <c r="AN1935" s="142"/>
      <c r="AO1935" s="142"/>
    </row>
    <row r="1936" spans="35:41" x14ac:dyDescent="0.25">
      <c r="AI1936" s="142"/>
      <c r="AJ1936" s="142"/>
      <c r="AK1936" s="142"/>
      <c r="AL1936" s="142"/>
      <c r="AM1936" s="142"/>
      <c r="AN1936" s="142"/>
      <c r="AO1936" s="142"/>
    </row>
    <row r="1937" spans="35:41" x14ac:dyDescent="0.25">
      <c r="AI1937" s="142"/>
      <c r="AJ1937" s="142"/>
      <c r="AK1937" s="142"/>
      <c r="AL1937" s="142"/>
      <c r="AM1937" s="142"/>
      <c r="AN1937" s="142"/>
      <c r="AO1937" s="142"/>
    </row>
    <row r="1938" spans="35:41" x14ac:dyDescent="0.25">
      <c r="AI1938" s="142"/>
      <c r="AJ1938" s="142"/>
      <c r="AK1938" s="142"/>
      <c r="AL1938" s="142"/>
      <c r="AM1938" s="142"/>
      <c r="AN1938" s="142"/>
      <c r="AO1938" s="142"/>
    </row>
    <row r="1939" spans="35:41" x14ac:dyDescent="0.25">
      <c r="AI1939" s="142"/>
      <c r="AJ1939" s="142"/>
      <c r="AK1939" s="142"/>
      <c r="AL1939" s="142"/>
      <c r="AM1939" s="142"/>
      <c r="AN1939" s="142"/>
      <c r="AO1939" s="142"/>
    </row>
    <row r="1940" spans="35:41" x14ac:dyDescent="0.25">
      <c r="AI1940" s="142"/>
      <c r="AJ1940" s="142"/>
      <c r="AK1940" s="142"/>
      <c r="AL1940" s="142"/>
      <c r="AM1940" s="142"/>
      <c r="AN1940" s="142"/>
      <c r="AO1940" s="142"/>
    </row>
    <row r="1941" spans="35:41" x14ac:dyDescent="0.25">
      <c r="AI1941" s="142"/>
      <c r="AJ1941" s="142"/>
      <c r="AK1941" s="142"/>
      <c r="AL1941" s="142"/>
      <c r="AM1941" s="142"/>
      <c r="AN1941" s="142"/>
      <c r="AO1941" s="142"/>
    </row>
    <row r="1942" spans="35:41" x14ac:dyDescent="0.25">
      <c r="AI1942" s="142"/>
      <c r="AJ1942" s="142"/>
      <c r="AK1942" s="142"/>
      <c r="AL1942" s="142"/>
      <c r="AM1942" s="142"/>
      <c r="AN1942" s="142"/>
      <c r="AO1942" s="142"/>
    </row>
    <row r="1943" spans="35:41" x14ac:dyDescent="0.25">
      <c r="AI1943" s="142"/>
      <c r="AJ1943" s="142"/>
      <c r="AK1943" s="142"/>
      <c r="AL1943" s="142"/>
      <c r="AM1943" s="142"/>
      <c r="AN1943" s="142"/>
      <c r="AO1943" s="142"/>
    </row>
    <row r="1944" spans="35:41" x14ac:dyDescent="0.25">
      <c r="AI1944" s="142"/>
      <c r="AJ1944" s="142"/>
      <c r="AK1944" s="142"/>
      <c r="AL1944" s="142"/>
      <c r="AM1944" s="142"/>
      <c r="AN1944" s="142"/>
      <c r="AO1944" s="142"/>
    </row>
    <row r="1945" spans="35:41" x14ac:dyDescent="0.25">
      <c r="AI1945" s="142"/>
      <c r="AJ1945" s="142"/>
      <c r="AK1945" s="142"/>
      <c r="AL1945" s="142"/>
      <c r="AM1945" s="142"/>
      <c r="AN1945" s="142"/>
      <c r="AO1945" s="142"/>
    </row>
    <row r="1946" spans="35:41" x14ac:dyDescent="0.25">
      <c r="AI1946" s="142"/>
      <c r="AJ1946" s="142"/>
      <c r="AK1946" s="142"/>
      <c r="AL1946" s="142"/>
      <c r="AM1946" s="142"/>
      <c r="AN1946" s="142"/>
      <c r="AO1946" s="142"/>
    </row>
    <row r="1947" spans="35:41" x14ac:dyDescent="0.25">
      <c r="AI1947" s="142"/>
      <c r="AJ1947" s="142"/>
      <c r="AK1947" s="142"/>
      <c r="AL1947" s="142"/>
      <c r="AM1947" s="142"/>
      <c r="AN1947" s="142"/>
      <c r="AO1947" s="142"/>
    </row>
    <row r="1948" spans="35:41" x14ac:dyDescent="0.25">
      <c r="AI1948" s="142"/>
      <c r="AJ1948" s="142"/>
      <c r="AK1948" s="142"/>
      <c r="AL1948" s="142"/>
      <c r="AM1948" s="142"/>
      <c r="AN1948" s="142"/>
      <c r="AO1948" s="142"/>
    </row>
    <row r="1949" spans="35:41" x14ac:dyDescent="0.25">
      <c r="AI1949" s="142"/>
      <c r="AJ1949" s="142"/>
      <c r="AK1949" s="142"/>
      <c r="AL1949" s="142"/>
      <c r="AM1949" s="142"/>
      <c r="AN1949" s="142"/>
      <c r="AO1949" s="142"/>
    </row>
    <row r="1950" spans="35:41" x14ac:dyDescent="0.25">
      <c r="AI1950" s="142"/>
      <c r="AJ1950" s="142"/>
      <c r="AK1950" s="142"/>
      <c r="AL1950" s="142"/>
      <c r="AM1950" s="142"/>
      <c r="AN1950" s="142"/>
      <c r="AO1950" s="142"/>
    </row>
    <row r="1951" spans="35:41" x14ac:dyDescent="0.25">
      <c r="AI1951" s="142"/>
      <c r="AJ1951" s="142"/>
      <c r="AK1951" s="142"/>
      <c r="AL1951" s="142"/>
      <c r="AM1951" s="142"/>
      <c r="AN1951" s="142"/>
      <c r="AO1951" s="142"/>
    </row>
    <row r="1952" spans="35:41" x14ac:dyDescent="0.25">
      <c r="AI1952" s="142"/>
      <c r="AJ1952" s="142"/>
      <c r="AK1952" s="142"/>
      <c r="AL1952" s="142"/>
      <c r="AM1952" s="142"/>
      <c r="AN1952" s="142"/>
      <c r="AO1952" s="142"/>
    </row>
    <row r="1953" spans="35:41" x14ac:dyDescent="0.25">
      <c r="AI1953" s="142"/>
      <c r="AJ1953" s="142"/>
      <c r="AK1953" s="142"/>
      <c r="AL1953" s="142"/>
      <c r="AM1953" s="142"/>
      <c r="AN1953" s="142"/>
      <c r="AO1953" s="142"/>
    </row>
    <row r="1954" spans="35:41" x14ac:dyDescent="0.25">
      <c r="AI1954" s="142"/>
      <c r="AJ1954" s="142"/>
      <c r="AK1954" s="142"/>
      <c r="AL1954" s="142"/>
      <c r="AM1954" s="142"/>
      <c r="AN1954" s="142"/>
      <c r="AO1954" s="142"/>
    </row>
    <row r="1955" spans="35:41" x14ac:dyDescent="0.25">
      <c r="AI1955" s="142"/>
      <c r="AJ1955" s="142"/>
      <c r="AK1955" s="142"/>
      <c r="AL1955" s="142"/>
      <c r="AM1955" s="142"/>
      <c r="AN1955" s="142"/>
      <c r="AO1955" s="142"/>
    </row>
    <row r="1956" spans="35:41" x14ac:dyDescent="0.25">
      <c r="AI1956" s="142"/>
      <c r="AJ1956" s="142"/>
      <c r="AK1956" s="142"/>
      <c r="AL1956" s="142"/>
      <c r="AM1956" s="142"/>
      <c r="AN1956" s="142"/>
      <c r="AO1956" s="142"/>
    </row>
    <row r="1957" spans="35:41" x14ac:dyDescent="0.25">
      <c r="AI1957" s="142"/>
      <c r="AJ1957" s="142"/>
      <c r="AK1957" s="142"/>
      <c r="AL1957" s="142"/>
      <c r="AM1957" s="142"/>
      <c r="AN1957" s="142"/>
      <c r="AO1957" s="142"/>
    </row>
    <row r="1958" spans="35:41" x14ac:dyDescent="0.25">
      <c r="AI1958" s="142"/>
      <c r="AJ1958" s="142"/>
      <c r="AK1958" s="142"/>
      <c r="AL1958" s="142"/>
      <c r="AM1958" s="142"/>
      <c r="AN1958" s="142"/>
      <c r="AO1958" s="142"/>
    </row>
    <row r="1959" spans="35:41" x14ac:dyDescent="0.25">
      <c r="AI1959" s="142"/>
      <c r="AJ1959" s="142"/>
      <c r="AK1959" s="142"/>
      <c r="AL1959" s="142"/>
      <c r="AM1959" s="142"/>
      <c r="AN1959" s="142"/>
      <c r="AO1959" s="142"/>
    </row>
    <row r="1960" spans="35:41" x14ac:dyDescent="0.25">
      <c r="AI1960" s="142"/>
      <c r="AJ1960" s="142"/>
      <c r="AK1960" s="142"/>
      <c r="AL1960" s="142"/>
      <c r="AM1960" s="142"/>
      <c r="AN1960" s="142"/>
      <c r="AO1960" s="142"/>
    </row>
    <row r="1961" spans="35:41" x14ac:dyDescent="0.25">
      <c r="AI1961" s="142"/>
      <c r="AJ1961" s="142"/>
      <c r="AK1961" s="142"/>
      <c r="AL1961" s="142"/>
      <c r="AM1961" s="142"/>
      <c r="AN1961" s="142"/>
      <c r="AO1961" s="142"/>
    </row>
    <row r="1962" spans="35:41" x14ac:dyDescent="0.25">
      <c r="AI1962" s="142"/>
      <c r="AJ1962" s="142"/>
      <c r="AK1962" s="142"/>
      <c r="AL1962" s="142"/>
      <c r="AM1962" s="142"/>
      <c r="AN1962" s="142"/>
      <c r="AO1962" s="142"/>
    </row>
    <row r="1963" spans="35:41" x14ac:dyDescent="0.25">
      <c r="AI1963" s="142"/>
      <c r="AJ1963" s="142"/>
      <c r="AK1963" s="142"/>
      <c r="AL1963" s="142"/>
      <c r="AM1963" s="142"/>
      <c r="AN1963" s="142"/>
      <c r="AO1963" s="142"/>
    </row>
    <row r="1964" spans="35:41" x14ac:dyDescent="0.25">
      <c r="AI1964" s="142"/>
      <c r="AJ1964" s="142"/>
      <c r="AK1964" s="142"/>
      <c r="AL1964" s="142"/>
      <c r="AM1964" s="142"/>
      <c r="AN1964" s="142"/>
      <c r="AO1964" s="142"/>
    </row>
    <row r="1965" spans="35:41" x14ac:dyDescent="0.25">
      <c r="AI1965" s="142"/>
      <c r="AJ1965" s="142"/>
      <c r="AK1965" s="142"/>
      <c r="AL1965" s="142"/>
      <c r="AM1965" s="142"/>
      <c r="AN1965" s="142"/>
      <c r="AO1965" s="142"/>
    </row>
    <row r="1966" spans="35:41" x14ac:dyDescent="0.25">
      <c r="AI1966" s="142"/>
      <c r="AJ1966" s="142"/>
      <c r="AK1966" s="142"/>
      <c r="AL1966" s="142"/>
      <c r="AM1966" s="142"/>
      <c r="AN1966" s="142"/>
      <c r="AO1966" s="142"/>
    </row>
    <row r="1967" spans="35:41" x14ac:dyDescent="0.25">
      <c r="AI1967" s="142"/>
      <c r="AJ1967" s="142"/>
      <c r="AK1967" s="142"/>
      <c r="AL1967" s="142"/>
      <c r="AM1967" s="142"/>
      <c r="AN1967" s="142"/>
      <c r="AO1967" s="142"/>
    </row>
    <row r="1968" spans="35:41" x14ac:dyDescent="0.25">
      <c r="AI1968" s="142"/>
      <c r="AJ1968" s="142"/>
      <c r="AK1968" s="142"/>
      <c r="AL1968" s="142"/>
      <c r="AM1968" s="142"/>
      <c r="AN1968" s="142"/>
      <c r="AO1968" s="142"/>
    </row>
    <row r="1969" spans="35:41" x14ac:dyDescent="0.25">
      <c r="AI1969" s="142"/>
      <c r="AJ1969" s="142"/>
      <c r="AK1969" s="142"/>
      <c r="AL1969" s="142"/>
      <c r="AM1969" s="142"/>
      <c r="AN1969" s="142"/>
      <c r="AO1969" s="142"/>
    </row>
    <row r="1970" spans="35:41" x14ac:dyDescent="0.25">
      <c r="AI1970" s="142"/>
      <c r="AJ1970" s="142"/>
      <c r="AK1970" s="142"/>
      <c r="AL1970" s="142"/>
      <c r="AM1970" s="142"/>
      <c r="AN1970" s="142"/>
      <c r="AO1970" s="142"/>
    </row>
    <row r="1971" spans="35:41" x14ac:dyDescent="0.25">
      <c r="AI1971" s="142"/>
      <c r="AJ1971" s="142"/>
      <c r="AK1971" s="142"/>
      <c r="AL1971" s="142"/>
      <c r="AM1971" s="142"/>
      <c r="AN1971" s="142"/>
      <c r="AO1971" s="142"/>
    </row>
    <row r="1972" spans="35:41" x14ac:dyDescent="0.25">
      <c r="AI1972" s="142"/>
      <c r="AJ1972" s="142"/>
      <c r="AK1972" s="142"/>
      <c r="AL1972" s="142"/>
      <c r="AM1972" s="142"/>
      <c r="AN1972" s="142"/>
      <c r="AO1972" s="142"/>
    </row>
    <row r="1973" spans="35:41" x14ac:dyDescent="0.25">
      <c r="AI1973" s="142"/>
      <c r="AJ1973" s="142"/>
      <c r="AK1973" s="142"/>
      <c r="AL1973" s="142"/>
      <c r="AM1973" s="142"/>
      <c r="AN1973" s="142"/>
      <c r="AO1973" s="142"/>
    </row>
    <row r="1974" spans="35:41" x14ac:dyDescent="0.25">
      <c r="AI1974" s="142"/>
      <c r="AJ1974" s="142"/>
      <c r="AK1974" s="142"/>
      <c r="AL1974" s="142"/>
      <c r="AM1974" s="142"/>
      <c r="AN1974" s="142"/>
      <c r="AO1974" s="142"/>
    </row>
    <row r="1975" spans="35:41" x14ac:dyDescent="0.25">
      <c r="AI1975" s="142"/>
      <c r="AJ1975" s="142"/>
      <c r="AK1975" s="142"/>
      <c r="AL1975" s="142"/>
      <c r="AM1975" s="142"/>
      <c r="AN1975" s="142"/>
      <c r="AO1975" s="142"/>
    </row>
    <row r="1976" spans="35:41" x14ac:dyDescent="0.25">
      <c r="AI1976" s="142"/>
      <c r="AJ1976" s="142"/>
      <c r="AK1976" s="142"/>
      <c r="AL1976" s="142"/>
      <c r="AM1976" s="142"/>
      <c r="AN1976" s="142"/>
      <c r="AO1976" s="142"/>
    </row>
    <row r="1977" spans="35:41" x14ac:dyDescent="0.25">
      <c r="AI1977" s="142"/>
      <c r="AJ1977" s="142"/>
      <c r="AK1977" s="142"/>
      <c r="AL1977" s="142"/>
      <c r="AM1977" s="142"/>
      <c r="AN1977" s="142"/>
      <c r="AO1977" s="142"/>
    </row>
    <row r="1978" spans="35:41" x14ac:dyDescent="0.25">
      <c r="AI1978" s="142"/>
      <c r="AJ1978" s="142"/>
      <c r="AK1978" s="142"/>
      <c r="AL1978" s="142"/>
      <c r="AM1978" s="142"/>
      <c r="AN1978" s="142"/>
      <c r="AO1978" s="142"/>
    </row>
    <row r="1979" spans="35:41" x14ac:dyDescent="0.25">
      <c r="AI1979" s="142"/>
      <c r="AJ1979" s="142"/>
      <c r="AK1979" s="142"/>
      <c r="AL1979" s="142"/>
      <c r="AM1979" s="142"/>
      <c r="AN1979" s="142"/>
      <c r="AO1979" s="142"/>
    </row>
    <row r="1980" spans="35:41" x14ac:dyDescent="0.25">
      <c r="AI1980" s="142"/>
      <c r="AJ1980" s="142"/>
      <c r="AK1980" s="142"/>
      <c r="AL1980" s="142"/>
      <c r="AM1980" s="142"/>
      <c r="AN1980" s="142"/>
      <c r="AO1980" s="142"/>
    </row>
    <row r="1981" spans="35:41" x14ac:dyDescent="0.25">
      <c r="AI1981" s="142"/>
      <c r="AJ1981" s="142"/>
      <c r="AK1981" s="142"/>
      <c r="AL1981" s="142"/>
      <c r="AM1981" s="142"/>
      <c r="AN1981" s="142"/>
      <c r="AO1981" s="142"/>
    </row>
    <row r="1982" spans="35:41" x14ac:dyDescent="0.25">
      <c r="AI1982" s="142"/>
      <c r="AJ1982" s="142"/>
      <c r="AK1982" s="142"/>
      <c r="AL1982" s="142"/>
      <c r="AM1982" s="142"/>
      <c r="AN1982" s="142"/>
      <c r="AO1982" s="142"/>
    </row>
    <row r="1983" spans="35:41" x14ac:dyDescent="0.25">
      <c r="AI1983" s="142"/>
      <c r="AJ1983" s="142"/>
      <c r="AK1983" s="142"/>
      <c r="AL1983" s="142"/>
      <c r="AM1983" s="142"/>
      <c r="AN1983" s="142"/>
      <c r="AO1983" s="142"/>
    </row>
    <row r="1984" spans="35:41" x14ac:dyDescent="0.25">
      <c r="AI1984" s="142"/>
      <c r="AJ1984" s="142"/>
      <c r="AK1984" s="142"/>
      <c r="AL1984" s="142"/>
      <c r="AM1984" s="142"/>
      <c r="AN1984" s="142"/>
      <c r="AO1984" s="142"/>
    </row>
    <row r="1985" spans="35:41" x14ac:dyDescent="0.25">
      <c r="AI1985" s="142"/>
      <c r="AJ1985" s="142"/>
      <c r="AK1985" s="142"/>
      <c r="AL1985" s="142"/>
      <c r="AM1985" s="142"/>
      <c r="AN1985" s="142"/>
      <c r="AO1985" s="142"/>
    </row>
    <row r="1986" spans="35:41" x14ac:dyDescent="0.25">
      <c r="AI1986" s="142"/>
      <c r="AJ1986" s="142"/>
      <c r="AK1986" s="142"/>
      <c r="AL1986" s="142"/>
      <c r="AM1986" s="142"/>
      <c r="AN1986" s="142"/>
      <c r="AO1986" s="142"/>
    </row>
    <row r="1987" spans="35:41" x14ac:dyDescent="0.25">
      <c r="AI1987" s="142"/>
      <c r="AJ1987" s="142"/>
      <c r="AK1987" s="142"/>
      <c r="AL1987" s="142"/>
      <c r="AM1987" s="142"/>
      <c r="AN1987" s="142"/>
      <c r="AO1987" s="142"/>
    </row>
    <row r="1988" spans="35:41" x14ac:dyDescent="0.25">
      <c r="AI1988" s="142"/>
      <c r="AJ1988" s="142"/>
      <c r="AK1988" s="142"/>
      <c r="AL1988" s="142"/>
      <c r="AM1988" s="142"/>
      <c r="AN1988" s="142"/>
      <c r="AO1988" s="142"/>
    </row>
    <row r="1989" spans="35:41" x14ac:dyDescent="0.25">
      <c r="AI1989" s="142"/>
      <c r="AJ1989" s="142"/>
      <c r="AK1989" s="142"/>
      <c r="AL1989" s="142"/>
      <c r="AM1989" s="142"/>
      <c r="AN1989" s="142"/>
      <c r="AO1989" s="142"/>
    </row>
    <row r="1990" spans="35:41" x14ac:dyDescent="0.25">
      <c r="AI1990" s="142"/>
      <c r="AJ1990" s="142"/>
      <c r="AK1990" s="142"/>
      <c r="AL1990" s="142"/>
      <c r="AM1990" s="142"/>
      <c r="AN1990" s="142"/>
      <c r="AO1990" s="142"/>
    </row>
    <row r="1991" spans="35:41" x14ac:dyDescent="0.25">
      <c r="AI1991" s="142"/>
      <c r="AJ1991" s="142"/>
      <c r="AK1991" s="142"/>
      <c r="AL1991" s="142"/>
      <c r="AM1991" s="142"/>
      <c r="AN1991" s="142"/>
      <c r="AO1991" s="142"/>
    </row>
    <row r="1992" spans="35:41" x14ac:dyDescent="0.25">
      <c r="AI1992" s="142"/>
      <c r="AJ1992" s="142"/>
      <c r="AK1992" s="142"/>
      <c r="AL1992" s="142"/>
      <c r="AM1992" s="142"/>
      <c r="AN1992" s="142"/>
      <c r="AO1992" s="142"/>
    </row>
    <row r="1993" spans="35:41" x14ac:dyDescent="0.25">
      <c r="AI1993" s="142"/>
      <c r="AJ1993" s="142"/>
      <c r="AK1993" s="142"/>
      <c r="AL1993" s="142"/>
      <c r="AM1993" s="142"/>
      <c r="AN1993" s="142"/>
      <c r="AO1993" s="142"/>
    </row>
    <row r="1994" spans="35:41" x14ac:dyDescent="0.25">
      <c r="AI1994" s="142"/>
      <c r="AJ1994" s="142"/>
      <c r="AK1994" s="142"/>
      <c r="AL1994" s="142"/>
      <c r="AM1994" s="142"/>
      <c r="AN1994" s="142"/>
      <c r="AO1994" s="142"/>
    </row>
    <row r="1995" spans="35:41" x14ac:dyDescent="0.25">
      <c r="AI1995" s="142"/>
      <c r="AJ1995" s="142"/>
      <c r="AK1995" s="142"/>
      <c r="AL1995" s="142"/>
      <c r="AM1995" s="142"/>
      <c r="AN1995" s="142"/>
      <c r="AO1995" s="142"/>
    </row>
    <row r="1996" spans="35:41" x14ac:dyDescent="0.25">
      <c r="AI1996" s="142"/>
      <c r="AJ1996" s="142"/>
      <c r="AK1996" s="142"/>
      <c r="AL1996" s="142"/>
      <c r="AM1996" s="142"/>
      <c r="AN1996" s="142"/>
      <c r="AO1996" s="142"/>
    </row>
    <row r="1997" spans="35:41" x14ac:dyDescent="0.25">
      <c r="AI1997" s="142"/>
      <c r="AJ1997" s="142"/>
      <c r="AK1997" s="142"/>
      <c r="AL1997" s="142"/>
      <c r="AM1997" s="142"/>
      <c r="AN1997" s="142"/>
      <c r="AO1997" s="142"/>
    </row>
    <row r="1998" spans="35:41" x14ac:dyDescent="0.25">
      <c r="AI1998" s="142"/>
      <c r="AJ1998" s="142"/>
      <c r="AK1998" s="142"/>
      <c r="AL1998" s="142"/>
      <c r="AM1998" s="142"/>
      <c r="AN1998" s="142"/>
      <c r="AO1998" s="142"/>
    </row>
    <row r="1999" spans="35:41" x14ac:dyDescent="0.25">
      <c r="AI1999" s="142"/>
      <c r="AJ1999" s="142"/>
      <c r="AK1999" s="142"/>
      <c r="AL1999" s="142"/>
      <c r="AM1999" s="142"/>
      <c r="AN1999" s="142"/>
      <c r="AO1999" s="142"/>
    </row>
    <row r="2000" spans="35:41" x14ac:dyDescent="0.25">
      <c r="AI2000" s="142"/>
      <c r="AJ2000" s="142"/>
      <c r="AK2000" s="142"/>
      <c r="AL2000" s="142"/>
      <c r="AM2000" s="142"/>
      <c r="AN2000" s="142"/>
      <c r="AO2000" s="142"/>
    </row>
    <row r="2001" spans="35:41" x14ac:dyDescent="0.25">
      <c r="AI2001" s="142"/>
      <c r="AJ2001" s="142"/>
      <c r="AK2001" s="142"/>
      <c r="AL2001" s="142"/>
      <c r="AM2001" s="142"/>
      <c r="AN2001" s="142"/>
      <c r="AO2001" s="142"/>
    </row>
    <row r="2002" spans="35:41" x14ac:dyDescent="0.25">
      <c r="AI2002" s="142"/>
      <c r="AJ2002" s="142"/>
      <c r="AK2002" s="142"/>
      <c r="AL2002" s="142"/>
      <c r="AM2002" s="142"/>
      <c r="AN2002" s="142"/>
      <c r="AO2002" s="142"/>
    </row>
    <row r="2003" spans="35:41" x14ac:dyDescent="0.25">
      <c r="AI2003" s="142"/>
      <c r="AJ2003" s="142"/>
      <c r="AK2003" s="142"/>
      <c r="AL2003" s="142"/>
      <c r="AM2003" s="142"/>
      <c r="AN2003" s="142"/>
      <c r="AO2003" s="142"/>
    </row>
    <row r="2004" spans="35:41" x14ac:dyDescent="0.25">
      <c r="AI2004" s="142"/>
      <c r="AJ2004" s="142"/>
      <c r="AK2004" s="142"/>
      <c r="AL2004" s="142"/>
      <c r="AM2004" s="142"/>
      <c r="AN2004" s="142"/>
      <c r="AO2004" s="142"/>
    </row>
    <row r="2005" spans="35:41" x14ac:dyDescent="0.25">
      <c r="AI2005" s="142"/>
      <c r="AJ2005" s="142"/>
      <c r="AK2005" s="142"/>
      <c r="AL2005" s="142"/>
      <c r="AM2005" s="142"/>
      <c r="AN2005" s="142"/>
      <c r="AO2005" s="142"/>
    </row>
    <row r="2006" spans="35:41" x14ac:dyDescent="0.25">
      <c r="AI2006" s="142"/>
      <c r="AJ2006" s="142"/>
      <c r="AK2006" s="142"/>
      <c r="AL2006" s="142"/>
      <c r="AM2006" s="142"/>
      <c r="AN2006" s="142"/>
      <c r="AO2006" s="142"/>
    </row>
    <row r="2007" spans="35:41" x14ac:dyDescent="0.25">
      <c r="AI2007" s="142"/>
      <c r="AJ2007" s="142"/>
      <c r="AK2007" s="142"/>
      <c r="AL2007" s="142"/>
      <c r="AM2007" s="142"/>
      <c r="AN2007" s="142"/>
      <c r="AO2007" s="142"/>
    </row>
    <row r="2008" spans="35:41" x14ac:dyDescent="0.25">
      <c r="AI2008" s="142"/>
      <c r="AJ2008" s="142"/>
      <c r="AK2008" s="142"/>
      <c r="AL2008" s="142"/>
      <c r="AM2008" s="142"/>
      <c r="AN2008" s="142"/>
      <c r="AO2008" s="142"/>
    </row>
    <row r="2009" spans="35:41" x14ac:dyDescent="0.25">
      <c r="AI2009" s="142"/>
      <c r="AJ2009" s="142"/>
      <c r="AK2009" s="142"/>
      <c r="AL2009" s="142"/>
      <c r="AM2009" s="142"/>
      <c r="AN2009" s="142"/>
      <c r="AO2009" s="142"/>
    </row>
    <row r="2010" spans="35:41" x14ac:dyDescent="0.25">
      <c r="AI2010" s="142"/>
      <c r="AJ2010" s="142"/>
      <c r="AK2010" s="142"/>
      <c r="AL2010" s="142"/>
      <c r="AM2010" s="142"/>
      <c r="AN2010" s="142"/>
      <c r="AO2010" s="142"/>
    </row>
    <row r="2011" spans="35:41" x14ac:dyDescent="0.25">
      <c r="AI2011" s="142"/>
      <c r="AJ2011" s="142"/>
      <c r="AK2011" s="142"/>
      <c r="AL2011" s="142"/>
      <c r="AM2011" s="142"/>
      <c r="AN2011" s="142"/>
      <c r="AO2011" s="142"/>
    </row>
    <row r="2012" spans="35:41" x14ac:dyDescent="0.25">
      <c r="AI2012" s="142"/>
      <c r="AJ2012" s="142"/>
      <c r="AK2012" s="142"/>
      <c r="AL2012" s="142"/>
      <c r="AM2012" s="142"/>
      <c r="AN2012" s="142"/>
      <c r="AO2012" s="142"/>
    </row>
    <row r="2013" spans="35:41" x14ac:dyDescent="0.25">
      <c r="AI2013" s="142"/>
      <c r="AJ2013" s="142"/>
      <c r="AK2013" s="142"/>
      <c r="AL2013" s="142"/>
      <c r="AM2013" s="142"/>
      <c r="AN2013" s="142"/>
      <c r="AO2013" s="142"/>
    </row>
    <row r="2014" spans="35:41" x14ac:dyDescent="0.25">
      <c r="AI2014" s="142"/>
      <c r="AJ2014" s="142"/>
      <c r="AK2014" s="142"/>
      <c r="AL2014" s="142"/>
      <c r="AM2014" s="142"/>
      <c r="AN2014" s="142"/>
      <c r="AO2014" s="142"/>
    </row>
    <row r="2015" spans="35:41" x14ac:dyDescent="0.25">
      <c r="AI2015" s="142"/>
      <c r="AJ2015" s="142"/>
      <c r="AK2015" s="142"/>
      <c r="AL2015" s="142"/>
      <c r="AM2015" s="142"/>
      <c r="AN2015" s="142"/>
      <c r="AO2015" s="142"/>
    </row>
    <row r="2016" spans="35:41" x14ac:dyDescent="0.25">
      <c r="AI2016" s="142"/>
      <c r="AJ2016" s="142"/>
      <c r="AK2016" s="142"/>
      <c r="AL2016" s="142"/>
      <c r="AM2016" s="142"/>
      <c r="AN2016" s="142"/>
      <c r="AO2016" s="142"/>
    </row>
    <row r="2017" spans="35:41" x14ac:dyDescent="0.25">
      <c r="AI2017" s="142"/>
      <c r="AJ2017" s="142"/>
      <c r="AK2017" s="142"/>
      <c r="AL2017" s="142"/>
      <c r="AM2017" s="142"/>
      <c r="AN2017" s="142"/>
      <c r="AO2017" s="142"/>
    </row>
    <row r="2018" spans="35:41" x14ac:dyDescent="0.25">
      <c r="AI2018" s="142"/>
      <c r="AJ2018" s="142"/>
      <c r="AK2018" s="142"/>
      <c r="AL2018" s="142"/>
      <c r="AM2018" s="142"/>
      <c r="AN2018" s="142"/>
      <c r="AO2018" s="142"/>
    </row>
    <row r="2019" spans="35:41" x14ac:dyDescent="0.25">
      <c r="AI2019" s="142"/>
      <c r="AJ2019" s="142"/>
      <c r="AK2019" s="142"/>
      <c r="AL2019" s="142"/>
      <c r="AM2019" s="142"/>
      <c r="AN2019" s="142"/>
      <c r="AO2019" s="142"/>
    </row>
    <row r="2020" spans="35:41" x14ac:dyDescent="0.25">
      <c r="AI2020" s="142"/>
      <c r="AJ2020" s="142"/>
      <c r="AK2020" s="142"/>
      <c r="AL2020" s="142"/>
      <c r="AM2020" s="142"/>
      <c r="AN2020" s="142"/>
      <c r="AO2020" s="142"/>
    </row>
    <row r="2021" spans="35:41" x14ac:dyDescent="0.25">
      <c r="AI2021" s="142"/>
      <c r="AJ2021" s="142"/>
      <c r="AK2021" s="142"/>
      <c r="AL2021" s="142"/>
      <c r="AM2021" s="142"/>
      <c r="AN2021" s="142"/>
      <c r="AO2021" s="142"/>
    </row>
    <row r="2022" spans="35:41" x14ac:dyDescent="0.25">
      <c r="AI2022" s="142"/>
      <c r="AJ2022" s="142"/>
      <c r="AK2022" s="142"/>
      <c r="AL2022" s="142"/>
      <c r="AM2022" s="142"/>
      <c r="AN2022" s="142"/>
      <c r="AO2022" s="142"/>
    </row>
    <row r="2023" spans="35:41" x14ac:dyDescent="0.25">
      <c r="AI2023" s="142"/>
      <c r="AJ2023" s="142"/>
      <c r="AK2023" s="142"/>
      <c r="AL2023" s="142"/>
      <c r="AM2023" s="142"/>
      <c r="AN2023" s="142"/>
      <c r="AO2023" s="142"/>
    </row>
    <row r="2024" spans="35:41" x14ac:dyDescent="0.25">
      <c r="AI2024" s="142"/>
      <c r="AJ2024" s="142"/>
      <c r="AK2024" s="142"/>
      <c r="AL2024" s="142"/>
      <c r="AM2024" s="142"/>
      <c r="AN2024" s="142"/>
      <c r="AO2024" s="142"/>
    </row>
    <row r="2025" spans="35:41" x14ac:dyDescent="0.25">
      <c r="AI2025" s="142"/>
      <c r="AJ2025" s="142"/>
      <c r="AK2025" s="142"/>
      <c r="AL2025" s="142"/>
      <c r="AM2025" s="142"/>
      <c r="AN2025" s="142"/>
      <c r="AO2025" s="142"/>
    </row>
    <row r="2026" spans="35:41" x14ac:dyDescent="0.25">
      <c r="AI2026" s="142"/>
      <c r="AJ2026" s="142"/>
      <c r="AK2026" s="142"/>
      <c r="AL2026" s="142"/>
      <c r="AM2026" s="142"/>
      <c r="AN2026" s="142"/>
      <c r="AO2026" s="142"/>
    </row>
    <row r="2027" spans="35:41" x14ac:dyDescent="0.25">
      <c r="AI2027" s="142"/>
      <c r="AJ2027" s="142"/>
      <c r="AK2027" s="142"/>
      <c r="AL2027" s="142"/>
      <c r="AM2027" s="142"/>
      <c r="AN2027" s="142"/>
      <c r="AO2027" s="142"/>
    </row>
    <row r="2028" spans="35:41" x14ac:dyDescent="0.25">
      <c r="AI2028" s="142"/>
      <c r="AJ2028" s="142"/>
      <c r="AK2028" s="142"/>
      <c r="AL2028" s="142"/>
      <c r="AM2028" s="142"/>
      <c r="AN2028" s="142"/>
      <c r="AO2028" s="142"/>
    </row>
    <row r="2029" spans="35:41" x14ac:dyDescent="0.25">
      <c r="AI2029" s="142"/>
      <c r="AJ2029" s="142"/>
      <c r="AK2029" s="142"/>
      <c r="AL2029" s="142"/>
      <c r="AM2029" s="142"/>
      <c r="AN2029" s="142"/>
      <c r="AO2029" s="142"/>
    </row>
    <row r="2030" spans="35:41" x14ac:dyDescent="0.25">
      <c r="AI2030" s="142"/>
      <c r="AJ2030" s="142"/>
      <c r="AK2030" s="142"/>
      <c r="AL2030" s="142"/>
      <c r="AM2030" s="142"/>
      <c r="AN2030" s="142"/>
      <c r="AO2030" s="142"/>
    </row>
    <row r="2031" spans="35:41" x14ac:dyDescent="0.25">
      <c r="AI2031" s="142"/>
      <c r="AJ2031" s="142"/>
      <c r="AK2031" s="142"/>
      <c r="AL2031" s="142"/>
      <c r="AM2031" s="142"/>
      <c r="AN2031" s="142"/>
      <c r="AO2031" s="142"/>
    </row>
    <row r="2032" spans="35:41" x14ac:dyDescent="0.25">
      <c r="AI2032" s="142"/>
      <c r="AJ2032" s="142"/>
      <c r="AK2032" s="142"/>
      <c r="AL2032" s="142"/>
      <c r="AM2032" s="142"/>
      <c r="AN2032" s="142"/>
      <c r="AO2032" s="142"/>
    </row>
    <row r="2033" spans="35:41" x14ac:dyDescent="0.25">
      <c r="AI2033" s="142"/>
      <c r="AJ2033" s="142"/>
      <c r="AK2033" s="142"/>
      <c r="AL2033" s="142"/>
      <c r="AM2033" s="142"/>
      <c r="AN2033" s="142"/>
      <c r="AO2033" s="142"/>
    </row>
    <row r="2034" spans="35:41" x14ac:dyDescent="0.25">
      <c r="AI2034" s="142"/>
      <c r="AJ2034" s="142"/>
      <c r="AK2034" s="142"/>
      <c r="AL2034" s="142"/>
      <c r="AM2034" s="142"/>
      <c r="AN2034" s="142"/>
      <c r="AO2034" s="142"/>
    </row>
    <row r="2035" spans="35:41" x14ac:dyDescent="0.25">
      <c r="AI2035" s="142"/>
      <c r="AJ2035" s="142"/>
      <c r="AK2035" s="142"/>
      <c r="AL2035" s="142"/>
      <c r="AM2035" s="142"/>
      <c r="AN2035" s="142"/>
      <c r="AO2035" s="142"/>
    </row>
    <row r="2036" spans="35:41" x14ac:dyDescent="0.25">
      <c r="AI2036" s="142"/>
      <c r="AJ2036" s="142"/>
      <c r="AK2036" s="142"/>
      <c r="AL2036" s="142"/>
      <c r="AM2036" s="142"/>
      <c r="AN2036" s="142"/>
      <c r="AO2036" s="142"/>
    </row>
    <row r="2037" spans="35:41" x14ac:dyDescent="0.25">
      <c r="AI2037" s="142"/>
      <c r="AJ2037" s="142"/>
      <c r="AK2037" s="142"/>
      <c r="AL2037" s="142"/>
      <c r="AM2037" s="142"/>
      <c r="AN2037" s="142"/>
      <c r="AO2037" s="142"/>
    </row>
    <row r="2038" spans="35:41" x14ac:dyDescent="0.25">
      <c r="AI2038" s="142"/>
      <c r="AJ2038" s="142"/>
      <c r="AK2038" s="142"/>
      <c r="AL2038" s="142"/>
      <c r="AM2038" s="142"/>
      <c r="AN2038" s="142"/>
      <c r="AO2038" s="142"/>
    </row>
    <row r="2039" spans="35:41" x14ac:dyDescent="0.25">
      <c r="AI2039" s="142"/>
      <c r="AJ2039" s="142"/>
      <c r="AK2039" s="142"/>
      <c r="AL2039" s="142"/>
      <c r="AM2039" s="142"/>
      <c r="AN2039" s="142"/>
      <c r="AO2039" s="142"/>
    </row>
    <row r="2040" spans="35:41" x14ac:dyDescent="0.25">
      <c r="AI2040" s="142"/>
      <c r="AJ2040" s="142"/>
      <c r="AK2040" s="142"/>
      <c r="AL2040" s="142"/>
      <c r="AM2040" s="142"/>
      <c r="AN2040" s="142"/>
      <c r="AO2040" s="142"/>
    </row>
    <row r="2041" spans="35:41" x14ac:dyDescent="0.25">
      <c r="AI2041" s="142"/>
      <c r="AJ2041" s="142"/>
      <c r="AK2041" s="142"/>
      <c r="AL2041" s="142"/>
      <c r="AM2041" s="142"/>
      <c r="AN2041" s="142"/>
      <c r="AO2041" s="142"/>
    </row>
    <row r="2042" spans="35:41" x14ac:dyDescent="0.25">
      <c r="AI2042" s="142"/>
      <c r="AJ2042" s="142"/>
      <c r="AK2042" s="142"/>
      <c r="AL2042" s="142"/>
      <c r="AM2042" s="142"/>
      <c r="AN2042" s="142"/>
      <c r="AO2042" s="142"/>
    </row>
    <row r="2043" spans="35:41" x14ac:dyDescent="0.25">
      <c r="AI2043" s="142"/>
      <c r="AJ2043" s="142"/>
      <c r="AK2043" s="142"/>
      <c r="AL2043" s="142"/>
      <c r="AM2043" s="142"/>
      <c r="AN2043" s="142"/>
      <c r="AO2043" s="142"/>
    </row>
    <row r="2044" spans="35:41" x14ac:dyDescent="0.25">
      <c r="AI2044" s="142"/>
      <c r="AJ2044" s="142"/>
      <c r="AK2044" s="142"/>
      <c r="AL2044" s="142"/>
      <c r="AM2044" s="142"/>
      <c r="AN2044" s="142"/>
      <c r="AO2044" s="142"/>
    </row>
    <row r="2045" spans="35:41" x14ac:dyDescent="0.25">
      <c r="AI2045" s="142"/>
      <c r="AJ2045" s="142"/>
      <c r="AK2045" s="142"/>
      <c r="AL2045" s="142"/>
      <c r="AM2045" s="142"/>
      <c r="AN2045" s="142"/>
      <c r="AO2045" s="142"/>
    </row>
    <row r="2046" spans="35:41" x14ac:dyDescent="0.25">
      <c r="AI2046" s="142"/>
      <c r="AJ2046" s="142"/>
      <c r="AK2046" s="142"/>
      <c r="AL2046" s="142"/>
      <c r="AM2046" s="142"/>
      <c r="AN2046" s="142"/>
      <c r="AO2046" s="142"/>
    </row>
    <row r="2047" spans="35:41" x14ac:dyDescent="0.25">
      <c r="AI2047" s="142"/>
      <c r="AJ2047" s="142"/>
      <c r="AK2047" s="142"/>
      <c r="AL2047" s="142"/>
      <c r="AM2047" s="142"/>
      <c r="AN2047" s="142"/>
      <c r="AO2047" s="142"/>
    </row>
    <row r="2048" spans="35:41" x14ac:dyDescent="0.25">
      <c r="AI2048" s="142"/>
      <c r="AJ2048" s="142"/>
      <c r="AK2048" s="142"/>
      <c r="AL2048" s="142"/>
      <c r="AM2048" s="142"/>
      <c r="AN2048" s="142"/>
      <c r="AO2048" s="142"/>
    </row>
    <row r="2049" spans="35:41" x14ac:dyDescent="0.25">
      <c r="AI2049" s="142"/>
      <c r="AJ2049" s="142"/>
      <c r="AK2049" s="142"/>
      <c r="AL2049" s="142"/>
      <c r="AM2049" s="142"/>
      <c r="AN2049" s="142"/>
      <c r="AO2049" s="142"/>
    </row>
    <row r="2050" spans="35:41" x14ac:dyDescent="0.25">
      <c r="AI2050" s="142"/>
      <c r="AJ2050" s="142"/>
      <c r="AK2050" s="142"/>
      <c r="AL2050" s="142"/>
      <c r="AM2050" s="142"/>
      <c r="AN2050" s="142"/>
      <c r="AO2050" s="142"/>
    </row>
    <row r="2051" spans="35:41" x14ac:dyDescent="0.25">
      <c r="AI2051" s="142"/>
      <c r="AJ2051" s="142"/>
      <c r="AK2051" s="142"/>
      <c r="AL2051" s="142"/>
      <c r="AM2051" s="142"/>
      <c r="AN2051" s="142"/>
      <c r="AO2051" s="142"/>
    </row>
    <row r="2052" spans="35:41" x14ac:dyDescent="0.25">
      <c r="AI2052" s="142"/>
      <c r="AJ2052" s="142"/>
      <c r="AK2052" s="142"/>
      <c r="AL2052" s="142"/>
      <c r="AM2052" s="142"/>
      <c r="AN2052" s="142"/>
      <c r="AO2052" s="142"/>
    </row>
    <row r="2053" spans="35:41" x14ac:dyDescent="0.25">
      <c r="AI2053" s="142"/>
      <c r="AJ2053" s="142"/>
      <c r="AK2053" s="142"/>
      <c r="AL2053" s="142"/>
      <c r="AM2053" s="142"/>
      <c r="AN2053" s="142"/>
      <c r="AO2053" s="142"/>
    </row>
    <row r="2054" spans="35:41" x14ac:dyDescent="0.25">
      <c r="AI2054" s="142"/>
      <c r="AJ2054" s="142"/>
      <c r="AK2054" s="142"/>
      <c r="AL2054" s="142"/>
      <c r="AM2054" s="142"/>
      <c r="AN2054" s="142"/>
      <c r="AO2054" s="142"/>
    </row>
    <row r="2055" spans="35:41" x14ac:dyDescent="0.25">
      <c r="AI2055" s="142"/>
      <c r="AJ2055" s="142"/>
      <c r="AK2055" s="142"/>
      <c r="AL2055" s="142"/>
      <c r="AM2055" s="142"/>
      <c r="AN2055" s="142"/>
      <c r="AO2055" s="142"/>
    </row>
    <row r="2056" spans="35:41" x14ac:dyDescent="0.25">
      <c r="AI2056" s="142"/>
      <c r="AJ2056" s="142"/>
      <c r="AK2056" s="142"/>
      <c r="AL2056" s="142"/>
      <c r="AM2056" s="142"/>
      <c r="AN2056" s="142"/>
      <c r="AO2056" s="142"/>
    </row>
    <row r="2057" spans="35:41" x14ac:dyDescent="0.25">
      <c r="AI2057" s="142"/>
      <c r="AJ2057" s="142"/>
      <c r="AK2057" s="142"/>
      <c r="AL2057" s="142"/>
      <c r="AM2057" s="142"/>
      <c r="AN2057" s="142"/>
      <c r="AO2057" s="142"/>
    </row>
    <row r="2058" spans="35:41" x14ac:dyDescent="0.25">
      <c r="AI2058" s="142"/>
      <c r="AJ2058" s="142"/>
      <c r="AK2058" s="142"/>
      <c r="AL2058" s="142"/>
      <c r="AM2058" s="142"/>
      <c r="AN2058" s="142"/>
      <c r="AO2058" s="142"/>
    </row>
    <row r="2059" spans="35:41" x14ac:dyDescent="0.25">
      <c r="AI2059" s="142"/>
      <c r="AJ2059" s="142"/>
      <c r="AK2059" s="142"/>
      <c r="AL2059" s="142"/>
      <c r="AM2059" s="142"/>
      <c r="AN2059" s="142"/>
      <c r="AO2059" s="142"/>
    </row>
    <row r="2060" spans="35:41" x14ac:dyDescent="0.25">
      <c r="AI2060" s="142"/>
      <c r="AJ2060" s="142"/>
      <c r="AK2060" s="142"/>
      <c r="AL2060" s="142"/>
      <c r="AM2060" s="142"/>
      <c r="AN2060" s="142"/>
      <c r="AO2060" s="142"/>
    </row>
    <row r="2061" spans="35:41" x14ac:dyDescent="0.25">
      <c r="AI2061" s="142"/>
      <c r="AJ2061" s="142"/>
      <c r="AK2061" s="142"/>
      <c r="AL2061" s="142"/>
      <c r="AM2061" s="142"/>
      <c r="AN2061" s="142"/>
      <c r="AO2061" s="142"/>
    </row>
    <row r="2062" spans="35:41" x14ac:dyDescent="0.25">
      <c r="AI2062" s="142"/>
      <c r="AJ2062" s="142"/>
      <c r="AK2062" s="142"/>
      <c r="AL2062" s="142"/>
      <c r="AM2062" s="142"/>
      <c r="AN2062" s="142"/>
      <c r="AO2062" s="142"/>
    </row>
    <row r="2063" spans="35:41" x14ac:dyDescent="0.25">
      <c r="AI2063" s="142"/>
      <c r="AJ2063" s="142"/>
      <c r="AK2063" s="142"/>
      <c r="AL2063" s="142"/>
      <c r="AM2063" s="142"/>
      <c r="AN2063" s="142"/>
      <c r="AO2063" s="142"/>
    </row>
    <row r="2064" spans="35:41" x14ac:dyDescent="0.25">
      <c r="AI2064" s="142"/>
      <c r="AJ2064" s="142"/>
      <c r="AK2064" s="142"/>
      <c r="AL2064" s="142"/>
      <c r="AM2064" s="142"/>
      <c r="AN2064" s="142"/>
      <c r="AO2064" s="142"/>
    </row>
    <row r="2065" spans="35:41" x14ac:dyDescent="0.25">
      <c r="AI2065" s="142"/>
      <c r="AJ2065" s="142"/>
      <c r="AK2065" s="142"/>
      <c r="AL2065" s="142"/>
      <c r="AM2065" s="142"/>
      <c r="AN2065" s="142"/>
      <c r="AO2065" s="142"/>
    </row>
    <row r="2066" spans="35:41" x14ac:dyDescent="0.25">
      <c r="AI2066" s="142"/>
      <c r="AJ2066" s="142"/>
      <c r="AK2066" s="142"/>
      <c r="AL2066" s="142"/>
      <c r="AM2066" s="142"/>
      <c r="AN2066" s="142"/>
      <c r="AO2066" s="142"/>
    </row>
    <row r="2067" spans="35:41" x14ac:dyDescent="0.25">
      <c r="AI2067" s="142"/>
      <c r="AJ2067" s="142"/>
      <c r="AK2067" s="142"/>
      <c r="AL2067" s="142"/>
      <c r="AM2067" s="142"/>
      <c r="AN2067" s="142"/>
      <c r="AO2067" s="142"/>
    </row>
    <row r="2068" spans="35:41" x14ac:dyDescent="0.25">
      <c r="AI2068" s="142"/>
      <c r="AJ2068" s="142"/>
      <c r="AK2068" s="142"/>
      <c r="AL2068" s="142"/>
      <c r="AM2068" s="142"/>
      <c r="AN2068" s="142"/>
      <c r="AO2068" s="142"/>
    </row>
    <row r="2069" spans="35:41" x14ac:dyDescent="0.25">
      <c r="AI2069" s="142"/>
      <c r="AJ2069" s="142"/>
      <c r="AK2069" s="142"/>
      <c r="AL2069" s="142"/>
      <c r="AM2069" s="142"/>
      <c r="AN2069" s="142"/>
      <c r="AO2069" s="142"/>
    </row>
    <row r="2070" spans="35:41" x14ac:dyDescent="0.25">
      <c r="AI2070" s="142"/>
      <c r="AJ2070" s="142"/>
      <c r="AK2070" s="142"/>
      <c r="AL2070" s="142"/>
      <c r="AM2070" s="142"/>
      <c r="AN2070" s="142"/>
      <c r="AO2070" s="142"/>
    </row>
    <row r="2071" spans="35:41" x14ac:dyDescent="0.25">
      <c r="AI2071" s="142"/>
      <c r="AJ2071" s="142"/>
      <c r="AK2071" s="142"/>
      <c r="AL2071" s="142"/>
      <c r="AM2071" s="142"/>
      <c r="AN2071" s="142"/>
      <c r="AO2071" s="142"/>
    </row>
    <row r="2072" spans="35:41" x14ac:dyDescent="0.25">
      <c r="AI2072" s="142"/>
      <c r="AJ2072" s="142"/>
      <c r="AK2072" s="142"/>
      <c r="AL2072" s="142"/>
      <c r="AM2072" s="142"/>
      <c r="AN2072" s="142"/>
      <c r="AO2072" s="142"/>
    </row>
    <row r="2073" spans="35:41" x14ac:dyDescent="0.25">
      <c r="AI2073" s="142"/>
      <c r="AJ2073" s="142"/>
      <c r="AK2073" s="142"/>
      <c r="AL2073" s="142"/>
      <c r="AM2073" s="142"/>
      <c r="AN2073" s="142"/>
      <c r="AO2073" s="142"/>
    </row>
    <row r="2074" spans="35:41" x14ac:dyDescent="0.25">
      <c r="AI2074" s="142"/>
      <c r="AJ2074" s="142"/>
      <c r="AK2074" s="142"/>
      <c r="AL2074" s="142"/>
      <c r="AM2074" s="142"/>
      <c r="AN2074" s="142"/>
      <c r="AO2074" s="142"/>
    </row>
    <row r="2075" spans="35:41" x14ac:dyDescent="0.25">
      <c r="AI2075" s="142"/>
      <c r="AJ2075" s="142"/>
      <c r="AK2075" s="142"/>
      <c r="AL2075" s="142"/>
      <c r="AM2075" s="142"/>
      <c r="AN2075" s="142"/>
      <c r="AO2075" s="142"/>
    </row>
    <row r="2076" spans="35:41" x14ac:dyDescent="0.25">
      <c r="AI2076" s="142"/>
      <c r="AJ2076" s="142"/>
      <c r="AK2076" s="142"/>
      <c r="AL2076" s="142"/>
      <c r="AM2076" s="142"/>
      <c r="AN2076" s="142"/>
      <c r="AO2076" s="142"/>
    </row>
    <row r="2077" spans="35:41" x14ac:dyDescent="0.25">
      <c r="AI2077" s="142"/>
      <c r="AJ2077" s="142"/>
      <c r="AK2077" s="142"/>
      <c r="AL2077" s="142"/>
      <c r="AM2077" s="142"/>
      <c r="AN2077" s="142"/>
      <c r="AO2077" s="142"/>
    </row>
    <row r="2078" spans="35:41" x14ac:dyDescent="0.25">
      <c r="AI2078" s="142"/>
      <c r="AJ2078" s="142"/>
      <c r="AK2078" s="142"/>
      <c r="AL2078" s="142"/>
      <c r="AM2078" s="142"/>
      <c r="AN2078" s="142"/>
      <c r="AO2078" s="142"/>
    </row>
    <row r="2079" spans="35:41" x14ac:dyDescent="0.25">
      <c r="AI2079" s="142"/>
      <c r="AJ2079" s="142"/>
      <c r="AK2079" s="142"/>
      <c r="AL2079" s="142"/>
      <c r="AM2079" s="142"/>
      <c r="AN2079" s="142"/>
      <c r="AO2079" s="142"/>
    </row>
    <row r="2080" spans="35:41" x14ac:dyDescent="0.25">
      <c r="AI2080" s="142"/>
      <c r="AJ2080" s="142"/>
      <c r="AK2080" s="142"/>
      <c r="AL2080" s="142"/>
      <c r="AM2080" s="142"/>
      <c r="AN2080" s="142"/>
      <c r="AO2080" s="142"/>
    </row>
    <row r="2081" spans="35:41" x14ac:dyDescent="0.25">
      <c r="AI2081" s="142"/>
      <c r="AJ2081" s="142"/>
      <c r="AK2081" s="142"/>
      <c r="AL2081" s="142"/>
      <c r="AM2081" s="142"/>
      <c r="AN2081" s="142"/>
      <c r="AO2081" s="142"/>
    </row>
    <row r="2082" spans="35:41" x14ac:dyDescent="0.25">
      <c r="AI2082" s="142"/>
      <c r="AJ2082" s="142"/>
      <c r="AK2082" s="142"/>
      <c r="AL2082" s="142"/>
      <c r="AM2082" s="142"/>
      <c r="AN2082" s="142"/>
      <c r="AO2082" s="142"/>
    </row>
    <row r="2083" spans="35:41" x14ac:dyDescent="0.25">
      <c r="AI2083" s="142"/>
      <c r="AJ2083" s="142"/>
      <c r="AK2083" s="142"/>
      <c r="AL2083" s="142"/>
      <c r="AM2083" s="142"/>
      <c r="AN2083" s="142"/>
      <c r="AO2083" s="142"/>
    </row>
    <row r="2084" spans="35:41" x14ac:dyDescent="0.25">
      <c r="AI2084" s="142"/>
      <c r="AJ2084" s="142"/>
      <c r="AK2084" s="142"/>
      <c r="AL2084" s="142"/>
      <c r="AM2084" s="142"/>
      <c r="AN2084" s="142"/>
      <c r="AO2084" s="142"/>
    </row>
    <row r="2085" spans="35:41" x14ac:dyDescent="0.25">
      <c r="AI2085" s="142"/>
      <c r="AJ2085" s="142"/>
      <c r="AK2085" s="142"/>
      <c r="AL2085" s="142"/>
      <c r="AM2085" s="142"/>
      <c r="AN2085" s="142"/>
      <c r="AO2085" s="142"/>
    </row>
    <row r="2086" spans="35:41" x14ac:dyDescent="0.25">
      <c r="AI2086" s="142"/>
      <c r="AJ2086" s="142"/>
      <c r="AK2086" s="142"/>
      <c r="AL2086" s="142"/>
      <c r="AM2086" s="142"/>
      <c r="AN2086" s="142"/>
      <c r="AO2086" s="142"/>
    </row>
    <row r="2087" spans="35:41" x14ac:dyDescent="0.25">
      <c r="AI2087" s="142"/>
      <c r="AJ2087" s="142"/>
      <c r="AK2087" s="142"/>
      <c r="AL2087" s="142"/>
      <c r="AM2087" s="142"/>
      <c r="AN2087" s="142"/>
      <c r="AO2087" s="142"/>
    </row>
    <row r="2088" spans="35:41" x14ac:dyDescent="0.25">
      <c r="AI2088" s="142"/>
      <c r="AJ2088" s="142"/>
      <c r="AK2088" s="142"/>
      <c r="AL2088" s="142"/>
      <c r="AM2088" s="142"/>
      <c r="AN2088" s="142"/>
      <c r="AO2088" s="142"/>
    </row>
    <row r="2089" spans="35:41" x14ac:dyDescent="0.25">
      <c r="AI2089" s="142"/>
      <c r="AJ2089" s="142"/>
      <c r="AK2089" s="142"/>
      <c r="AL2089" s="142"/>
      <c r="AM2089" s="142"/>
      <c r="AN2089" s="142"/>
      <c r="AO2089" s="142"/>
    </row>
    <row r="2090" spans="35:41" x14ac:dyDescent="0.25">
      <c r="AI2090" s="142"/>
      <c r="AJ2090" s="142"/>
      <c r="AK2090" s="142"/>
      <c r="AL2090" s="142"/>
      <c r="AM2090" s="142"/>
      <c r="AN2090" s="142"/>
      <c r="AO2090" s="142"/>
    </row>
    <row r="2091" spans="35:41" x14ac:dyDescent="0.25">
      <c r="AI2091" s="142"/>
      <c r="AJ2091" s="142"/>
      <c r="AK2091" s="142"/>
      <c r="AL2091" s="142"/>
      <c r="AM2091" s="142"/>
      <c r="AN2091" s="142"/>
      <c r="AO2091" s="142"/>
    </row>
    <row r="2092" spans="35:41" x14ac:dyDescent="0.25">
      <c r="AI2092" s="142"/>
      <c r="AJ2092" s="142"/>
      <c r="AK2092" s="142"/>
      <c r="AL2092" s="142"/>
      <c r="AM2092" s="142"/>
      <c r="AN2092" s="142"/>
      <c r="AO2092" s="142"/>
    </row>
    <row r="2093" spans="35:41" x14ac:dyDescent="0.25">
      <c r="AI2093" s="142"/>
      <c r="AJ2093" s="142"/>
      <c r="AK2093" s="142"/>
      <c r="AL2093" s="142"/>
      <c r="AM2093" s="142"/>
      <c r="AN2093" s="142"/>
      <c r="AO2093" s="142"/>
    </row>
    <row r="2094" spans="35:41" x14ac:dyDescent="0.25">
      <c r="AI2094" s="142"/>
      <c r="AJ2094" s="142"/>
      <c r="AK2094" s="142"/>
      <c r="AL2094" s="142"/>
      <c r="AM2094" s="142"/>
      <c r="AN2094" s="142"/>
      <c r="AO2094" s="142"/>
    </row>
    <row r="2095" spans="35:41" x14ac:dyDescent="0.25">
      <c r="AI2095" s="142"/>
      <c r="AJ2095" s="142"/>
      <c r="AK2095" s="142"/>
      <c r="AL2095" s="142"/>
      <c r="AM2095" s="142"/>
      <c r="AN2095" s="142"/>
      <c r="AO2095" s="142"/>
    </row>
    <row r="2096" spans="35:41" x14ac:dyDescent="0.25">
      <c r="AI2096" s="142"/>
      <c r="AJ2096" s="142"/>
      <c r="AK2096" s="142"/>
      <c r="AL2096" s="142"/>
      <c r="AM2096" s="142"/>
      <c r="AN2096" s="142"/>
      <c r="AO2096" s="142"/>
    </row>
    <row r="2097" spans="35:41" x14ac:dyDescent="0.25">
      <c r="AI2097" s="142"/>
      <c r="AJ2097" s="142"/>
      <c r="AK2097" s="142"/>
      <c r="AL2097" s="142"/>
      <c r="AM2097" s="142"/>
      <c r="AN2097" s="142"/>
      <c r="AO2097" s="142"/>
    </row>
    <row r="2098" spans="35:41" x14ac:dyDescent="0.25">
      <c r="AI2098" s="142"/>
      <c r="AJ2098" s="142"/>
      <c r="AK2098" s="142"/>
      <c r="AL2098" s="142"/>
      <c r="AM2098" s="142"/>
      <c r="AN2098" s="142"/>
      <c r="AO2098" s="142"/>
    </row>
    <row r="2099" spans="35:41" x14ac:dyDescent="0.25">
      <c r="AI2099" s="142"/>
      <c r="AJ2099" s="142"/>
      <c r="AK2099" s="142"/>
      <c r="AL2099" s="142"/>
      <c r="AM2099" s="142"/>
      <c r="AN2099" s="142"/>
      <c r="AO2099" s="142"/>
    </row>
    <row r="2100" spans="35:41" x14ac:dyDescent="0.25">
      <c r="AI2100" s="142"/>
      <c r="AJ2100" s="142"/>
      <c r="AK2100" s="142"/>
      <c r="AL2100" s="142"/>
      <c r="AM2100" s="142"/>
      <c r="AN2100" s="142"/>
      <c r="AO2100" s="142"/>
    </row>
    <row r="2101" spans="35:41" x14ac:dyDescent="0.25">
      <c r="AI2101" s="142"/>
      <c r="AJ2101" s="142"/>
      <c r="AK2101" s="142"/>
      <c r="AL2101" s="142"/>
      <c r="AM2101" s="142"/>
      <c r="AN2101" s="142"/>
      <c r="AO2101" s="142"/>
    </row>
    <row r="2102" spans="35:41" x14ac:dyDescent="0.25">
      <c r="AI2102" s="142"/>
      <c r="AJ2102" s="142"/>
      <c r="AK2102" s="142"/>
      <c r="AL2102" s="142"/>
      <c r="AM2102" s="142"/>
      <c r="AN2102" s="142"/>
      <c r="AO2102" s="142"/>
    </row>
    <row r="2103" spans="35:41" x14ac:dyDescent="0.25">
      <c r="AI2103" s="142"/>
      <c r="AJ2103" s="142"/>
      <c r="AK2103" s="142"/>
      <c r="AL2103" s="142"/>
      <c r="AM2103" s="142"/>
      <c r="AN2103" s="142"/>
      <c r="AO2103" s="142"/>
    </row>
    <row r="2104" spans="35:41" x14ac:dyDescent="0.25">
      <c r="AI2104" s="142"/>
      <c r="AJ2104" s="142"/>
      <c r="AK2104" s="142"/>
      <c r="AL2104" s="142"/>
      <c r="AM2104" s="142"/>
      <c r="AN2104" s="142"/>
      <c r="AO2104" s="142"/>
    </row>
    <row r="2105" spans="35:41" x14ac:dyDescent="0.25">
      <c r="AI2105" s="142"/>
      <c r="AJ2105" s="142"/>
      <c r="AK2105" s="142"/>
      <c r="AL2105" s="142"/>
      <c r="AM2105" s="142"/>
      <c r="AN2105" s="142"/>
      <c r="AO2105" s="142"/>
    </row>
    <row r="2106" spans="35:41" x14ac:dyDescent="0.25">
      <c r="AI2106" s="142"/>
      <c r="AJ2106" s="142"/>
      <c r="AK2106" s="142"/>
      <c r="AL2106" s="142"/>
      <c r="AM2106" s="142"/>
      <c r="AN2106" s="142"/>
      <c r="AO2106" s="142"/>
    </row>
    <row r="2107" spans="35:41" x14ac:dyDescent="0.25">
      <c r="AI2107" s="142"/>
      <c r="AJ2107" s="142"/>
      <c r="AK2107" s="142"/>
      <c r="AL2107" s="142"/>
      <c r="AM2107" s="142"/>
      <c r="AN2107" s="142"/>
      <c r="AO2107" s="142"/>
    </row>
    <row r="2108" spans="35:41" x14ac:dyDescent="0.25">
      <c r="AI2108" s="142"/>
      <c r="AJ2108" s="142"/>
      <c r="AK2108" s="142"/>
      <c r="AL2108" s="142"/>
      <c r="AM2108" s="142"/>
      <c r="AN2108" s="142"/>
      <c r="AO2108" s="142"/>
    </row>
    <row r="2109" spans="35:41" x14ac:dyDescent="0.25">
      <c r="AI2109" s="142"/>
      <c r="AJ2109" s="142"/>
      <c r="AK2109" s="142"/>
      <c r="AL2109" s="142"/>
      <c r="AM2109" s="142"/>
      <c r="AN2109" s="142"/>
      <c r="AO2109" s="142"/>
    </row>
    <row r="2110" spans="35:41" x14ac:dyDescent="0.25">
      <c r="AI2110" s="142"/>
      <c r="AJ2110" s="142"/>
      <c r="AK2110" s="142"/>
      <c r="AL2110" s="142"/>
      <c r="AM2110" s="142"/>
      <c r="AN2110" s="142"/>
      <c r="AO2110" s="142"/>
    </row>
    <row r="2111" spans="35:41" x14ac:dyDescent="0.25">
      <c r="AI2111" s="142"/>
      <c r="AJ2111" s="142"/>
      <c r="AK2111" s="142"/>
      <c r="AL2111" s="142"/>
      <c r="AM2111" s="142"/>
      <c r="AN2111" s="142"/>
      <c r="AO2111" s="142"/>
    </row>
    <row r="2112" spans="35:41" x14ac:dyDescent="0.25">
      <c r="AI2112" s="142"/>
      <c r="AJ2112" s="142"/>
      <c r="AK2112" s="142"/>
      <c r="AL2112" s="142"/>
      <c r="AM2112" s="142"/>
      <c r="AN2112" s="142"/>
      <c r="AO2112" s="142"/>
    </row>
    <row r="2113" spans="35:41" x14ac:dyDescent="0.25">
      <c r="AI2113" s="142"/>
      <c r="AJ2113" s="142"/>
      <c r="AK2113" s="142"/>
      <c r="AL2113" s="142"/>
      <c r="AM2113" s="142"/>
      <c r="AN2113" s="142"/>
      <c r="AO2113" s="142"/>
    </row>
    <row r="2114" spans="35:41" x14ac:dyDescent="0.25">
      <c r="AI2114" s="142"/>
      <c r="AJ2114" s="142"/>
      <c r="AK2114" s="142"/>
      <c r="AL2114" s="142"/>
      <c r="AM2114" s="142"/>
      <c r="AN2114" s="142"/>
      <c r="AO2114" s="142"/>
    </row>
    <row r="2115" spans="35:41" x14ac:dyDescent="0.25">
      <c r="AI2115" s="142"/>
      <c r="AJ2115" s="142"/>
      <c r="AK2115" s="142"/>
      <c r="AL2115" s="142"/>
      <c r="AM2115" s="142"/>
      <c r="AN2115" s="142"/>
      <c r="AO2115" s="142"/>
    </row>
    <row r="2116" spans="35:41" x14ac:dyDescent="0.25">
      <c r="AI2116" s="142"/>
      <c r="AJ2116" s="142"/>
      <c r="AK2116" s="142"/>
      <c r="AL2116" s="142"/>
      <c r="AM2116" s="142"/>
      <c r="AN2116" s="142"/>
      <c r="AO2116" s="142"/>
    </row>
    <row r="2117" spans="35:41" x14ac:dyDescent="0.25">
      <c r="AI2117" s="142"/>
      <c r="AJ2117" s="142"/>
      <c r="AK2117" s="142"/>
      <c r="AL2117" s="142"/>
      <c r="AM2117" s="142"/>
      <c r="AN2117" s="142"/>
      <c r="AO2117" s="142"/>
    </row>
    <row r="2118" spans="35:41" x14ac:dyDescent="0.25">
      <c r="AI2118" s="142"/>
      <c r="AJ2118" s="142"/>
      <c r="AK2118" s="142"/>
      <c r="AL2118" s="142"/>
      <c r="AM2118" s="142"/>
      <c r="AN2118" s="142"/>
      <c r="AO2118" s="142"/>
    </row>
    <row r="2119" spans="35:41" x14ac:dyDescent="0.25">
      <c r="AI2119" s="142"/>
      <c r="AJ2119" s="142"/>
      <c r="AK2119" s="142"/>
      <c r="AL2119" s="142"/>
      <c r="AM2119" s="142"/>
      <c r="AN2119" s="142"/>
      <c r="AO2119" s="142"/>
    </row>
    <row r="2120" spans="35:41" x14ac:dyDescent="0.25">
      <c r="AI2120" s="142"/>
      <c r="AJ2120" s="142"/>
      <c r="AK2120" s="142"/>
      <c r="AL2120" s="142"/>
      <c r="AM2120" s="142"/>
      <c r="AN2120" s="142"/>
      <c r="AO2120" s="142"/>
    </row>
    <row r="2121" spans="35:41" x14ac:dyDescent="0.25">
      <c r="AI2121" s="142"/>
      <c r="AJ2121" s="142"/>
      <c r="AK2121" s="142"/>
      <c r="AL2121" s="142"/>
      <c r="AM2121" s="142"/>
      <c r="AN2121" s="142"/>
      <c r="AO2121" s="142"/>
    </row>
    <row r="2122" spans="35:41" x14ac:dyDescent="0.25">
      <c r="AI2122" s="142"/>
      <c r="AJ2122" s="142"/>
      <c r="AK2122" s="142"/>
      <c r="AL2122" s="142"/>
      <c r="AM2122" s="142"/>
      <c r="AN2122" s="142"/>
      <c r="AO2122" s="142"/>
    </row>
    <row r="2123" spans="35:41" x14ac:dyDescent="0.25">
      <c r="AI2123" s="142"/>
      <c r="AJ2123" s="142"/>
      <c r="AK2123" s="142"/>
      <c r="AL2123" s="142"/>
      <c r="AM2123" s="142"/>
      <c r="AN2123" s="142"/>
      <c r="AO2123" s="142"/>
    </row>
    <row r="2124" spans="35:41" x14ac:dyDescent="0.25">
      <c r="AI2124" s="142"/>
      <c r="AJ2124" s="142"/>
      <c r="AK2124" s="142"/>
      <c r="AL2124" s="142"/>
      <c r="AM2124" s="142"/>
      <c r="AN2124" s="142"/>
      <c r="AO2124" s="142"/>
    </row>
    <row r="2125" spans="35:41" x14ac:dyDescent="0.25">
      <c r="AI2125" s="142"/>
      <c r="AJ2125" s="142"/>
      <c r="AK2125" s="142"/>
      <c r="AL2125" s="142"/>
      <c r="AM2125" s="142"/>
      <c r="AN2125" s="142"/>
      <c r="AO2125" s="142"/>
    </row>
    <row r="2126" spans="35:41" x14ac:dyDescent="0.25">
      <c r="AI2126" s="142"/>
      <c r="AJ2126" s="142"/>
      <c r="AK2126" s="142"/>
      <c r="AL2126" s="142"/>
      <c r="AM2126" s="142"/>
      <c r="AN2126" s="142"/>
      <c r="AO2126" s="142"/>
    </row>
    <row r="2127" spans="35:41" x14ac:dyDescent="0.25">
      <c r="AI2127" s="142"/>
      <c r="AJ2127" s="142"/>
      <c r="AK2127" s="142"/>
      <c r="AL2127" s="142"/>
      <c r="AM2127" s="142"/>
      <c r="AN2127" s="142"/>
      <c r="AO2127" s="142"/>
    </row>
    <row r="2128" spans="35:41" x14ac:dyDescent="0.25">
      <c r="AI2128" s="142"/>
      <c r="AJ2128" s="142"/>
      <c r="AK2128" s="142"/>
      <c r="AL2128" s="142"/>
      <c r="AM2128" s="142"/>
      <c r="AN2128" s="142"/>
      <c r="AO2128" s="142"/>
    </row>
    <row r="2129" spans="35:41" x14ac:dyDescent="0.25">
      <c r="AI2129" s="142"/>
      <c r="AJ2129" s="142"/>
      <c r="AK2129" s="142"/>
      <c r="AL2129" s="142"/>
      <c r="AM2129" s="142"/>
      <c r="AN2129" s="142"/>
      <c r="AO2129" s="142"/>
    </row>
    <row r="2130" spans="35:41" x14ac:dyDescent="0.25">
      <c r="AI2130" s="142"/>
      <c r="AJ2130" s="142"/>
      <c r="AK2130" s="142"/>
      <c r="AL2130" s="142"/>
      <c r="AM2130" s="142"/>
      <c r="AN2130" s="142"/>
      <c r="AO2130" s="142"/>
    </row>
    <row r="2131" spans="35:41" x14ac:dyDescent="0.25">
      <c r="AI2131" s="142"/>
      <c r="AJ2131" s="142"/>
      <c r="AK2131" s="142"/>
      <c r="AL2131" s="142"/>
      <c r="AM2131" s="142"/>
      <c r="AN2131" s="142"/>
      <c r="AO2131" s="142"/>
    </row>
    <row r="2132" spans="35:41" x14ac:dyDescent="0.25">
      <c r="AI2132" s="142"/>
      <c r="AJ2132" s="142"/>
      <c r="AK2132" s="142"/>
      <c r="AL2132" s="142"/>
      <c r="AM2132" s="142"/>
      <c r="AN2132" s="142"/>
      <c r="AO2132" s="142"/>
    </row>
    <row r="2133" spans="35:41" x14ac:dyDescent="0.25">
      <c r="AI2133" s="142"/>
      <c r="AJ2133" s="142"/>
      <c r="AK2133" s="142"/>
      <c r="AL2133" s="142"/>
      <c r="AM2133" s="142"/>
      <c r="AN2133" s="142"/>
      <c r="AO2133" s="142"/>
    </row>
    <row r="2134" spans="35:41" x14ac:dyDescent="0.25">
      <c r="AI2134" s="142"/>
      <c r="AJ2134" s="142"/>
      <c r="AK2134" s="142"/>
      <c r="AL2134" s="142"/>
      <c r="AM2134" s="142"/>
      <c r="AN2134" s="142"/>
      <c r="AO2134" s="142"/>
    </row>
    <row r="2135" spans="35:41" x14ac:dyDescent="0.25">
      <c r="AI2135" s="142"/>
      <c r="AJ2135" s="142"/>
      <c r="AK2135" s="142"/>
      <c r="AL2135" s="142"/>
      <c r="AM2135" s="142"/>
      <c r="AN2135" s="142"/>
      <c r="AO2135" s="142"/>
    </row>
    <row r="2136" spans="35:41" x14ac:dyDescent="0.25">
      <c r="AI2136" s="142"/>
      <c r="AJ2136" s="142"/>
      <c r="AK2136" s="142"/>
      <c r="AL2136" s="142"/>
      <c r="AM2136" s="142"/>
      <c r="AN2136" s="142"/>
      <c r="AO2136" s="142"/>
    </row>
    <row r="2137" spans="35:41" x14ac:dyDescent="0.25">
      <c r="AI2137" s="142"/>
      <c r="AJ2137" s="142"/>
      <c r="AK2137" s="142"/>
      <c r="AL2137" s="142"/>
      <c r="AM2137" s="142"/>
      <c r="AN2137" s="142"/>
      <c r="AO2137" s="142"/>
    </row>
    <row r="2138" spans="35:41" x14ac:dyDescent="0.25">
      <c r="AI2138" s="142"/>
      <c r="AJ2138" s="142"/>
      <c r="AK2138" s="142"/>
      <c r="AL2138" s="142"/>
      <c r="AM2138" s="142"/>
      <c r="AN2138" s="142"/>
      <c r="AO2138" s="142"/>
    </row>
    <row r="2139" spans="35:41" x14ac:dyDescent="0.25">
      <c r="AI2139" s="142"/>
      <c r="AJ2139" s="142"/>
      <c r="AK2139" s="142"/>
      <c r="AL2139" s="142"/>
      <c r="AM2139" s="142"/>
      <c r="AN2139" s="142"/>
      <c r="AO2139" s="142"/>
    </row>
    <row r="2140" spans="35:41" x14ac:dyDescent="0.25">
      <c r="AI2140" s="142"/>
      <c r="AJ2140" s="142"/>
      <c r="AK2140" s="142"/>
      <c r="AL2140" s="142"/>
      <c r="AM2140" s="142"/>
      <c r="AN2140" s="142"/>
      <c r="AO2140" s="142"/>
    </row>
    <row r="2141" spans="35:41" x14ac:dyDescent="0.25">
      <c r="AI2141" s="142"/>
      <c r="AJ2141" s="142"/>
      <c r="AK2141" s="142"/>
      <c r="AL2141" s="142"/>
      <c r="AM2141" s="142"/>
      <c r="AN2141" s="142"/>
      <c r="AO2141" s="142"/>
    </row>
    <row r="2142" spans="35:41" x14ac:dyDescent="0.25">
      <c r="AI2142" s="142"/>
      <c r="AJ2142" s="142"/>
      <c r="AK2142" s="142"/>
      <c r="AL2142" s="142"/>
      <c r="AM2142" s="142"/>
      <c r="AN2142" s="142"/>
      <c r="AO2142" s="142"/>
    </row>
    <row r="2143" spans="35:41" x14ac:dyDescent="0.25">
      <c r="AI2143" s="142"/>
      <c r="AJ2143" s="142"/>
      <c r="AK2143" s="142"/>
      <c r="AL2143" s="142"/>
      <c r="AM2143" s="142"/>
      <c r="AN2143" s="142"/>
      <c r="AO2143" s="142"/>
    </row>
    <row r="2144" spans="35:41" x14ac:dyDescent="0.25">
      <c r="AI2144" s="142"/>
      <c r="AJ2144" s="142"/>
      <c r="AK2144" s="142"/>
      <c r="AL2144" s="142"/>
      <c r="AM2144" s="142"/>
      <c r="AN2144" s="142"/>
      <c r="AO2144" s="142"/>
    </row>
    <row r="2145" spans="35:41" x14ac:dyDescent="0.25">
      <c r="AI2145" s="142"/>
      <c r="AJ2145" s="142"/>
      <c r="AK2145" s="142"/>
      <c r="AL2145" s="142"/>
      <c r="AM2145" s="142"/>
      <c r="AN2145" s="142"/>
      <c r="AO2145" s="142"/>
    </row>
    <row r="2146" spans="35:41" x14ac:dyDescent="0.25">
      <c r="AI2146" s="142"/>
      <c r="AJ2146" s="142"/>
      <c r="AK2146" s="142"/>
      <c r="AL2146" s="142"/>
      <c r="AM2146" s="142"/>
      <c r="AN2146" s="142"/>
      <c r="AO2146" s="142"/>
    </row>
    <row r="2147" spans="35:41" x14ac:dyDescent="0.25">
      <c r="AI2147" s="142"/>
      <c r="AJ2147" s="142"/>
      <c r="AK2147" s="142"/>
      <c r="AL2147" s="142"/>
      <c r="AM2147" s="142"/>
      <c r="AN2147" s="142"/>
      <c r="AO2147" s="142"/>
    </row>
    <row r="2148" spans="35:41" x14ac:dyDescent="0.25">
      <c r="AI2148" s="142"/>
      <c r="AJ2148" s="142"/>
      <c r="AK2148" s="142"/>
      <c r="AL2148" s="142"/>
      <c r="AM2148" s="142"/>
      <c r="AN2148" s="142"/>
      <c r="AO2148" s="142"/>
    </row>
    <row r="2149" spans="35:41" x14ac:dyDescent="0.25">
      <c r="AI2149" s="142"/>
      <c r="AJ2149" s="142"/>
      <c r="AK2149" s="142"/>
      <c r="AL2149" s="142"/>
      <c r="AM2149" s="142"/>
      <c r="AN2149" s="142"/>
      <c r="AO2149" s="142"/>
    </row>
    <row r="2150" spans="35:41" x14ac:dyDescent="0.25">
      <c r="AI2150" s="142"/>
      <c r="AJ2150" s="142"/>
      <c r="AK2150" s="142"/>
      <c r="AL2150" s="142"/>
      <c r="AM2150" s="142"/>
      <c r="AN2150" s="142"/>
      <c r="AO2150" s="142"/>
    </row>
    <row r="2151" spans="35:41" x14ac:dyDescent="0.25">
      <c r="AI2151" s="142"/>
      <c r="AJ2151" s="142"/>
      <c r="AK2151" s="142"/>
      <c r="AL2151" s="142"/>
      <c r="AM2151" s="142"/>
      <c r="AN2151" s="142"/>
      <c r="AO2151" s="142"/>
    </row>
    <row r="2152" spans="35:41" x14ac:dyDescent="0.25">
      <c r="AI2152" s="142"/>
      <c r="AJ2152" s="142"/>
      <c r="AK2152" s="142"/>
      <c r="AL2152" s="142"/>
      <c r="AM2152" s="142"/>
      <c r="AN2152" s="142"/>
      <c r="AO2152" s="142"/>
    </row>
    <row r="2153" spans="35:41" x14ac:dyDescent="0.25">
      <c r="AI2153" s="142"/>
      <c r="AJ2153" s="142"/>
      <c r="AK2153" s="142"/>
      <c r="AL2153" s="142"/>
      <c r="AM2153" s="142"/>
      <c r="AN2153" s="142"/>
      <c r="AO2153" s="142"/>
    </row>
    <row r="2154" spans="35:41" x14ac:dyDescent="0.25">
      <c r="AI2154" s="142"/>
      <c r="AJ2154" s="142"/>
      <c r="AK2154" s="142"/>
      <c r="AL2154" s="142"/>
      <c r="AM2154" s="142"/>
      <c r="AN2154" s="142"/>
      <c r="AO2154" s="142"/>
    </row>
    <row r="2155" spans="35:41" x14ac:dyDescent="0.25">
      <c r="AI2155" s="142"/>
      <c r="AJ2155" s="142"/>
      <c r="AK2155" s="142"/>
      <c r="AL2155" s="142"/>
      <c r="AM2155" s="142"/>
      <c r="AN2155" s="142"/>
      <c r="AO2155" s="142"/>
    </row>
    <row r="2156" spans="35:41" x14ac:dyDescent="0.25">
      <c r="AI2156" s="142"/>
      <c r="AJ2156" s="142"/>
      <c r="AK2156" s="142"/>
      <c r="AL2156" s="142"/>
      <c r="AM2156" s="142"/>
      <c r="AN2156" s="142"/>
      <c r="AO2156" s="142"/>
    </row>
    <row r="2157" spans="35:41" x14ac:dyDescent="0.25">
      <c r="AI2157" s="142"/>
      <c r="AJ2157" s="142"/>
      <c r="AK2157" s="142"/>
      <c r="AL2157" s="142"/>
      <c r="AM2157" s="142"/>
      <c r="AN2157" s="142"/>
      <c r="AO2157" s="142"/>
    </row>
    <row r="2158" spans="35:41" x14ac:dyDescent="0.25">
      <c r="AI2158" s="142"/>
      <c r="AJ2158" s="142"/>
      <c r="AK2158" s="142"/>
      <c r="AL2158" s="142"/>
      <c r="AM2158" s="142"/>
      <c r="AN2158" s="142"/>
      <c r="AO2158" s="142"/>
    </row>
    <row r="2159" spans="35:41" x14ac:dyDescent="0.25">
      <c r="AI2159" s="142"/>
      <c r="AJ2159" s="142"/>
      <c r="AK2159" s="142"/>
      <c r="AL2159" s="142"/>
      <c r="AM2159" s="142"/>
      <c r="AN2159" s="142"/>
      <c r="AO2159" s="142"/>
    </row>
    <row r="2160" spans="35:41" x14ac:dyDescent="0.25">
      <c r="AI2160" s="142"/>
      <c r="AJ2160" s="142"/>
      <c r="AK2160" s="142"/>
      <c r="AL2160" s="142"/>
      <c r="AM2160" s="142"/>
      <c r="AN2160" s="142"/>
      <c r="AO2160" s="142"/>
    </row>
    <row r="2161" spans="35:41" x14ac:dyDescent="0.25">
      <c r="AI2161" s="142"/>
      <c r="AJ2161" s="142"/>
      <c r="AK2161" s="142"/>
      <c r="AL2161" s="142"/>
      <c r="AM2161" s="142"/>
      <c r="AN2161" s="142"/>
      <c r="AO2161" s="142"/>
    </row>
    <row r="2162" spans="35:41" x14ac:dyDescent="0.25">
      <c r="AI2162" s="142"/>
      <c r="AJ2162" s="142"/>
      <c r="AK2162" s="142"/>
      <c r="AL2162" s="142"/>
      <c r="AM2162" s="142"/>
      <c r="AN2162" s="142"/>
      <c r="AO2162" s="142"/>
    </row>
    <row r="2163" spans="35:41" x14ac:dyDescent="0.25">
      <c r="AI2163" s="142"/>
      <c r="AJ2163" s="142"/>
      <c r="AK2163" s="142"/>
      <c r="AL2163" s="142"/>
      <c r="AM2163" s="142"/>
      <c r="AN2163" s="142"/>
      <c r="AO2163" s="142"/>
    </row>
    <row r="2164" spans="35:41" x14ac:dyDescent="0.25">
      <c r="AI2164" s="142"/>
      <c r="AJ2164" s="142"/>
      <c r="AK2164" s="142"/>
      <c r="AL2164" s="142"/>
      <c r="AM2164" s="142"/>
      <c r="AN2164" s="142"/>
      <c r="AO2164" s="142"/>
    </row>
    <row r="2165" spans="35:41" x14ac:dyDescent="0.25">
      <c r="AI2165" s="142"/>
      <c r="AJ2165" s="142"/>
      <c r="AK2165" s="142"/>
      <c r="AL2165" s="142"/>
      <c r="AM2165" s="142"/>
      <c r="AN2165" s="142"/>
      <c r="AO2165" s="142"/>
    </row>
    <row r="2166" spans="35:41" x14ac:dyDescent="0.25">
      <c r="AI2166" s="142"/>
      <c r="AJ2166" s="142"/>
      <c r="AK2166" s="142"/>
      <c r="AL2166" s="142"/>
      <c r="AM2166" s="142"/>
      <c r="AN2166" s="142"/>
      <c r="AO2166" s="142"/>
    </row>
    <row r="2167" spans="35:41" x14ac:dyDescent="0.25">
      <c r="AI2167" s="142"/>
      <c r="AJ2167" s="142"/>
      <c r="AK2167" s="142"/>
      <c r="AL2167" s="142"/>
      <c r="AM2167" s="142"/>
      <c r="AN2167" s="142"/>
      <c r="AO2167" s="142"/>
    </row>
    <row r="2168" spans="35:41" x14ac:dyDescent="0.25">
      <c r="AI2168" s="142"/>
      <c r="AJ2168" s="142"/>
      <c r="AK2168" s="142"/>
      <c r="AL2168" s="142"/>
      <c r="AM2168" s="142"/>
      <c r="AN2168" s="142"/>
      <c r="AO2168" s="142"/>
    </row>
    <row r="2169" spans="35:41" x14ac:dyDescent="0.25">
      <c r="AI2169" s="142"/>
      <c r="AJ2169" s="142"/>
      <c r="AK2169" s="142"/>
      <c r="AL2169" s="142"/>
      <c r="AM2169" s="142"/>
      <c r="AN2169" s="142"/>
      <c r="AO2169" s="142"/>
    </row>
    <row r="2170" spans="35:41" x14ac:dyDescent="0.25">
      <c r="AI2170" s="142"/>
      <c r="AJ2170" s="142"/>
      <c r="AK2170" s="142"/>
      <c r="AL2170" s="142"/>
      <c r="AM2170" s="142"/>
      <c r="AN2170" s="142"/>
      <c r="AO2170" s="142"/>
    </row>
    <row r="2171" spans="35:41" x14ac:dyDescent="0.25">
      <c r="AI2171" s="142"/>
      <c r="AJ2171" s="142"/>
      <c r="AK2171" s="142"/>
      <c r="AL2171" s="142"/>
      <c r="AM2171" s="142"/>
      <c r="AN2171" s="142"/>
      <c r="AO2171" s="142"/>
    </row>
    <row r="2172" spans="35:41" x14ac:dyDescent="0.25">
      <c r="AI2172" s="142"/>
      <c r="AJ2172" s="142"/>
      <c r="AK2172" s="142"/>
      <c r="AL2172" s="142"/>
      <c r="AM2172" s="142"/>
      <c r="AN2172" s="142"/>
      <c r="AO2172" s="142"/>
    </row>
    <row r="2173" spans="35:41" x14ac:dyDescent="0.25">
      <c r="AI2173" s="142"/>
      <c r="AJ2173" s="142"/>
      <c r="AK2173" s="142"/>
      <c r="AL2173" s="142"/>
      <c r="AM2173" s="142"/>
      <c r="AN2173" s="142"/>
      <c r="AO2173" s="142"/>
    </row>
    <row r="2174" spans="35:41" x14ac:dyDescent="0.25">
      <c r="AI2174" s="142"/>
      <c r="AJ2174" s="142"/>
      <c r="AK2174" s="142"/>
      <c r="AL2174" s="142"/>
      <c r="AM2174" s="142"/>
      <c r="AN2174" s="142"/>
      <c r="AO2174" s="142"/>
    </row>
    <row r="2175" spans="35:41" x14ac:dyDescent="0.25">
      <c r="AI2175" s="142"/>
      <c r="AJ2175" s="142"/>
      <c r="AK2175" s="142"/>
      <c r="AL2175" s="142"/>
      <c r="AM2175" s="142"/>
      <c r="AN2175" s="142"/>
      <c r="AO2175" s="142"/>
    </row>
    <row r="2176" spans="35:41" x14ac:dyDescent="0.25">
      <c r="AI2176" s="142"/>
      <c r="AJ2176" s="142"/>
      <c r="AK2176" s="142"/>
      <c r="AL2176" s="142"/>
      <c r="AM2176" s="142"/>
      <c r="AN2176" s="142"/>
      <c r="AO2176" s="142"/>
    </row>
    <row r="2177" spans="35:41" x14ac:dyDescent="0.25">
      <c r="AI2177" s="142"/>
      <c r="AJ2177" s="142"/>
      <c r="AK2177" s="142"/>
      <c r="AL2177" s="142"/>
      <c r="AM2177" s="142"/>
      <c r="AN2177" s="142"/>
      <c r="AO2177" s="142"/>
    </row>
    <row r="2178" spans="35:41" x14ac:dyDescent="0.25">
      <c r="AI2178" s="142"/>
      <c r="AJ2178" s="142"/>
      <c r="AK2178" s="142"/>
      <c r="AL2178" s="142"/>
      <c r="AM2178" s="142"/>
      <c r="AN2178" s="142"/>
      <c r="AO2178" s="142"/>
    </row>
    <row r="2179" spans="35:41" x14ac:dyDescent="0.25">
      <c r="AI2179" s="142"/>
      <c r="AJ2179" s="142"/>
      <c r="AK2179" s="142"/>
      <c r="AL2179" s="142"/>
      <c r="AM2179" s="142"/>
      <c r="AN2179" s="142"/>
      <c r="AO2179" s="142"/>
    </row>
    <row r="2180" spans="35:41" x14ac:dyDescent="0.25">
      <c r="AI2180" s="142"/>
      <c r="AJ2180" s="142"/>
      <c r="AK2180" s="142"/>
      <c r="AL2180" s="142"/>
      <c r="AM2180" s="142"/>
      <c r="AN2180" s="142"/>
      <c r="AO2180" s="142"/>
    </row>
    <row r="2181" spans="35:41" x14ac:dyDescent="0.25">
      <c r="AI2181" s="142"/>
      <c r="AJ2181" s="142"/>
      <c r="AK2181" s="142"/>
      <c r="AL2181" s="142"/>
      <c r="AM2181" s="142"/>
      <c r="AN2181" s="142"/>
      <c r="AO2181" s="142"/>
    </row>
    <row r="2182" spans="35:41" x14ac:dyDescent="0.25">
      <c r="AI2182" s="142"/>
      <c r="AJ2182" s="142"/>
      <c r="AK2182" s="142"/>
      <c r="AL2182" s="142"/>
      <c r="AM2182" s="142"/>
      <c r="AN2182" s="142"/>
      <c r="AO2182" s="142"/>
    </row>
    <row r="2183" spans="35:41" x14ac:dyDescent="0.25">
      <c r="AI2183" s="142"/>
      <c r="AJ2183" s="142"/>
      <c r="AK2183" s="142"/>
      <c r="AL2183" s="142"/>
      <c r="AM2183" s="142"/>
      <c r="AN2183" s="142"/>
      <c r="AO2183" s="142"/>
    </row>
    <row r="2184" spans="35:41" x14ac:dyDescent="0.25">
      <c r="AI2184" s="142"/>
      <c r="AJ2184" s="142"/>
      <c r="AK2184" s="142"/>
      <c r="AL2184" s="142"/>
      <c r="AM2184" s="142"/>
      <c r="AN2184" s="142"/>
      <c r="AO2184" s="142"/>
    </row>
    <row r="2185" spans="35:41" x14ac:dyDescent="0.25">
      <c r="AI2185" s="142"/>
      <c r="AJ2185" s="142"/>
      <c r="AK2185" s="142"/>
      <c r="AL2185" s="142"/>
      <c r="AM2185" s="142"/>
      <c r="AN2185" s="142"/>
      <c r="AO2185" s="142"/>
    </row>
    <row r="2186" spans="35:41" x14ac:dyDescent="0.25">
      <c r="AI2186" s="142"/>
      <c r="AJ2186" s="142"/>
      <c r="AK2186" s="142"/>
      <c r="AL2186" s="142"/>
      <c r="AM2186" s="142"/>
      <c r="AN2186" s="142"/>
      <c r="AO2186" s="142"/>
    </row>
    <row r="2187" spans="35:41" x14ac:dyDescent="0.25">
      <c r="AI2187" s="142"/>
      <c r="AJ2187" s="142"/>
      <c r="AK2187" s="142"/>
      <c r="AL2187" s="142"/>
      <c r="AM2187" s="142"/>
      <c r="AN2187" s="142"/>
      <c r="AO2187" s="142"/>
    </row>
    <row r="2188" spans="35:41" x14ac:dyDescent="0.25">
      <c r="AI2188" s="142"/>
      <c r="AJ2188" s="142"/>
      <c r="AK2188" s="142"/>
      <c r="AL2188" s="142"/>
      <c r="AM2188" s="142"/>
      <c r="AN2188" s="142"/>
      <c r="AO2188" s="142"/>
    </row>
    <row r="2189" spans="35:41" x14ac:dyDescent="0.25">
      <c r="AI2189" s="142"/>
      <c r="AJ2189" s="142"/>
      <c r="AK2189" s="142"/>
      <c r="AL2189" s="142"/>
      <c r="AM2189" s="142"/>
      <c r="AN2189" s="142"/>
      <c r="AO2189" s="142"/>
    </row>
    <row r="2190" spans="35:41" x14ac:dyDescent="0.25">
      <c r="AI2190" s="142"/>
      <c r="AJ2190" s="142"/>
      <c r="AK2190" s="142"/>
      <c r="AL2190" s="142"/>
      <c r="AM2190" s="142"/>
      <c r="AN2190" s="142"/>
      <c r="AO2190" s="142"/>
    </row>
    <row r="2191" spans="35:41" x14ac:dyDescent="0.25">
      <c r="AI2191" s="142"/>
      <c r="AJ2191" s="142"/>
      <c r="AK2191" s="142"/>
      <c r="AL2191" s="142"/>
      <c r="AM2191" s="142"/>
      <c r="AN2191" s="142"/>
      <c r="AO2191" s="142"/>
    </row>
    <row r="2192" spans="35:41" x14ac:dyDescent="0.25">
      <c r="AI2192" s="142"/>
      <c r="AJ2192" s="142"/>
      <c r="AK2192" s="142"/>
      <c r="AL2192" s="142"/>
      <c r="AM2192" s="142"/>
      <c r="AN2192" s="142"/>
      <c r="AO2192" s="142"/>
    </row>
    <row r="2193" spans="35:41" x14ac:dyDescent="0.25">
      <c r="AI2193" s="142"/>
      <c r="AJ2193" s="142"/>
      <c r="AK2193" s="142"/>
      <c r="AL2193" s="142"/>
      <c r="AM2193" s="142"/>
      <c r="AN2193" s="142"/>
      <c r="AO2193" s="142"/>
    </row>
    <row r="2194" spans="35:41" x14ac:dyDescent="0.25">
      <c r="AI2194" s="142"/>
      <c r="AJ2194" s="142"/>
      <c r="AK2194" s="142"/>
      <c r="AL2194" s="142"/>
      <c r="AM2194" s="142"/>
      <c r="AN2194" s="142"/>
      <c r="AO2194" s="142"/>
    </row>
    <row r="2195" spans="35:41" x14ac:dyDescent="0.25">
      <c r="AI2195" s="142"/>
      <c r="AJ2195" s="142"/>
      <c r="AK2195" s="142"/>
      <c r="AL2195" s="142"/>
      <c r="AM2195" s="142"/>
      <c r="AN2195" s="142"/>
      <c r="AO2195" s="142"/>
    </row>
    <row r="2196" spans="35:41" x14ac:dyDescent="0.25">
      <c r="AI2196" s="142"/>
      <c r="AJ2196" s="142"/>
      <c r="AK2196" s="142"/>
      <c r="AL2196" s="142"/>
      <c r="AM2196" s="142"/>
      <c r="AN2196" s="142"/>
      <c r="AO2196" s="142"/>
    </row>
    <row r="2197" spans="35:41" x14ac:dyDescent="0.25">
      <c r="AI2197" s="142"/>
      <c r="AJ2197" s="142"/>
      <c r="AK2197" s="142"/>
      <c r="AL2197" s="142"/>
      <c r="AM2197" s="142"/>
      <c r="AN2197" s="142"/>
      <c r="AO2197" s="142"/>
    </row>
    <row r="2198" spans="35:41" x14ac:dyDescent="0.25">
      <c r="AI2198" s="142"/>
      <c r="AJ2198" s="142"/>
      <c r="AK2198" s="142"/>
      <c r="AL2198" s="142"/>
      <c r="AM2198" s="142"/>
      <c r="AN2198" s="142"/>
      <c r="AO2198" s="142"/>
    </row>
    <row r="2199" spans="35:41" x14ac:dyDescent="0.25">
      <c r="AI2199" s="142"/>
      <c r="AJ2199" s="142"/>
      <c r="AK2199" s="142"/>
      <c r="AL2199" s="142"/>
      <c r="AM2199" s="142"/>
      <c r="AN2199" s="142"/>
      <c r="AO2199" s="142"/>
    </row>
    <row r="2200" spans="35:41" x14ac:dyDescent="0.25">
      <c r="AI2200" s="142"/>
      <c r="AJ2200" s="142"/>
      <c r="AK2200" s="142"/>
      <c r="AL2200" s="142"/>
      <c r="AM2200" s="142"/>
      <c r="AN2200" s="142"/>
      <c r="AO2200" s="142"/>
    </row>
    <row r="2201" spans="35:41" x14ac:dyDescent="0.25">
      <c r="AI2201" s="142"/>
      <c r="AJ2201" s="142"/>
      <c r="AK2201" s="142"/>
      <c r="AL2201" s="142"/>
      <c r="AM2201" s="142"/>
      <c r="AN2201" s="142"/>
      <c r="AO2201" s="142"/>
    </row>
    <row r="2202" spans="35:41" x14ac:dyDescent="0.25">
      <c r="AI2202" s="142"/>
      <c r="AJ2202" s="142"/>
      <c r="AK2202" s="142"/>
      <c r="AL2202" s="142"/>
      <c r="AM2202" s="142"/>
      <c r="AN2202" s="142"/>
      <c r="AO2202" s="142"/>
    </row>
    <row r="2203" spans="35:41" x14ac:dyDescent="0.25">
      <c r="AI2203" s="142"/>
      <c r="AJ2203" s="142"/>
      <c r="AK2203" s="142"/>
      <c r="AL2203" s="142"/>
      <c r="AM2203" s="142"/>
      <c r="AN2203" s="142"/>
      <c r="AO2203" s="142"/>
    </row>
    <row r="2204" spans="35:41" x14ac:dyDescent="0.25">
      <c r="AI2204" s="142"/>
      <c r="AJ2204" s="142"/>
      <c r="AK2204" s="142"/>
      <c r="AL2204" s="142"/>
      <c r="AM2204" s="142"/>
      <c r="AN2204" s="142"/>
      <c r="AO2204" s="142"/>
    </row>
    <row r="2205" spans="35:41" x14ac:dyDescent="0.25">
      <c r="AI2205" s="142"/>
      <c r="AJ2205" s="142"/>
      <c r="AK2205" s="142"/>
      <c r="AL2205" s="142"/>
      <c r="AM2205" s="142"/>
      <c r="AN2205" s="142"/>
      <c r="AO2205" s="142"/>
    </row>
    <row r="2206" spans="35:41" x14ac:dyDescent="0.25">
      <c r="AI2206" s="142"/>
      <c r="AJ2206" s="142"/>
      <c r="AK2206" s="142"/>
      <c r="AL2206" s="142"/>
      <c r="AM2206" s="142"/>
      <c r="AN2206" s="142"/>
      <c r="AO2206" s="142"/>
    </row>
    <row r="2207" spans="35:41" x14ac:dyDescent="0.25">
      <c r="AI2207" s="142"/>
      <c r="AJ2207" s="142"/>
      <c r="AK2207" s="142"/>
      <c r="AL2207" s="142"/>
      <c r="AM2207" s="142"/>
      <c r="AN2207" s="142"/>
      <c r="AO2207" s="142"/>
    </row>
    <row r="2208" spans="35:41" x14ac:dyDescent="0.25">
      <c r="AI2208" s="142"/>
      <c r="AJ2208" s="142"/>
      <c r="AK2208" s="142"/>
      <c r="AL2208" s="142"/>
      <c r="AM2208" s="142"/>
      <c r="AN2208" s="142"/>
      <c r="AO2208" s="142"/>
    </row>
    <row r="2209" spans="35:41" x14ac:dyDescent="0.25">
      <c r="AI2209" s="142"/>
      <c r="AJ2209" s="142"/>
      <c r="AK2209" s="142"/>
      <c r="AL2209" s="142"/>
      <c r="AM2209" s="142"/>
      <c r="AN2209" s="142"/>
      <c r="AO2209" s="142"/>
    </row>
    <row r="2210" spans="35:41" x14ac:dyDescent="0.25">
      <c r="AI2210" s="142"/>
      <c r="AJ2210" s="142"/>
      <c r="AK2210" s="142"/>
      <c r="AL2210" s="142"/>
      <c r="AM2210" s="142"/>
      <c r="AN2210" s="142"/>
      <c r="AO2210" s="142"/>
    </row>
    <row r="2211" spans="35:41" x14ac:dyDescent="0.25">
      <c r="AI2211" s="142"/>
      <c r="AJ2211" s="142"/>
      <c r="AK2211" s="142"/>
      <c r="AL2211" s="142"/>
      <c r="AM2211" s="142"/>
      <c r="AN2211" s="142"/>
      <c r="AO2211" s="142"/>
    </row>
    <row r="2212" spans="35:41" x14ac:dyDescent="0.25">
      <c r="AI2212" s="142"/>
      <c r="AJ2212" s="142"/>
      <c r="AK2212" s="142"/>
      <c r="AL2212" s="142"/>
      <c r="AM2212" s="142"/>
      <c r="AN2212" s="142"/>
      <c r="AO2212" s="142"/>
    </row>
    <row r="2213" spans="35:41" x14ac:dyDescent="0.25">
      <c r="AI2213" s="142"/>
      <c r="AJ2213" s="142"/>
      <c r="AK2213" s="142"/>
      <c r="AL2213" s="142"/>
      <c r="AM2213" s="142"/>
      <c r="AN2213" s="142"/>
      <c r="AO2213" s="142"/>
    </row>
    <row r="2214" spans="35:41" x14ac:dyDescent="0.25">
      <c r="AI2214" s="142"/>
      <c r="AJ2214" s="142"/>
      <c r="AK2214" s="142"/>
      <c r="AL2214" s="142"/>
      <c r="AM2214" s="142"/>
      <c r="AN2214" s="142"/>
      <c r="AO2214" s="142"/>
    </row>
    <row r="2215" spans="35:41" x14ac:dyDescent="0.25">
      <c r="AI2215" s="142"/>
      <c r="AJ2215" s="142"/>
      <c r="AK2215" s="142"/>
      <c r="AL2215" s="142"/>
      <c r="AM2215" s="142"/>
      <c r="AN2215" s="142"/>
      <c r="AO2215" s="142"/>
    </row>
    <row r="2216" spans="35:41" x14ac:dyDescent="0.25">
      <c r="AI2216" s="142"/>
      <c r="AJ2216" s="142"/>
      <c r="AK2216" s="142"/>
      <c r="AL2216" s="142"/>
      <c r="AM2216" s="142"/>
      <c r="AN2216" s="142"/>
      <c r="AO2216" s="142"/>
    </row>
    <row r="2217" spans="35:41" x14ac:dyDescent="0.25">
      <c r="AI2217" s="142"/>
      <c r="AJ2217" s="142"/>
      <c r="AK2217" s="142"/>
      <c r="AL2217" s="142"/>
      <c r="AM2217" s="142"/>
      <c r="AN2217" s="142"/>
      <c r="AO2217" s="142"/>
    </row>
    <row r="2218" spans="35:41" x14ac:dyDescent="0.25">
      <c r="AI2218" s="142"/>
      <c r="AJ2218" s="142"/>
      <c r="AK2218" s="142"/>
      <c r="AL2218" s="142"/>
      <c r="AM2218" s="142"/>
      <c r="AN2218" s="142"/>
      <c r="AO2218" s="142"/>
    </row>
    <row r="2219" spans="35:41" x14ac:dyDescent="0.25">
      <c r="AI2219" s="142"/>
      <c r="AJ2219" s="142"/>
      <c r="AK2219" s="142"/>
      <c r="AL2219" s="142"/>
      <c r="AM2219" s="142"/>
      <c r="AN2219" s="142"/>
      <c r="AO2219" s="142"/>
    </row>
    <row r="2220" spans="35:41" x14ac:dyDescent="0.25">
      <c r="AI2220" s="142"/>
      <c r="AJ2220" s="142"/>
      <c r="AK2220" s="142"/>
      <c r="AL2220" s="142"/>
      <c r="AM2220" s="142"/>
      <c r="AN2220" s="142"/>
      <c r="AO2220" s="142"/>
    </row>
    <row r="2221" spans="35:41" x14ac:dyDescent="0.25">
      <c r="AI2221" s="142"/>
      <c r="AJ2221" s="142"/>
      <c r="AK2221" s="142"/>
      <c r="AL2221" s="142"/>
      <c r="AM2221" s="142"/>
      <c r="AN2221" s="142"/>
      <c r="AO2221" s="142"/>
    </row>
    <row r="2222" spans="35:41" x14ac:dyDescent="0.25">
      <c r="AI2222" s="142"/>
      <c r="AJ2222" s="142"/>
      <c r="AK2222" s="142"/>
      <c r="AL2222" s="142"/>
      <c r="AM2222" s="142"/>
      <c r="AN2222" s="142"/>
      <c r="AO2222" s="142"/>
    </row>
    <row r="2223" spans="35:41" x14ac:dyDescent="0.25">
      <c r="AI2223" s="142"/>
      <c r="AJ2223" s="142"/>
      <c r="AK2223" s="142"/>
      <c r="AL2223" s="142"/>
      <c r="AM2223" s="142"/>
      <c r="AN2223" s="142"/>
      <c r="AO2223" s="142"/>
    </row>
    <row r="2224" spans="35:41" x14ac:dyDescent="0.25">
      <c r="AI2224" s="142"/>
      <c r="AJ2224" s="142"/>
      <c r="AK2224" s="142"/>
      <c r="AL2224" s="142"/>
      <c r="AM2224" s="142"/>
      <c r="AN2224" s="142"/>
      <c r="AO2224" s="142"/>
    </row>
    <row r="2225" spans="35:41" x14ac:dyDescent="0.25">
      <c r="AI2225" s="142"/>
      <c r="AJ2225" s="142"/>
      <c r="AK2225" s="142"/>
      <c r="AL2225" s="142"/>
      <c r="AM2225" s="142"/>
      <c r="AN2225" s="142"/>
      <c r="AO2225" s="142"/>
    </row>
    <row r="2226" spans="35:41" x14ac:dyDescent="0.25">
      <c r="AI2226" s="142"/>
      <c r="AJ2226" s="142"/>
      <c r="AK2226" s="142"/>
      <c r="AL2226" s="142"/>
      <c r="AM2226" s="142"/>
      <c r="AN2226" s="142"/>
      <c r="AO2226" s="142"/>
    </row>
    <row r="2227" spans="35:41" x14ac:dyDescent="0.25">
      <c r="AI2227" s="142"/>
      <c r="AJ2227" s="142"/>
      <c r="AK2227" s="142"/>
      <c r="AL2227" s="142"/>
      <c r="AM2227" s="142"/>
      <c r="AN2227" s="142"/>
      <c r="AO2227" s="142"/>
    </row>
    <row r="2228" spans="35:41" x14ac:dyDescent="0.25">
      <c r="AI2228" s="142"/>
      <c r="AJ2228" s="142"/>
      <c r="AK2228" s="142"/>
      <c r="AL2228" s="142"/>
      <c r="AM2228" s="142"/>
      <c r="AN2228" s="142"/>
      <c r="AO2228" s="142"/>
    </row>
    <row r="2229" spans="35:41" x14ac:dyDescent="0.25">
      <c r="AI2229" s="142"/>
      <c r="AJ2229" s="142"/>
      <c r="AK2229" s="142"/>
      <c r="AL2229" s="142"/>
      <c r="AM2229" s="142"/>
      <c r="AN2229" s="142"/>
      <c r="AO2229" s="142"/>
    </row>
    <row r="2230" spans="35:41" x14ac:dyDescent="0.25">
      <c r="AI2230" s="142"/>
      <c r="AJ2230" s="142"/>
      <c r="AK2230" s="142"/>
      <c r="AL2230" s="142"/>
      <c r="AM2230" s="142"/>
      <c r="AN2230" s="142"/>
      <c r="AO2230" s="142"/>
    </row>
    <row r="2231" spans="35:41" x14ac:dyDescent="0.25">
      <c r="AI2231" s="142"/>
      <c r="AJ2231" s="142"/>
      <c r="AK2231" s="142"/>
      <c r="AL2231" s="142"/>
      <c r="AM2231" s="142"/>
      <c r="AN2231" s="142"/>
      <c r="AO2231" s="142"/>
    </row>
    <row r="2232" spans="35:41" x14ac:dyDescent="0.25">
      <c r="AI2232" s="142"/>
      <c r="AJ2232" s="142"/>
      <c r="AK2232" s="142"/>
      <c r="AL2232" s="142"/>
      <c r="AM2232" s="142"/>
      <c r="AN2232" s="142"/>
      <c r="AO2232" s="142"/>
    </row>
    <row r="2233" spans="35:41" x14ac:dyDescent="0.25">
      <c r="AI2233" s="142"/>
      <c r="AJ2233" s="142"/>
      <c r="AK2233" s="142"/>
      <c r="AL2233" s="142"/>
      <c r="AM2233" s="142"/>
      <c r="AN2233" s="142"/>
      <c r="AO2233" s="142"/>
    </row>
    <row r="2234" spans="35:41" x14ac:dyDescent="0.25">
      <c r="AI2234" s="142"/>
      <c r="AJ2234" s="142"/>
      <c r="AK2234" s="142"/>
      <c r="AL2234" s="142"/>
      <c r="AM2234" s="142"/>
      <c r="AN2234" s="142"/>
      <c r="AO2234" s="142"/>
    </row>
    <row r="2235" spans="35:41" x14ac:dyDescent="0.25">
      <c r="AI2235" s="142"/>
      <c r="AJ2235" s="142"/>
      <c r="AK2235" s="142"/>
      <c r="AL2235" s="142"/>
      <c r="AM2235" s="142"/>
      <c r="AN2235" s="142"/>
      <c r="AO2235" s="142"/>
    </row>
    <row r="2236" spans="35:41" x14ac:dyDescent="0.25">
      <c r="AI2236" s="142"/>
      <c r="AJ2236" s="142"/>
      <c r="AK2236" s="142"/>
      <c r="AL2236" s="142"/>
      <c r="AM2236" s="142"/>
      <c r="AN2236" s="142"/>
      <c r="AO2236" s="142"/>
    </row>
    <row r="2237" spans="35:41" x14ac:dyDescent="0.25">
      <c r="AI2237" s="142"/>
      <c r="AJ2237" s="142"/>
      <c r="AK2237" s="142"/>
      <c r="AL2237" s="142"/>
      <c r="AM2237" s="142"/>
      <c r="AN2237" s="142"/>
      <c r="AO2237" s="142"/>
    </row>
    <row r="2238" spans="35:41" x14ac:dyDescent="0.25">
      <c r="AI2238" s="142"/>
      <c r="AJ2238" s="142"/>
      <c r="AK2238" s="142"/>
      <c r="AL2238" s="142"/>
      <c r="AM2238" s="142"/>
      <c r="AN2238" s="142"/>
      <c r="AO2238" s="142"/>
    </row>
    <row r="2239" spans="35:41" x14ac:dyDescent="0.25">
      <c r="AI2239" s="142"/>
      <c r="AJ2239" s="142"/>
      <c r="AK2239" s="142"/>
      <c r="AL2239" s="142"/>
      <c r="AM2239" s="142"/>
      <c r="AN2239" s="142"/>
      <c r="AO2239" s="142"/>
    </row>
    <row r="2240" spans="35:41" x14ac:dyDescent="0.25">
      <c r="AI2240" s="142"/>
      <c r="AJ2240" s="142"/>
      <c r="AK2240" s="142"/>
      <c r="AL2240" s="142"/>
      <c r="AM2240" s="142"/>
      <c r="AN2240" s="142"/>
      <c r="AO2240" s="142"/>
    </row>
    <row r="2241" spans="35:41" x14ac:dyDescent="0.25">
      <c r="AI2241" s="142"/>
      <c r="AJ2241" s="142"/>
      <c r="AK2241" s="142"/>
      <c r="AL2241" s="142"/>
      <c r="AM2241" s="142"/>
      <c r="AN2241" s="142"/>
      <c r="AO2241" s="142"/>
    </row>
    <row r="2242" spans="35:41" x14ac:dyDescent="0.25">
      <c r="AI2242" s="142"/>
      <c r="AJ2242" s="142"/>
      <c r="AK2242" s="142"/>
      <c r="AL2242" s="142"/>
      <c r="AM2242" s="142"/>
      <c r="AN2242" s="142"/>
      <c r="AO2242" s="142"/>
    </row>
    <row r="2243" spans="35:41" x14ac:dyDescent="0.25">
      <c r="AI2243" s="142"/>
      <c r="AJ2243" s="142"/>
      <c r="AK2243" s="142"/>
      <c r="AL2243" s="142"/>
      <c r="AM2243" s="142"/>
      <c r="AN2243" s="142"/>
      <c r="AO2243" s="142"/>
    </row>
    <row r="2244" spans="35:41" x14ac:dyDescent="0.25">
      <c r="AI2244" s="142"/>
      <c r="AJ2244" s="142"/>
      <c r="AK2244" s="142"/>
      <c r="AL2244" s="142"/>
      <c r="AM2244" s="142"/>
      <c r="AN2244" s="142"/>
      <c r="AO2244" s="142"/>
    </row>
    <row r="2245" spans="35:41" x14ac:dyDescent="0.25">
      <c r="AI2245" s="142"/>
      <c r="AJ2245" s="142"/>
      <c r="AK2245" s="142"/>
      <c r="AL2245" s="142"/>
      <c r="AM2245" s="142"/>
      <c r="AN2245" s="142"/>
      <c r="AO2245" s="142"/>
    </row>
    <row r="2246" spans="35:41" x14ac:dyDescent="0.25">
      <c r="AI2246" s="142"/>
      <c r="AJ2246" s="142"/>
      <c r="AK2246" s="142"/>
      <c r="AL2246" s="142"/>
      <c r="AM2246" s="142"/>
      <c r="AN2246" s="142"/>
      <c r="AO2246" s="142"/>
    </row>
    <row r="2247" spans="35:41" x14ac:dyDescent="0.25">
      <c r="AI2247" s="142"/>
      <c r="AJ2247" s="142"/>
      <c r="AK2247" s="142"/>
      <c r="AL2247" s="142"/>
      <c r="AM2247" s="142"/>
      <c r="AN2247" s="142"/>
      <c r="AO2247" s="142"/>
    </row>
    <row r="2248" spans="35:41" x14ac:dyDescent="0.25">
      <c r="AI2248" s="142"/>
      <c r="AJ2248" s="142"/>
      <c r="AK2248" s="142"/>
      <c r="AL2248" s="142"/>
      <c r="AM2248" s="142"/>
      <c r="AN2248" s="142"/>
      <c r="AO2248" s="142"/>
    </row>
    <row r="2249" spans="35:41" x14ac:dyDescent="0.25">
      <c r="AI2249" s="142"/>
      <c r="AJ2249" s="142"/>
      <c r="AK2249" s="142"/>
      <c r="AL2249" s="142"/>
      <c r="AM2249" s="142"/>
      <c r="AN2249" s="142"/>
      <c r="AO2249" s="142"/>
    </row>
    <row r="2250" spans="35:41" x14ac:dyDescent="0.25">
      <c r="AI2250" s="142"/>
      <c r="AJ2250" s="142"/>
      <c r="AK2250" s="142"/>
      <c r="AL2250" s="142"/>
      <c r="AM2250" s="142"/>
      <c r="AN2250" s="142"/>
      <c r="AO2250" s="142"/>
    </row>
    <row r="2251" spans="35:41" x14ac:dyDescent="0.25">
      <c r="AI2251" s="142"/>
      <c r="AJ2251" s="142"/>
      <c r="AK2251" s="142"/>
      <c r="AL2251" s="142"/>
      <c r="AM2251" s="142"/>
      <c r="AN2251" s="142"/>
      <c r="AO2251" s="142"/>
    </row>
    <row r="2252" spans="35:41" x14ac:dyDescent="0.25">
      <c r="AI2252" s="142"/>
      <c r="AJ2252" s="142"/>
      <c r="AK2252" s="142"/>
      <c r="AL2252" s="142"/>
      <c r="AM2252" s="142"/>
      <c r="AN2252" s="142"/>
      <c r="AO2252" s="142"/>
    </row>
    <row r="2253" spans="35:41" x14ac:dyDescent="0.25">
      <c r="AI2253" s="142"/>
      <c r="AJ2253" s="142"/>
      <c r="AK2253" s="142"/>
      <c r="AL2253" s="142"/>
      <c r="AM2253" s="142"/>
      <c r="AN2253" s="142"/>
      <c r="AO2253" s="142"/>
    </row>
    <row r="2254" spans="35:41" x14ac:dyDescent="0.25">
      <c r="AI2254" s="142"/>
      <c r="AJ2254" s="142"/>
      <c r="AK2254" s="142"/>
      <c r="AL2254" s="142"/>
      <c r="AM2254" s="142"/>
      <c r="AN2254" s="142"/>
      <c r="AO2254" s="142"/>
    </row>
    <row r="2255" spans="35:41" x14ac:dyDescent="0.25">
      <c r="AI2255" s="142"/>
      <c r="AJ2255" s="142"/>
      <c r="AK2255" s="142"/>
      <c r="AL2255" s="142"/>
      <c r="AM2255" s="142"/>
      <c r="AN2255" s="142"/>
      <c r="AO2255" s="142"/>
    </row>
    <row r="2256" spans="35:41" x14ac:dyDescent="0.25">
      <c r="AI2256" s="142"/>
      <c r="AJ2256" s="142"/>
      <c r="AK2256" s="142"/>
      <c r="AL2256" s="142"/>
      <c r="AM2256" s="142"/>
      <c r="AN2256" s="142"/>
      <c r="AO2256" s="142"/>
    </row>
    <row r="2257" spans="35:41" x14ac:dyDescent="0.25">
      <c r="AI2257" s="142"/>
      <c r="AJ2257" s="142"/>
      <c r="AK2257" s="142"/>
      <c r="AL2257" s="142"/>
      <c r="AM2257" s="142"/>
      <c r="AN2257" s="142"/>
      <c r="AO2257" s="142"/>
    </row>
    <row r="2258" spans="35:41" x14ac:dyDescent="0.25">
      <c r="AI2258" s="142"/>
      <c r="AJ2258" s="142"/>
      <c r="AK2258" s="142"/>
      <c r="AL2258" s="142"/>
      <c r="AM2258" s="142"/>
      <c r="AN2258" s="142"/>
      <c r="AO2258" s="142"/>
    </row>
    <row r="2259" spans="35:41" x14ac:dyDescent="0.25">
      <c r="AI2259" s="142"/>
      <c r="AJ2259" s="142"/>
      <c r="AK2259" s="142"/>
      <c r="AL2259" s="142"/>
      <c r="AM2259" s="142"/>
      <c r="AN2259" s="142"/>
      <c r="AO2259" s="142"/>
    </row>
    <row r="2260" spans="35:41" x14ac:dyDescent="0.25">
      <c r="AI2260" s="142"/>
      <c r="AJ2260" s="142"/>
      <c r="AK2260" s="142"/>
      <c r="AL2260" s="142"/>
      <c r="AM2260" s="142"/>
      <c r="AN2260" s="142"/>
      <c r="AO2260" s="142"/>
    </row>
    <row r="2261" spans="35:41" x14ac:dyDescent="0.25">
      <c r="AI2261" s="142"/>
      <c r="AJ2261" s="142"/>
      <c r="AK2261" s="142"/>
      <c r="AL2261" s="142"/>
      <c r="AM2261" s="142"/>
      <c r="AN2261" s="142"/>
      <c r="AO2261" s="142"/>
    </row>
    <row r="2262" spans="35:41" x14ac:dyDescent="0.25">
      <c r="AI2262" s="142"/>
      <c r="AJ2262" s="142"/>
      <c r="AK2262" s="142"/>
      <c r="AL2262" s="142"/>
      <c r="AM2262" s="142"/>
      <c r="AN2262" s="142"/>
      <c r="AO2262" s="142"/>
    </row>
    <row r="2263" spans="35:41" x14ac:dyDescent="0.25">
      <c r="AI2263" s="142"/>
      <c r="AJ2263" s="142"/>
      <c r="AK2263" s="142"/>
      <c r="AL2263" s="142"/>
      <c r="AM2263" s="142"/>
      <c r="AN2263" s="142"/>
      <c r="AO2263" s="142"/>
    </row>
    <row r="2264" spans="35:41" x14ac:dyDescent="0.25">
      <c r="AI2264" s="142"/>
      <c r="AJ2264" s="142"/>
      <c r="AK2264" s="142"/>
      <c r="AL2264" s="142"/>
      <c r="AM2264" s="142"/>
      <c r="AN2264" s="142"/>
      <c r="AO2264" s="142"/>
    </row>
    <row r="2265" spans="35:41" x14ac:dyDescent="0.25">
      <c r="AI2265" s="142"/>
      <c r="AJ2265" s="142"/>
      <c r="AK2265" s="142"/>
      <c r="AL2265" s="142"/>
      <c r="AM2265" s="142"/>
      <c r="AN2265" s="142"/>
      <c r="AO2265" s="142"/>
    </row>
    <row r="2266" spans="35:41" x14ac:dyDescent="0.25">
      <c r="AI2266" s="142"/>
      <c r="AJ2266" s="142"/>
      <c r="AK2266" s="142"/>
      <c r="AL2266" s="142"/>
      <c r="AM2266" s="142"/>
      <c r="AN2266" s="142"/>
      <c r="AO2266" s="142"/>
    </row>
    <row r="2267" spans="35:41" x14ac:dyDescent="0.25">
      <c r="AI2267" s="142"/>
      <c r="AJ2267" s="142"/>
      <c r="AK2267" s="142"/>
      <c r="AL2267" s="142"/>
      <c r="AM2267" s="142"/>
      <c r="AN2267" s="142"/>
      <c r="AO2267" s="142"/>
    </row>
    <row r="2268" spans="35:41" x14ac:dyDescent="0.25">
      <c r="AI2268" s="142"/>
      <c r="AJ2268" s="142"/>
      <c r="AK2268" s="142"/>
      <c r="AL2268" s="142"/>
      <c r="AM2268" s="142"/>
      <c r="AN2268" s="142"/>
      <c r="AO2268" s="142"/>
    </row>
    <row r="2269" spans="35:41" x14ac:dyDescent="0.25">
      <c r="AI2269" s="142"/>
      <c r="AJ2269" s="142"/>
      <c r="AK2269" s="142"/>
      <c r="AL2269" s="142"/>
      <c r="AM2269" s="142"/>
      <c r="AN2269" s="142"/>
      <c r="AO2269" s="142"/>
    </row>
    <row r="2270" spans="35:41" x14ac:dyDescent="0.25">
      <c r="AI2270" s="142"/>
      <c r="AJ2270" s="142"/>
      <c r="AK2270" s="142"/>
      <c r="AL2270" s="142"/>
      <c r="AM2270" s="142"/>
      <c r="AN2270" s="142"/>
      <c r="AO2270" s="142"/>
    </row>
    <row r="2271" spans="35:41" x14ac:dyDescent="0.25">
      <c r="AI2271" s="142"/>
      <c r="AJ2271" s="142"/>
      <c r="AK2271" s="142"/>
      <c r="AL2271" s="142"/>
      <c r="AM2271" s="142"/>
      <c r="AN2271" s="142"/>
      <c r="AO2271" s="142"/>
    </row>
    <row r="2272" spans="35:41" x14ac:dyDescent="0.25">
      <c r="AI2272" s="142"/>
      <c r="AJ2272" s="142"/>
      <c r="AK2272" s="142"/>
      <c r="AL2272" s="142"/>
      <c r="AM2272" s="142"/>
      <c r="AN2272" s="142"/>
      <c r="AO2272" s="142"/>
    </row>
    <row r="2273" spans="35:41" x14ac:dyDescent="0.25">
      <c r="AI2273" s="142"/>
      <c r="AJ2273" s="142"/>
      <c r="AK2273" s="142"/>
      <c r="AL2273" s="142"/>
      <c r="AM2273" s="142"/>
      <c r="AN2273" s="142"/>
      <c r="AO2273" s="142"/>
    </row>
    <row r="2274" spans="35:41" x14ac:dyDescent="0.25">
      <c r="AI2274" s="142"/>
      <c r="AJ2274" s="142"/>
      <c r="AK2274" s="142"/>
      <c r="AL2274" s="142"/>
      <c r="AM2274" s="142"/>
      <c r="AN2274" s="142"/>
      <c r="AO2274" s="142"/>
    </row>
    <row r="2275" spans="35:41" x14ac:dyDescent="0.25">
      <c r="AI2275" s="142"/>
      <c r="AJ2275" s="142"/>
      <c r="AK2275" s="142"/>
      <c r="AL2275" s="142"/>
      <c r="AM2275" s="142"/>
      <c r="AN2275" s="142"/>
      <c r="AO2275" s="142"/>
    </row>
    <row r="2276" spans="35:41" x14ac:dyDescent="0.25">
      <c r="AI2276" s="142"/>
      <c r="AJ2276" s="142"/>
      <c r="AK2276" s="142"/>
      <c r="AL2276" s="142"/>
      <c r="AM2276" s="142"/>
      <c r="AN2276" s="142"/>
      <c r="AO2276" s="142"/>
    </row>
    <row r="2277" spans="35:41" x14ac:dyDescent="0.25">
      <c r="AI2277" s="142"/>
      <c r="AJ2277" s="142"/>
      <c r="AK2277" s="142"/>
      <c r="AL2277" s="142"/>
      <c r="AM2277" s="142"/>
      <c r="AN2277" s="142"/>
      <c r="AO2277" s="142"/>
    </row>
    <row r="2278" spans="35:41" x14ac:dyDescent="0.25">
      <c r="AI2278" s="142"/>
      <c r="AJ2278" s="142"/>
      <c r="AK2278" s="142"/>
      <c r="AL2278" s="142"/>
      <c r="AM2278" s="142"/>
      <c r="AN2278" s="142"/>
      <c r="AO2278" s="142"/>
    </row>
    <row r="2279" spans="35:41" x14ac:dyDescent="0.25">
      <c r="AI2279" s="142"/>
      <c r="AJ2279" s="142"/>
      <c r="AK2279" s="142"/>
      <c r="AL2279" s="142"/>
      <c r="AM2279" s="142"/>
      <c r="AN2279" s="142"/>
      <c r="AO2279" s="142"/>
    </row>
    <row r="2280" spans="35:41" x14ac:dyDescent="0.25">
      <c r="AI2280" s="142"/>
      <c r="AJ2280" s="142"/>
      <c r="AK2280" s="142"/>
      <c r="AL2280" s="142"/>
      <c r="AM2280" s="142"/>
      <c r="AN2280" s="142"/>
      <c r="AO2280" s="142"/>
    </row>
    <row r="2281" spans="35:41" x14ac:dyDescent="0.25">
      <c r="AI2281" s="142"/>
      <c r="AJ2281" s="142"/>
      <c r="AK2281" s="142"/>
      <c r="AL2281" s="142"/>
      <c r="AM2281" s="142"/>
      <c r="AN2281" s="142"/>
      <c r="AO2281" s="142"/>
    </row>
    <row r="2282" spans="35:41" x14ac:dyDescent="0.25">
      <c r="AI2282" s="142"/>
      <c r="AJ2282" s="142"/>
      <c r="AK2282" s="142"/>
      <c r="AL2282" s="142"/>
      <c r="AM2282" s="142"/>
      <c r="AN2282" s="142"/>
      <c r="AO2282" s="142"/>
    </row>
    <row r="2283" spans="35:41" x14ac:dyDescent="0.25">
      <c r="AI2283" s="142"/>
      <c r="AJ2283" s="142"/>
      <c r="AK2283" s="142"/>
      <c r="AL2283" s="142"/>
      <c r="AM2283" s="142"/>
      <c r="AN2283" s="142"/>
      <c r="AO2283" s="142"/>
    </row>
    <row r="2284" spans="35:41" x14ac:dyDescent="0.25">
      <c r="AI2284" s="142"/>
      <c r="AJ2284" s="142"/>
      <c r="AK2284" s="142"/>
      <c r="AL2284" s="142"/>
      <c r="AM2284" s="142"/>
      <c r="AN2284" s="142"/>
      <c r="AO2284" s="142"/>
    </row>
    <row r="2285" spans="35:41" x14ac:dyDescent="0.25">
      <c r="AI2285" s="142"/>
      <c r="AJ2285" s="142"/>
      <c r="AK2285" s="142"/>
      <c r="AL2285" s="142"/>
      <c r="AM2285" s="142"/>
      <c r="AN2285" s="142"/>
      <c r="AO2285" s="142"/>
    </row>
    <row r="2286" spans="35:41" x14ac:dyDescent="0.25">
      <c r="AI2286" s="142"/>
      <c r="AJ2286" s="142"/>
      <c r="AK2286" s="142"/>
      <c r="AL2286" s="142"/>
      <c r="AM2286" s="142"/>
      <c r="AN2286" s="142"/>
      <c r="AO2286" s="142"/>
    </row>
    <row r="2287" spans="35:41" x14ac:dyDescent="0.25">
      <c r="AI2287" s="142"/>
      <c r="AJ2287" s="142"/>
      <c r="AK2287" s="142"/>
      <c r="AL2287" s="142"/>
      <c r="AM2287" s="142"/>
      <c r="AN2287" s="142"/>
      <c r="AO2287" s="142"/>
    </row>
    <row r="2288" spans="35:41" x14ac:dyDescent="0.25">
      <c r="AI2288" s="142"/>
      <c r="AJ2288" s="142"/>
      <c r="AK2288" s="142"/>
      <c r="AL2288" s="142"/>
      <c r="AM2288" s="142"/>
      <c r="AN2288" s="142"/>
      <c r="AO2288" s="142"/>
    </row>
    <row r="2289" spans="35:41" x14ac:dyDescent="0.25">
      <c r="AI2289" s="142"/>
      <c r="AJ2289" s="142"/>
      <c r="AK2289" s="142"/>
      <c r="AL2289" s="142"/>
      <c r="AM2289" s="142"/>
      <c r="AN2289" s="142"/>
      <c r="AO2289" s="142"/>
    </row>
    <row r="2290" spans="35:41" x14ac:dyDescent="0.25">
      <c r="AI2290" s="142"/>
      <c r="AJ2290" s="142"/>
      <c r="AK2290" s="142"/>
      <c r="AL2290" s="142"/>
      <c r="AM2290" s="142"/>
      <c r="AN2290" s="142"/>
      <c r="AO2290" s="142"/>
    </row>
    <row r="2291" spans="35:41" x14ac:dyDescent="0.25">
      <c r="AI2291" s="142"/>
      <c r="AJ2291" s="142"/>
      <c r="AK2291" s="142"/>
      <c r="AL2291" s="142"/>
      <c r="AM2291" s="142"/>
      <c r="AN2291" s="142"/>
      <c r="AO2291" s="142"/>
    </row>
    <row r="2292" spans="35:41" x14ac:dyDescent="0.25">
      <c r="AI2292" s="142"/>
      <c r="AJ2292" s="142"/>
      <c r="AK2292" s="142"/>
      <c r="AL2292" s="142"/>
      <c r="AM2292" s="142"/>
      <c r="AN2292" s="142"/>
      <c r="AO2292" s="142"/>
    </row>
    <row r="2293" spans="35:41" x14ac:dyDescent="0.25">
      <c r="AI2293" s="142"/>
      <c r="AJ2293" s="142"/>
      <c r="AK2293" s="142"/>
      <c r="AL2293" s="142"/>
      <c r="AM2293" s="142"/>
      <c r="AN2293" s="142"/>
      <c r="AO2293" s="142"/>
    </row>
    <row r="2294" spans="35:41" x14ac:dyDescent="0.25">
      <c r="AI2294" s="142"/>
      <c r="AJ2294" s="142"/>
      <c r="AK2294" s="142"/>
      <c r="AL2294" s="142"/>
      <c r="AM2294" s="142"/>
      <c r="AN2294" s="142"/>
      <c r="AO2294" s="142"/>
    </row>
    <row r="2295" spans="35:41" x14ac:dyDescent="0.25">
      <c r="AI2295" s="142"/>
      <c r="AJ2295" s="142"/>
      <c r="AK2295" s="142"/>
      <c r="AL2295" s="142"/>
      <c r="AM2295" s="142"/>
      <c r="AN2295" s="142"/>
      <c r="AO2295" s="142"/>
    </row>
    <row r="2296" spans="35:41" x14ac:dyDescent="0.25">
      <c r="AI2296" s="142"/>
      <c r="AJ2296" s="142"/>
      <c r="AK2296" s="142"/>
      <c r="AL2296" s="142"/>
      <c r="AM2296" s="142"/>
      <c r="AN2296" s="142"/>
      <c r="AO2296" s="142"/>
    </row>
    <row r="2297" spans="35:41" x14ac:dyDescent="0.25">
      <c r="AI2297" s="142"/>
      <c r="AJ2297" s="142"/>
      <c r="AK2297" s="142"/>
      <c r="AL2297" s="142"/>
      <c r="AM2297" s="142"/>
      <c r="AN2297" s="142"/>
      <c r="AO2297" s="142"/>
    </row>
    <row r="2298" spans="35:41" x14ac:dyDescent="0.25">
      <c r="AI2298" s="142"/>
      <c r="AJ2298" s="142"/>
      <c r="AK2298" s="142"/>
      <c r="AL2298" s="142"/>
      <c r="AM2298" s="142"/>
      <c r="AN2298" s="142"/>
      <c r="AO2298" s="142"/>
    </row>
    <row r="2299" spans="35:41" x14ac:dyDescent="0.25">
      <c r="AI2299" s="142"/>
      <c r="AJ2299" s="142"/>
      <c r="AK2299" s="142"/>
      <c r="AL2299" s="142"/>
      <c r="AM2299" s="142"/>
      <c r="AN2299" s="142"/>
      <c r="AO2299" s="142"/>
    </row>
    <row r="2300" spans="35:41" x14ac:dyDescent="0.25">
      <c r="AI2300" s="142"/>
      <c r="AJ2300" s="142"/>
      <c r="AK2300" s="142"/>
      <c r="AL2300" s="142"/>
      <c r="AM2300" s="142"/>
      <c r="AN2300" s="142"/>
      <c r="AO2300" s="142"/>
    </row>
    <row r="2301" spans="35:41" x14ac:dyDescent="0.25">
      <c r="AI2301" s="142"/>
      <c r="AJ2301" s="142"/>
      <c r="AK2301" s="142"/>
      <c r="AL2301" s="142"/>
      <c r="AM2301" s="142"/>
      <c r="AN2301" s="142"/>
      <c r="AO2301" s="142"/>
    </row>
    <row r="2302" spans="35:41" x14ac:dyDescent="0.25">
      <c r="AI2302" s="142"/>
      <c r="AJ2302" s="142"/>
      <c r="AK2302" s="142"/>
      <c r="AL2302" s="142"/>
      <c r="AM2302" s="142"/>
      <c r="AN2302" s="142"/>
      <c r="AO2302" s="142"/>
    </row>
    <row r="2303" spans="35:41" x14ac:dyDescent="0.25">
      <c r="AI2303" s="142"/>
      <c r="AJ2303" s="142"/>
      <c r="AK2303" s="142"/>
      <c r="AL2303" s="142"/>
      <c r="AM2303" s="142"/>
      <c r="AN2303" s="142"/>
      <c r="AO2303" s="142"/>
    </row>
    <row r="2304" spans="35:41" x14ac:dyDescent="0.25">
      <c r="AI2304" s="142"/>
      <c r="AJ2304" s="142"/>
      <c r="AK2304" s="142"/>
      <c r="AL2304" s="142"/>
      <c r="AM2304" s="142"/>
      <c r="AN2304" s="142"/>
      <c r="AO2304" s="142"/>
    </row>
    <row r="2305" spans="35:41" x14ac:dyDescent="0.25">
      <c r="AI2305" s="142"/>
      <c r="AJ2305" s="142"/>
      <c r="AK2305" s="142"/>
      <c r="AL2305" s="142"/>
      <c r="AM2305" s="142"/>
      <c r="AN2305" s="142"/>
      <c r="AO2305" s="142"/>
    </row>
    <row r="2306" spans="35:41" x14ac:dyDescent="0.25">
      <c r="AI2306" s="142"/>
      <c r="AJ2306" s="142"/>
      <c r="AK2306" s="142"/>
      <c r="AL2306" s="142"/>
      <c r="AM2306" s="142"/>
      <c r="AN2306" s="142"/>
      <c r="AO2306" s="142"/>
    </row>
    <row r="2307" spans="35:41" x14ac:dyDescent="0.25">
      <c r="AI2307" s="142"/>
      <c r="AJ2307" s="142"/>
      <c r="AK2307" s="142"/>
      <c r="AL2307" s="142"/>
      <c r="AM2307" s="142"/>
      <c r="AN2307" s="142"/>
      <c r="AO2307" s="142"/>
    </row>
    <row r="2308" spans="35:41" x14ac:dyDescent="0.25">
      <c r="AI2308" s="142"/>
      <c r="AJ2308" s="142"/>
      <c r="AK2308" s="142"/>
      <c r="AL2308" s="142"/>
      <c r="AM2308" s="142"/>
      <c r="AN2308" s="142"/>
      <c r="AO2308" s="142"/>
    </row>
    <row r="2309" spans="35:41" x14ac:dyDescent="0.25">
      <c r="AI2309" s="142"/>
      <c r="AJ2309" s="142"/>
      <c r="AK2309" s="142"/>
      <c r="AL2309" s="142"/>
      <c r="AM2309" s="142"/>
      <c r="AN2309" s="142"/>
      <c r="AO2309" s="142"/>
    </row>
    <row r="2310" spans="35:41" x14ac:dyDescent="0.25">
      <c r="AI2310" s="142"/>
      <c r="AJ2310" s="142"/>
      <c r="AK2310" s="142"/>
      <c r="AL2310" s="142"/>
      <c r="AM2310" s="142"/>
      <c r="AN2310" s="142"/>
      <c r="AO2310" s="142"/>
    </row>
    <row r="2311" spans="35:41" x14ac:dyDescent="0.25">
      <c r="AI2311" s="142"/>
      <c r="AJ2311" s="142"/>
      <c r="AK2311" s="142"/>
      <c r="AL2311" s="142"/>
      <c r="AM2311" s="142"/>
      <c r="AN2311" s="142"/>
      <c r="AO2311" s="142"/>
    </row>
    <row r="2312" spans="35:41" x14ac:dyDescent="0.25">
      <c r="AI2312" s="142"/>
      <c r="AJ2312" s="142"/>
      <c r="AK2312" s="142"/>
      <c r="AL2312" s="142"/>
      <c r="AM2312" s="142"/>
      <c r="AN2312" s="142"/>
      <c r="AO2312" s="142"/>
    </row>
    <row r="2313" spans="35:41" x14ac:dyDescent="0.25">
      <c r="AI2313" s="142"/>
      <c r="AJ2313" s="142"/>
      <c r="AK2313" s="142"/>
      <c r="AL2313" s="142"/>
      <c r="AM2313" s="142"/>
      <c r="AN2313" s="142"/>
      <c r="AO2313" s="142"/>
    </row>
    <row r="2314" spans="35:41" x14ac:dyDescent="0.25">
      <c r="AI2314" s="142"/>
      <c r="AJ2314" s="142"/>
      <c r="AK2314" s="142"/>
      <c r="AL2314" s="142"/>
      <c r="AM2314" s="142"/>
      <c r="AN2314" s="142"/>
      <c r="AO2314" s="142"/>
    </row>
    <row r="2315" spans="35:41" x14ac:dyDescent="0.25">
      <c r="AI2315" s="142"/>
      <c r="AJ2315" s="142"/>
      <c r="AK2315" s="142"/>
      <c r="AL2315" s="142"/>
      <c r="AM2315" s="142"/>
      <c r="AN2315" s="142"/>
      <c r="AO2315" s="142"/>
    </row>
    <row r="2316" spans="35:41" x14ac:dyDescent="0.25">
      <c r="AI2316" s="142"/>
      <c r="AJ2316" s="142"/>
      <c r="AK2316" s="142"/>
      <c r="AL2316" s="142"/>
      <c r="AM2316" s="142"/>
      <c r="AN2316" s="142"/>
      <c r="AO2316" s="142"/>
    </row>
    <row r="2317" spans="35:41" x14ac:dyDescent="0.25">
      <c r="AI2317" s="142"/>
      <c r="AJ2317" s="142"/>
      <c r="AK2317" s="142"/>
      <c r="AL2317" s="142"/>
      <c r="AM2317" s="142"/>
      <c r="AN2317" s="142"/>
      <c r="AO2317" s="142"/>
    </row>
    <row r="2318" spans="35:41" x14ac:dyDescent="0.25">
      <c r="AI2318" s="142"/>
      <c r="AJ2318" s="142"/>
      <c r="AK2318" s="142"/>
      <c r="AL2318" s="142"/>
      <c r="AM2318" s="142"/>
      <c r="AN2318" s="142"/>
      <c r="AO2318" s="142"/>
    </row>
    <row r="2319" spans="35:41" x14ac:dyDescent="0.25">
      <c r="AI2319" s="142"/>
      <c r="AJ2319" s="142"/>
      <c r="AK2319" s="142"/>
      <c r="AL2319" s="142"/>
      <c r="AM2319" s="142"/>
      <c r="AN2319" s="142"/>
      <c r="AO2319" s="142"/>
    </row>
    <row r="2320" spans="35:41" x14ac:dyDescent="0.25">
      <c r="AI2320" s="142"/>
      <c r="AJ2320" s="142"/>
      <c r="AK2320" s="142"/>
      <c r="AL2320" s="142"/>
      <c r="AM2320" s="142"/>
      <c r="AN2320" s="142"/>
      <c r="AO2320" s="142"/>
    </row>
    <row r="2321" spans="35:41" x14ac:dyDescent="0.25">
      <c r="AI2321" s="142"/>
      <c r="AJ2321" s="142"/>
      <c r="AK2321" s="142"/>
      <c r="AL2321" s="142"/>
      <c r="AM2321" s="142"/>
      <c r="AN2321" s="142"/>
      <c r="AO2321" s="142"/>
    </row>
    <row r="2322" spans="35:41" x14ac:dyDescent="0.25">
      <c r="AI2322" s="142"/>
      <c r="AJ2322" s="142"/>
      <c r="AK2322" s="142"/>
      <c r="AL2322" s="142"/>
      <c r="AM2322" s="142"/>
      <c r="AN2322" s="142"/>
      <c r="AO2322" s="142"/>
    </row>
    <row r="2323" spans="35:41" x14ac:dyDescent="0.25">
      <c r="AI2323" s="142"/>
      <c r="AJ2323" s="142"/>
      <c r="AK2323" s="142"/>
      <c r="AL2323" s="142"/>
      <c r="AM2323" s="142"/>
      <c r="AN2323" s="142"/>
      <c r="AO2323" s="142"/>
    </row>
    <row r="2324" spans="35:41" x14ac:dyDescent="0.25">
      <c r="AI2324" s="142"/>
      <c r="AJ2324" s="142"/>
      <c r="AK2324" s="142"/>
      <c r="AL2324" s="142"/>
      <c r="AM2324" s="142"/>
      <c r="AN2324" s="142"/>
      <c r="AO2324" s="142"/>
    </row>
    <row r="2325" spans="35:41" x14ac:dyDescent="0.25">
      <c r="AI2325" s="142"/>
      <c r="AJ2325" s="142"/>
      <c r="AK2325" s="142"/>
      <c r="AL2325" s="142"/>
      <c r="AM2325" s="142"/>
      <c r="AN2325" s="142"/>
      <c r="AO2325" s="142"/>
    </row>
    <row r="2326" spans="35:41" x14ac:dyDescent="0.25">
      <c r="AI2326" s="142"/>
      <c r="AJ2326" s="142"/>
      <c r="AK2326" s="142"/>
      <c r="AL2326" s="142"/>
      <c r="AM2326" s="142"/>
      <c r="AN2326" s="142"/>
      <c r="AO2326" s="142"/>
    </row>
    <row r="2327" spans="35:41" x14ac:dyDescent="0.25">
      <c r="AI2327" s="142"/>
      <c r="AJ2327" s="142"/>
      <c r="AK2327" s="142"/>
      <c r="AL2327" s="142"/>
      <c r="AM2327" s="142"/>
      <c r="AN2327" s="142"/>
      <c r="AO2327" s="142"/>
    </row>
    <row r="2328" spans="35:41" x14ac:dyDescent="0.25">
      <c r="AI2328" s="142"/>
      <c r="AJ2328" s="142"/>
      <c r="AK2328" s="142"/>
      <c r="AL2328" s="142"/>
      <c r="AM2328" s="142"/>
      <c r="AN2328" s="142"/>
      <c r="AO2328" s="142"/>
    </row>
    <row r="2329" spans="35:41" x14ac:dyDescent="0.25">
      <c r="AI2329" s="142"/>
      <c r="AJ2329" s="142"/>
      <c r="AK2329" s="142"/>
      <c r="AL2329" s="142"/>
      <c r="AM2329" s="142"/>
      <c r="AN2329" s="142"/>
      <c r="AO2329" s="142"/>
    </row>
    <row r="2330" spans="35:41" x14ac:dyDescent="0.25">
      <c r="AI2330" s="142"/>
      <c r="AJ2330" s="142"/>
      <c r="AK2330" s="142"/>
      <c r="AL2330" s="142"/>
      <c r="AM2330" s="142"/>
      <c r="AN2330" s="142"/>
      <c r="AO2330" s="142"/>
    </row>
    <row r="2331" spans="35:41" x14ac:dyDescent="0.25">
      <c r="AI2331" s="142"/>
      <c r="AJ2331" s="142"/>
      <c r="AK2331" s="142"/>
      <c r="AL2331" s="142"/>
      <c r="AM2331" s="142"/>
      <c r="AN2331" s="142"/>
      <c r="AO2331" s="142"/>
    </row>
    <row r="2332" spans="35:41" x14ac:dyDescent="0.25">
      <c r="AI2332" s="142"/>
      <c r="AJ2332" s="142"/>
      <c r="AK2332" s="142"/>
      <c r="AL2332" s="142"/>
      <c r="AM2332" s="142"/>
      <c r="AN2332" s="142"/>
      <c r="AO2332" s="142"/>
    </row>
    <row r="2333" spans="35:41" x14ac:dyDescent="0.25">
      <c r="AI2333" s="142"/>
      <c r="AJ2333" s="142"/>
      <c r="AK2333" s="142"/>
      <c r="AL2333" s="142"/>
      <c r="AM2333" s="142"/>
      <c r="AN2333" s="142"/>
      <c r="AO2333" s="142"/>
    </row>
    <row r="2334" spans="35:41" x14ac:dyDescent="0.25">
      <c r="AI2334" s="142"/>
      <c r="AJ2334" s="142"/>
      <c r="AK2334" s="142"/>
      <c r="AL2334" s="142"/>
      <c r="AM2334" s="142"/>
      <c r="AN2334" s="142"/>
      <c r="AO2334" s="142"/>
    </row>
    <row r="2335" spans="35:41" x14ac:dyDescent="0.25">
      <c r="AI2335" s="142"/>
      <c r="AJ2335" s="142"/>
      <c r="AK2335" s="142"/>
      <c r="AL2335" s="142"/>
      <c r="AM2335" s="142"/>
      <c r="AN2335" s="142"/>
      <c r="AO2335" s="142"/>
    </row>
    <row r="2336" spans="35:41" x14ac:dyDescent="0.25">
      <c r="AI2336" s="142"/>
      <c r="AJ2336" s="142"/>
      <c r="AK2336" s="142"/>
      <c r="AL2336" s="142"/>
      <c r="AM2336" s="142"/>
      <c r="AN2336" s="142"/>
      <c r="AO2336" s="142"/>
    </row>
    <row r="2337" spans="35:41" x14ac:dyDescent="0.25">
      <c r="AI2337" s="142"/>
      <c r="AJ2337" s="142"/>
      <c r="AK2337" s="142"/>
      <c r="AL2337" s="142"/>
      <c r="AM2337" s="142"/>
      <c r="AN2337" s="142"/>
      <c r="AO2337" s="142"/>
    </row>
    <row r="2338" spans="35:41" x14ac:dyDescent="0.25">
      <c r="AI2338" s="142"/>
      <c r="AJ2338" s="142"/>
      <c r="AK2338" s="142"/>
      <c r="AL2338" s="142"/>
      <c r="AM2338" s="142"/>
      <c r="AN2338" s="142"/>
      <c r="AO2338" s="142"/>
    </row>
    <row r="2339" spans="35:41" x14ac:dyDescent="0.25">
      <c r="AI2339" s="142"/>
      <c r="AJ2339" s="142"/>
      <c r="AK2339" s="142"/>
      <c r="AL2339" s="142"/>
      <c r="AM2339" s="142"/>
      <c r="AN2339" s="142"/>
      <c r="AO2339" s="142"/>
    </row>
    <row r="2340" spans="35:41" x14ac:dyDescent="0.25">
      <c r="AI2340" s="142"/>
      <c r="AJ2340" s="142"/>
      <c r="AK2340" s="142"/>
      <c r="AL2340" s="142"/>
      <c r="AM2340" s="142"/>
      <c r="AN2340" s="142"/>
      <c r="AO2340" s="142"/>
    </row>
    <row r="2341" spans="35:41" x14ac:dyDescent="0.25">
      <c r="AI2341" s="142"/>
      <c r="AJ2341" s="142"/>
      <c r="AK2341" s="142"/>
      <c r="AL2341" s="142"/>
      <c r="AM2341" s="142"/>
      <c r="AN2341" s="142"/>
      <c r="AO2341" s="142"/>
    </row>
    <row r="2342" spans="35:41" x14ac:dyDescent="0.25">
      <c r="AI2342" s="142"/>
      <c r="AJ2342" s="142"/>
      <c r="AK2342" s="142"/>
      <c r="AL2342" s="142"/>
      <c r="AM2342" s="142"/>
      <c r="AN2342" s="142"/>
      <c r="AO2342" s="142"/>
    </row>
    <row r="2343" spans="35:41" x14ac:dyDescent="0.25">
      <c r="AI2343" s="142"/>
      <c r="AJ2343" s="142"/>
      <c r="AK2343" s="142"/>
      <c r="AL2343" s="142"/>
      <c r="AM2343" s="142"/>
      <c r="AN2343" s="142"/>
      <c r="AO2343" s="142"/>
    </row>
    <row r="2344" spans="35:41" x14ac:dyDescent="0.25">
      <c r="AI2344" s="142"/>
      <c r="AJ2344" s="142"/>
      <c r="AK2344" s="142"/>
      <c r="AL2344" s="142"/>
      <c r="AM2344" s="142"/>
      <c r="AN2344" s="142"/>
      <c r="AO2344" s="142"/>
    </row>
    <row r="2345" spans="35:41" x14ac:dyDescent="0.25">
      <c r="AI2345" s="142"/>
      <c r="AJ2345" s="142"/>
      <c r="AK2345" s="142"/>
      <c r="AL2345" s="142"/>
      <c r="AM2345" s="142"/>
      <c r="AN2345" s="142"/>
      <c r="AO2345" s="142"/>
    </row>
    <row r="2346" spans="35:41" x14ac:dyDescent="0.25">
      <c r="AI2346" s="142"/>
      <c r="AJ2346" s="142"/>
      <c r="AK2346" s="142"/>
      <c r="AL2346" s="142"/>
      <c r="AM2346" s="142"/>
      <c r="AN2346" s="142"/>
      <c r="AO2346" s="142"/>
    </row>
    <row r="2347" spans="35:41" x14ac:dyDescent="0.25">
      <c r="AI2347" s="142"/>
      <c r="AJ2347" s="142"/>
      <c r="AK2347" s="142"/>
      <c r="AL2347" s="142"/>
      <c r="AM2347" s="142"/>
      <c r="AN2347" s="142"/>
      <c r="AO2347" s="142"/>
    </row>
    <row r="2348" spans="35:41" x14ac:dyDescent="0.25">
      <c r="AI2348" s="142"/>
      <c r="AJ2348" s="142"/>
      <c r="AK2348" s="142"/>
      <c r="AL2348" s="142"/>
      <c r="AM2348" s="142"/>
      <c r="AN2348" s="142"/>
      <c r="AO2348" s="142"/>
    </row>
    <row r="2349" spans="35:41" x14ac:dyDescent="0.25">
      <c r="AI2349" s="142"/>
      <c r="AJ2349" s="142"/>
      <c r="AK2349" s="142"/>
      <c r="AL2349" s="142"/>
      <c r="AM2349" s="142"/>
      <c r="AN2349" s="142"/>
      <c r="AO2349" s="142"/>
    </row>
    <row r="2350" spans="35:41" x14ac:dyDescent="0.25">
      <c r="AI2350" s="142"/>
      <c r="AJ2350" s="142"/>
      <c r="AK2350" s="142"/>
      <c r="AL2350" s="142"/>
      <c r="AM2350" s="142"/>
      <c r="AN2350" s="142"/>
      <c r="AO2350" s="142"/>
    </row>
    <row r="2351" spans="35:41" x14ac:dyDescent="0.25">
      <c r="AI2351" s="142"/>
      <c r="AJ2351" s="142"/>
      <c r="AK2351" s="142"/>
      <c r="AL2351" s="142"/>
      <c r="AM2351" s="142"/>
      <c r="AN2351" s="142"/>
      <c r="AO2351" s="142"/>
    </row>
    <row r="2352" spans="35:41" x14ac:dyDescent="0.25">
      <c r="AI2352" s="142"/>
      <c r="AJ2352" s="142"/>
      <c r="AK2352" s="142"/>
      <c r="AL2352" s="142"/>
      <c r="AM2352" s="142"/>
      <c r="AN2352" s="142"/>
      <c r="AO2352" s="142"/>
    </row>
    <row r="2353" spans="35:41" x14ac:dyDescent="0.25">
      <c r="AI2353" s="142"/>
      <c r="AJ2353" s="142"/>
      <c r="AK2353" s="142"/>
      <c r="AL2353" s="142"/>
      <c r="AM2353" s="142"/>
      <c r="AN2353" s="142"/>
      <c r="AO2353" s="142"/>
    </row>
    <row r="2354" spans="35:41" x14ac:dyDescent="0.25">
      <c r="AI2354" s="142"/>
      <c r="AJ2354" s="142"/>
      <c r="AK2354" s="142"/>
      <c r="AL2354" s="142"/>
      <c r="AM2354" s="142"/>
      <c r="AN2354" s="142"/>
      <c r="AO2354" s="142"/>
    </row>
    <row r="2355" spans="35:41" x14ac:dyDescent="0.25">
      <c r="AI2355" s="142"/>
      <c r="AJ2355" s="142"/>
      <c r="AK2355" s="142"/>
      <c r="AL2355" s="142"/>
      <c r="AM2355" s="142"/>
      <c r="AN2355" s="142"/>
      <c r="AO2355" s="142"/>
    </row>
    <row r="2356" spans="35:41" x14ac:dyDescent="0.25">
      <c r="AI2356" s="142"/>
      <c r="AJ2356" s="142"/>
      <c r="AK2356" s="142"/>
      <c r="AL2356" s="142"/>
      <c r="AM2356" s="142"/>
      <c r="AN2356" s="142"/>
      <c r="AO2356" s="142"/>
    </row>
    <row r="2357" spans="35:41" x14ac:dyDescent="0.25">
      <c r="AI2357" s="142"/>
      <c r="AJ2357" s="142"/>
      <c r="AK2357" s="142"/>
      <c r="AL2357" s="142"/>
      <c r="AM2357" s="142"/>
      <c r="AN2357" s="142"/>
      <c r="AO2357" s="142"/>
    </row>
    <row r="2358" spans="35:41" x14ac:dyDescent="0.25">
      <c r="AI2358" s="142"/>
      <c r="AJ2358" s="142"/>
      <c r="AK2358" s="142"/>
      <c r="AL2358" s="142"/>
      <c r="AM2358" s="142"/>
      <c r="AN2358" s="142"/>
      <c r="AO2358" s="142"/>
    </row>
    <row r="2359" spans="35:41" x14ac:dyDescent="0.25">
      <c r="AI2359" s="142"/>
      <c r="AJ2359" s="142"/>
      <c r="AK2359" s="142"/>
      <c r="AL2359" s="142"/>
      <c r="AM2359" s="142"/>
      <c r="AN2359" s="142"/>
      <c r="AO2359" s="142"/>
    </row>
    <row r="2360" spans="35:41" x14ac:dyDescent="0.25">
      <c r="AI2360" s="142"/>
      <c r="AJ2360" s="142"/>
      <c r="AK2360" s="142"/>
      <c r="AL2360" s="142"/>
      <c r="AM2360" s="142"/>
      <c r="AN2360" s="142"/>
      <c r="AO2360" s="142"/>
    </row>
    <row r="2361" spans="35:41" x14ac:dyDescent="0.25">
      <c r="AI2361" s="142"/>
      <c r="AJ2361" s="142"/>
      <c r="AK2361" s="142"/>
      <c r="AL2361" s="142"/>
      <c r="AM2361" s="142"/>
      <c r="AN2361" s="142"/>
      <c r="AO2361" s="142"/>
    </row>
    <row r="2362" spans="35:41" x14ac:dyDescent="0.25">
      <c r="AI2362" s="142"/>
      <c r="AJ2362" s="142"/>
      <c r="AK2362" s="142"/>
      <c r="AL2362" s="142"/>
      <c r="AM2362" s="142"/>
      <c r="AN2362" s="142"/>
      <c r="AO2362" s="142"/>
    </row>
    <row r="2363" spans="35:41" x14ac:dyDescent="0.25">
      <c r="AI2363" s="142"/>
      <c r="AJ2363" s="142"/>
      <c r="AK2363" s="142"/>
      <c r="AL2363" s="142"/>
      <c r="AM2363" s="142"/>
      <c r="AN2363" s="142"/>
      <c r="AO2363" s="142"/>
    </row>
    <row r="2364" spans="35:41" x14ac:dyDescent="0.25">
      <c r="AI2364" s="142"/>
      <c r="AJ2364" s="142"/>
      <c r="AK2364" s="142"/>
      <c r="AL2364" s="142"/>
      <c r="AM2364" s="142"/>
      <c r="AN2364" s="142"/>
      <c r="AO2364" s="142"/>
    </row>
    <row r="2365" spans="35:41" x14ac:dyDescent="0.25">
      <c r="AI2365" s="142"/>
      <c r="AJ2365" s="142"/>
      <c r="AK2365" s="142"/>
      <c r="AL2365" s="142"/>
      <c r="AM2365" s="142"/>
      <c r="AN2365" s="142"/>
      <c r="AO2365" s="142"/>
    </row>
    <row r="2366" spans="35:41" x14ac:dyDescent="0.25">
      <c r="AI2366" s="142"/>
      <c r="AJ2366" s="142"/>
      <c r="AK2366" s="142"/>
      <c r="AL2366" s="142"/>
      <c r="AM2366" s="142"/>
      <c r="AN2366" s="142"/>
      <c r="AO2366" s="142"/>
    </row>
    <row r="2367" spans="35:41" x14ac:dyDescent="0.25">
      <c r="AI2367" s="142"/>
      <c r="AJ2367" s="142"/>
      <c r="AK2367" s="142"/>
      <c r="AL2367" s="142"/>
      <c r="AM2367" s="142"/>
      <c r="AN2367" s="142"/>
      <c r="AO2367" s="142"/>
    </row>
    <row r="2368" spans="35:41" x14ac:dyDescent="0.25">
      <c r="AI2368" s="142"/>
      <c r="AJ2368" s="142"/>
      <c r="AK2368" s="142"/>
      <c r="AL2368" s="142"/>
      <c r="AM2368" s="142"/>
      <c r="AN2368" s="142"/>
      <c r="AO2368" s="142"/>
    </row>
    <row r="2369" spans="35:41" x14ac:dyDescent="0.25">
      <c r="AI2369" s="142"/>
      <c r="AJ2369" s="142"/>
      <c r="AK2369" s="142"/>
      <c r="AL2369" s="142"/>
      <c r="AM2369" s="142"/>
      <c r="AN2369" s="142"/>
      <c r="AO2369" s="142"/>
    </row>
    <row r="2370" spans="35:41" x14ac:dyDescent="0.25">
      <c r="AI2370" s="142"/>
      <c r="AJ2370" s="142"/>
      <c r="AK2370" s="142"/>
      <c r="AL2370" s="142"/>
      <c r="AM2370" s="142"/>
      <c r="AN2370" s="142"/>
      <c r="AO2370" s="142"/>
    </row>
    <row r="2371" spans="35:41" x14ac:dyDescent="0.25">
      <c r="AI2371" s="142"/>
      <c r="AJ2371" s="142"/>
      <c r="AK2371" s="142"/>
      <c r="AL2371" s="142"/>
      <c r="AM2371" s="142"/>
      <c r="AN2371" s="142"/>
      <c r="AO2371" s="142"/>
    </row>
    <row r="2372" spans="35:41" x14ac:dyDescent="0.25">
      <c r="AI2372" s="142"/>
      <c r="AJ2372" s="142"/>
      <c r="AK2372" s="142"/>
      <c r="AL2372" s="142"/>
      <c r="AM2372" s="142"/>
      <c r="AN2372" s="142"/>
      <c r="AO2372" s="142"/>
    </row>
    <row r="2373" spans="35:41" x14ac:dyDescent="0.25">
      <c r="AI2373" s="142"/>
      <c r="AJ2373" s="142"/>
      <c r="AK2373" s="142"/>
      <c r="AL2373" s="142"/>
      <c r="AM2373" s="142"/>
      <c r="AN2373" s="142"/>
      <c r="AO2373" s="142"/>
    </row>
    <row r="2374" spans="35:41" x14ac:dyDescent="0.25">
      <c r="AI2374" s="142"/>
      <c r="AJ2374" s="142"/>
      <c r="AK2374" s="142"/>
      <c r="AL2374" s="142"/>
      <c r="AM2374" s="142"/>
      <c r="AN2374" s="142"/>
      <c r="AO2374" s="142"/>
    </row>
    <row r="2375" spans="35:41" x14ac:dyDescent="0.25">
      <c r="AI2375" s="142"/>
      <c r="AJ2375" s="142"/>
      <c r="AK2375" s="142"/>
      <c r="AL2375" s="142"/>
      <c r="AM2375" s="142"/>
      <c r="AN2375" s="142"/>
      <c r="AO2375" s="142"/>
    </row>
    <row r="2376" spans="35:41" x14ac:dyDescent="0.25">
      <c r="AI2376" s="142"/>
      <c r="AJ2376" s="142"/>
      <c r="AK2376" s="142"/>
      <c r="AL2376" s="142"/>
      <c r="AM2376" s="142"/>
      <c r="AN2376" s="142"/>
      <c r="AO2376" s="142"/>
    </row>
    <row r="2377" spans="35:41" x14ac:dyDescent="0.25">
      <c r="AI2377" s="142"/>
      <c r="AJ2377" s="142"/>
      <c r="AK2377" s="142"/>
      <c r="AL2377" s="142"/>
      <c r="AM2377" s="142"/>
      <c r="AN2377" s="142"/>
      <c r="AO2377" s="142"/>
    </row>
    <row r="2378" spans="35:41" x14ac:dyDescent="0.25">
      <c r="AI2378" s="142"/>
      <c r="AJ2378" s="142"/>
      <c r="AK2378" s="142"/>
      <c r="AL2378" s="142"/>
      <c r="AM2378" s="142"/>
      <c r="AN2378" s="142"/>
      <c r="AO2378" s="142"/>
    </row>
    <row r="2379" spans="35:41" x14ac:dyDescent="0.25">
      <c r="AI2379" s="142"/>
      <c r="AJ2379" s="142"/>
      <c r="AK2379" s="142"/>
      <c r="AL2379" s="142"/>
      <c r="AM2379" s="142"/>
      <c r="AN2379" s="142"/>
      <c r="AO2379" s="142"/>
    </row>
    <row r="2380" spans="35:41" x14ac:dyDescent="0.25">
      <c r="AI2380" s="142"/>
      <c r="AJ2380" s="142"/>
      <c r="AK2380" s="142"/>
      <c r="AL2380" s="142"/>
      <c r="AM2380" s="142"/>
      <c r="AN2380" s="142"/>
      <c r="AO2380" s="142"/>
    </row>
    <row r="2381" spans="35:41" x14ac:dyDescent="0.25">
      <c r="AI2381" s="142"/>
      <c r="AJ2381" s="142"/>
      <c r="AK2381" s="142"/>
      <c r="AL2381" s="142"/>
      <c r="AM2381" s="142"/>
      <c r="AN2381" s="142"/>
      <c r="AO2381" s="142"/>
    </row>
    <row r="2382" spans="35:41" x14ac:dyDescent="0.25">
      <c r="AI2382" s="142"/>
      <c r="AJ2382" s="142"/>
      <c r="AK2382" s="142"/>
      <c r="AL2382" s="142"/>
      <c r="AM2382" s="142"/>
      <c r="AN2382" s="142"/>
      <c r="AO2382" s="142"/>
    </row>
    <row r="2383" spans="35:41" x14ac:dyDescent="0.25">
      <c r="AI2383" s="142"/>
      <c r="AJ2383" s="142"/>
      <c r="AK2383" s="142"/>
      <c r="AL2383" s="142"/>
      <c r="AM2383" s="142"/>
      <c r="AN2383" s="142"/>
      <c r="AO2383" s="142"/>
    </row>
    <row r="2384" spans="35:41" x14ac:dyDescent="0.25">
      <c r="AI2384" s="142"/>
      <c r="AJ2384" s="142"/>
      <c r="AK2384" s="142"/>
      <c r="AL2384" s="142"/>
      <c r="AM2384" s="142"/>
      <c r="AN2384" s="142"/>
      <c r="AO2384" s="142"/>
    </row>
    <row r="2385" spans="35:41" x14ac:dyDescent="0.25">
      <c r="AI2385" s="142"/>
      <c r="AJ2385" s="142"/>
      <c r="AK2385" s="142"/>
      <c r="AL2385" s="142"/>
      <c r="AM2385" s="142"/>
      <c r="AN2385" s="142"/>
      <c r="AO2385" s="142"/>
    </row>
    <row r="2386" spans="35:41" x14ac:dyDescent="0.25">
      <c r="AI2386" s="142"/>
      <c r="AJ2386" s="142"/>
      <c r="AK2386" s="142"/>
      <c r="AL2386" s="142"/>
      <c r="AM2386" s="142"/>
      <c r="AN2386" s="142"/>
      <c r="AO2386" s="142"/>
    </row>
    <row r="2387" spans="35:41" x14ac:dyDescent="0.25">
      <c r="AI2387" s="142"/>
      <c r="AJ2387" s="142"/>
      <c r="AK2387" s="142"/>
      <c r="AL2387" s="142"/>
      <c r="AM2387" s="142"/>
      <c r="AN2387" s="142"/>
      <c r="AO2387" s="142"/>
    </row>
    <row r="2388" spans="35:41" x14ac:dyDescent="0.25">
      <c r="AI2388" s="142"/>
      <c r="AJ2388" s="142"/>
      <c r="AK2388" s="142"/>
      <c r="AL2388" s="142"/>
      <c r="AM2388" s="142"/>
      <c r="AN2388" s="142"/>
      <c r="AO2388" s="142"/>
    </row>
    <row r="2389" spans="35:41" x14ac:dyDescent="0.25">
      <c r="AI2389" s="142"/>
      <c r="AJ2389" s="142"/>
      <c r="AK2389" s="142"/>
      <c r="AL2389" s="142"/>
      <c r="AM2389" s="142"/>
      <c r="AN2389" s="142"/>
      <c r="AO2389" s="142"/>
    </row>
    <row r="2390" spans="35:41" x14ac:dyDescent="0.25">
      <c r="AI2390" s="142"/>
      <c r="AJ2390" s="142"/>
      <c r="AK2390" s="142"/>
      <c r="AL2390" s="142"/>
      <c r="AM2390" s="142"/>
      <c r="AN2390" s="142"/>
      <c r="AO2390" s="142"/>
    </row>
    <row r="2391" spans="35:41" x14ac:dyDescent="0.25">
      <c r="AI2391" s="142"/>
      <c r="AJ2391" s="142"/>
      <c r="AK2391" s="142"/>
      <c r="AL2391" s="142"/>
      <c r="AM2391" s="142"/>
      <c r="AN2391" s="142"/>
      <c r="AO2391" s="142"/>
    </row>
    <row r="2392" spans="35:41" x14ac:dyDescent="0.25">
      <c r="AI2392" s="142"/>
      <c r="AJ2392" s="142"/>
      <c r="AK2392" s="142"/>
      <c r="AL2392" s="142"/>
      <c r="AM2392" s="142"/>
      <c r="AN2392" s="142"/>
      <c r="AO2392" s="142"/>
    </row>
    <row r="2393" spans="35:41" x14ac:dyDescent="0.25">
      <c r="AI2393" s="142"/>
      <c r="AJ2393" s="142"/>
      <c r="AK2393" s="142"/>
      <c r="AL2393" s="142"/>
      <c r="AM2393" s="142"/>
      <c r="AN2393" s="142"/>
      <c r="AO2393" s="142"/>
    </row>
    <row r="2394" spans="35:41" x14ac:dyDescent="0.25">
      <c r="AI2394" s="142"/>
      <c r="AJ2394" s="142"/>
      <c r="AK2394" s="142"/>
      <c r="AL2394" s="142"/>
      <c r="AM2394" s="142"/>
      <c r="AN2394" s="142"/>
      <c r="AO2394" s="142"/>
    </row>
    <row r="2395" spans="35:41" x14ac:dyDescent="0.25">
      <c r="AI2395" s="142"/>
      <c r="AJ2395" s="142"/>
      <c r="AK2395" s="142"/>
      <c r="AL2395" s="142"/>
      <c r="AM2395" s="142"/>
      <c r="AN2395" s="142"/>
      <c r="AO2395" s="142"/>
    </row>
    <row r="2396" spans="35:41" x14ac:dyDescent="0.25">
      <c r="AI2396" s="142"/>
      <c r="AJ2396" s="142"/>
      <c r="AK2396" s="142"/>
      <c r="AL2396" s="142"/>
      <c r="AM2396" s="142"/>
      <c r="AN2396" s="142"/>
      <c r="AO2396" s="142"/>
    </row>
    <row r="2397" spans="35:41" x14ac:dyDescent="0.25">
      <c r="AI2397" s="142"/>
      <c r="AJ2397" s="142"/>
      <c r="AK2397" s="142"/>
      <c r="AL2397" s="142"/>
      <c r="AM2397" s="142"/>
      <c r="AN2397" s="142"/>
      <c r="AO2397" s="142"/>
    </row>
    <row r="2398" spans="35:41" x14ac:dyDescent="0.25">
      <c r="AI2398" s="142"/>
      <c r="AJ2398" s="142"/>
      <c r="AK2398" s="142"/>
      <c r="AL2398" s="142"/>
      <c r="AM2398" s="142"/>
      <c r="AN2398" s="142"/>
      <c r="AO2398" s="142"/>
    </row>
    <row r="2399" spans="35:41" x14ac:dyDescent="0.25">
      <c r="AI2399" s="142"/>
      <c r="AJ2399" s="142"/>
      <c r="AK2399" s="142"/>
      <c r="AL2399" s="142"/>
      <c r="AM2399" s="142"/>
      <c r="AN2399" s="142"/>
      <c r="AO2399" s="142"/>
    </row>
    <row r="2400" spans="35:41" x14ac:dyDescent="0.25">
      <c r="AI2400" s="142"/>
      <c r="AJ2400" s="142"/>
      <c r="AK2400" s="142"/>
      <c r="AL2400" s="142"/>
      <c r="AM2400" s="142"/>
      <c r="AN2400" s="142"/>
      <c r="AO2400" s="142"/>
    </row>
    <row r="2401" spans="35:41" x14ac:dyDescent="0.25">
      <c r="AI2401" s="142"/>
      <c r="AJ2401" s="142"/>
      <c r="AK2401" s="142"/>
      <c r="AL2401" s="142"/>
      <c r="AM2401" s="142"/>
      <c r="AN2401" s="142"/>
      <c r="AO2401" s="142"/>
    </row>
    <row r="2402" spans="35:41" x14ac:dyDescent="0.25">
      <c r="AI2402" s="142"/>
      <c r="AJ2402" s="142"/>
      <c r="AK2402" s="142"/>
      <c r="AL2402" s="142"/>
      <c r="AM2402" s="142"/>
      <c r="AN2402" s="142"/>
      <c r="AO2402" s="142"/>
    </row>
    <row r="2403" spans="35:41" x14ac:dyDescent="0.25">
      <c r="AI2403" s="142"/>
      <c r="AJ2403" s="142"/>
      <c r="AK2403" s="142"/>
      <c r="AL2403" s="142"/>
      <c r="AM2403" s="142"/>
      <c r="AN2403" s="142"/>
      <c r="AO2403" s="142"/>
    </row>
    <row r="2404" spans="35:41" x14ac:dyDescent="0.25">
      <c r="AI2404" s="142"/>
      <c r="AJ2404" s="142"/>
      <c r="AK2404" s="142"/>
      <c r="AL2404" s="142"/>
      <c r="AM2404" s="142"/>
      <c r="AN2404" s="142"/>
      <c r="AO2404" s="142"/>
    </row>
    <row r="2405" spans="35:41" x14ac:dyDescent="0.25">
      <c r="AI2405" s="142"/>
      <c r="AJ2405" s="142"/>
      <c r="AK2405" s="142"/>
      <c r="AL2405" s="142"/>
      <c r="AM2405" s="142"/>
      <c r="AN2405" s="142"/>
      <c r="AO2405" s="142"/>
    </row>
    <row r="2406" spans="35:41" x14ac:dyDescent="0.25">
      <c r="AI2406" s="142"/>
      <c r="AJ2406" s="142"/>
      <c r="AK2406" s="142"/>
      <c r="AL2406" s="142"/>
      <c r="AM2406" s="142"/>
      <c r="AN2406" s="142"/>
      <c r="AO2406" s="142"/>
    </row>
    <row r="2407" spans="35:41" x14ac:dyDescent="0.25">
      <c r="AI2407" s="142"/>
      <c r="AJ2407" s="142"/>
      <c r="AK2407" s="142"/>
      <c r="AL2407" s="142"/>
      <c r="AM2407" s="142"/>
      <c r="AN2407" s="142"/>
      <c r="AO2407" s="142"/>
    </row>
    <row r="2408" spans="35:41" x14ac:dyDescent="0.25">
      <c r="AI2408" s="142"/>
      <c r="AJ2408" s="142"/>
      <c r="AK2408" s="142"/>
      <c r="AL2408" s="142"/>
      <c r="AM2408" s="142"/>
      <c r="AN2408" s="142"/>
      <c r="AO2408" s="142"/>
    </row>
    <row r="2409" spans="35:41" x14ac:dyDescent="0.25">
      <c r="AI2409" s="142"/>
      <c r="AJ2409" s="142"/>
      <c r="AK2409" s="142"/>
      <c r="AL2409" s="142"/>
      <c r="AM2409" s="142"/>
      <c r="AN2409" s="142"/>
      <c r="AO2409" s="142"/>
    </row>
    <row r="2410" spans="35:41" x14ac:dyDescent="0.25">
      <c r="AI2410" s="142"/>
      <c r="AJ2410" s="142"/>
      <c r="AK2410" s="142"/>
      <c r="AL2410" s="142"/>
      <c r="AM2410" s="142"/>
      <c r="AN2410" s="142"/>
      <c r="AO2410" s="142"/>
    </row>
    <row r="2411" spans="35:41" x14ac:dyDescent="0.25">
      <c r="AI2411" s="142"/>
      <c r="AJ2411" s="142"/>
      <c r="AK2411" s="142"/>
      <c r="AL2411" s="142"/>
      <c r="AM2411" s="142"/>
      <c r="AN2411" s="142"/>
      <c r="AO2411" s="142"/>
    </row>
    <row r="2412" spans="35:41" x14ac:dyDescent="0.25">
      <c r="AI2412" s="142"/>
      <c r="AJ2412" s="142"/>
      <c r="AK2412" s="142"/>
      <c r="AL2412" s="142"/>
      <c r="AM2412" s="142"/>
      <c r="AN2412" s="142"/>
      <c r="AO2412" s="142"/>
    </row>
    <row r="2413" spans="35:41" x14ac:dyDescent="0.25">
      <c r="AI2413" s="142"/>
      <c r="AJ2413" s="142"/>
      <c r="AK2413" s="142"/>
      <c r="AL2413" s="142"/>
      <c r="AM2413" s="142"/>
      <c r="AN2413" s="142"/>
      <c r="AO2413" s="142"/>
    </row>
    <row r="2414" spans="35:41" x14ac:dyDescent="0.25">
      <c r="AI2414" s="142"/>
      <c r="AJ2414" s="142"/>
      <c r="AK2414" s="142"/>
      <c r="AL2414" s="142"/>
      <c r="AM2414" s="142"/>
      <c r="AN2414" s="142"/>
      <c r="AO2414" s="142"/>
    </row>
    <row r="2415" spans="35:41" x14ac:dyDescent="0.25">
      <c r="AI2415" s="142"/>
      <c r="AJ2415" s="142"/>
      <c r="AK2415" s="142"/>
      <c r="AL2415" s="142"/>
      <c r="AM2415" s="142"/>
      <c r="AN2415" s="142"/>
      <c r="AO2415" s="142"/>
    </row>
    <row r="2416" spans="35:41" x14ac:dyDescent="0.25">
      <c r="AI2416" s="142"/>
      <c r="AJ2416" s="142"/>
      <c r="AK2416" s="142"/>
      <c r="AL2416" s="142"/>
      <c r="AM2416" s="142"/>
      <c r="AN2416" s="142"/>
      <c r="AO2416" s="142"/>
    </row>
    <row r="2417" spans="35:41" x14ac:dyDescent="0.25">
      <c r="AI2417" s="142"/>
      <c r="AJ2417" s="142"/>
      <c r="AK2417" s="142"/>
      <c r="AL2417" s="142"/>
      <c r="AM2417" s="142"/>
      <c r="AN2417" s="142"/>
      <c r="AO2417" s="142"/>
    </row>
    <row r="2418" spans="35:41" x14ac:dyDescent="0.25">
      <c r="AI2418" s="142"/>
      <c r="AJ2418" s="142"/>
      <c r="AK2418" s="142"/>
      <c r="AL2418" s="142"/>
      <c r="AM2418" s="142"/>
      <c r="AN2418" s="142"/>
      <c r="AO2418" s="142"/>
    </row>
    <row r="2419" spans="35:41" x14ac:dyDescent="0.25">
      <c r="AI2419" s="142"/>
      <c r="AJ2419" s="142"/>
      <c r="AK2419" s="142"/>
      <c r="AL2419" s="142"/>
      <c r="AM2419" s="142"/>
      <c r="AN2419" s="142"/>
      <c r="AO2419" s="142"/>
    </row>
    <row r="2420" spans="35:41" x14ac:dyDescent="0.25">
      <c r="AI2420" s="142"/>
      <c r="AJ2420" s="142"/>
      <c r="AK2420" s="142"/>
      <c r="AL2420" s="142"/>
      <c r="AM2420" s="142"/>
      <c r="AN2420" s="142"/>
      <c r="AO2420" s="142"/>
    </row>
    <row r="2421" spans="35:41" x14ac:dyDescent="0.25">
      <c r="AI2421" s="142"/>
      <c r="AJ2421" s="142"/>
      <c r="AK2421" s="142"/>
      <c r="AL2421" s="142"/>
      <c r="AM2421" s="142"/>
      <c r="AN2421" s="142"/>
      <c r="AO2421" s="142"/>
    </row>
    <row r="2422" spans="35:41" x14ac:dyDescent="0.25">
      <c r="AI2422" s="142"/>
      <c r="AJ2422" s="142"/>
      <c r="AK2422" s="142"/>
      <c r="AL2422" s="142"/>
      <c r="AM2422" s="142"/>
      <c r="AN2422" s="142"/>
      <c r="AO2422" s="142"/>
    </row>
    <row r="2423" spans="35:41" x14ac:dyDescent="0.25">
      <c r="AI2423" s="142"/>
      <c r="AJ2423" s="142"/>
      <c r="AK2423" s="142"/>
      <c r="AL2423" s="142"/>
      <c r="AM2423" s="142"/>
      <c r="AN2423" s="142"/>
      <c r="AO2423" s="142"/>
    </row>
    <row r="2424" spans="35:41" x14ac:dyDescent="0.25">
      <c r="AI2424" s="142"/>
      <c r="AJ2424" s="142"/>
      <c r="AK2424" s="142"/>
      <c r="AL2424" s="142"/>
      <c r="AM2424" s="142"/>
      <c r="AN2424" s="142"/>
      <c r="AO2424" s="142"/>
    </row>
    <row r="2425" spans="35:41" x14ac:dyDescent="0.25">
      <c r="AI2425" s="142"/>
      <c r="AJ2425" s="142"/>
      <c r="AK2425" s="142"/>
      <c r="AL2425" s="142"/>
      <c r="AM2425" s="142"/>
      <c r="AN2425" s="142"/>
      <c r="AO2425" s="142"/>
    </row>
    <row r="2426" spans="35:41" x14ac:dyDescent="0.25">
      <c r="AI2426" s="142"/>
      <c r="AJ2426" s="142"/>
      <c r="AK2426" s="142"/>
      <c r="AL2426" s="142"/>
      <c r="AM2426" s="142"/>
      <c r="AN2426" s="142"/>
      <c r="AO2426" s="142"/>
    </row>
    <row r="2427" spans="35:41" x14ac:dyDescent="0.25">
      <c r="AI2427" s="142"/>
      <c r="AJ2427" s="142"/>
      <c r="AK2427" s="142"/>
      <c r="AL2427" s="142"/>
      <c r="AM2427" s="142"/>
      <c r="AN2427" s="142"/>
      <c r="AO2427" s="142"/>
    </row>
    <row r="2428" spans="35:41" x14ac:dyDescent="0.25">
      <c r="AI2428" s="142"/>
      <c r="AJ2428" s="142"/>
      <c r="AK2428" s="142"/>
      <c r="AL2428" s="142"/>
      <c r="AM2428" s="142"/>
      <c r="AN2428" s="142"/>
      <c r="AO2428" s="142"/>
    </row>
    <row r="2429" spans="35:41" x14ac:dyDescent="0.25">
      <c r="AI2429" s="142"/>
      <c r="AJ2429" s="142"/>
      <c r="AK2429" s="142"/>
      <c r="AL2429" s="142"/>
      <c r="AM2429" s="142"/>
      <c r="AN2429" s="142"/>
      <c r="AO2429" s="142"/>
    </row>
    <row r="2430" spans="35:41" x14ac:dyDescent="0.25">
      <c r="AI2430" s="142"/>
      <c r="AJ2430" s="142"/>
      <c r="AK2430" s="142"/>
      <c r="AL2430" s="142"/>
      <c r="AM2430" s="142"/>
      <c r="AN2430" s="142"/>
      <c r="AO2430" s="142"/>
    </row>
    <row r="2431" spans="35:41" x14ac:dyDescent="0.25">
      <c r="AI2431" s="142"/>
      <c r="AJ2431" s="142"/>
      <c r="AK2431" s="142"/>
      <c r="AL2431" s="142"/>
      <c r="AM2431" s="142"/>
      <c r="AN2431" s="142"/>
      <c r="AO2431" s="142"/>
    </row>
    <row r="2432" spans="35:41" x14ac:dyDescent="0.25">
      <c r="AI2432" s="142"/>
      <c r="AJ2432" s="142"/>
      <c r="AK2432" s="142"/>
      <c r="AL2432" s="142"/>
      <c r="AM2432" s="142"/>
      <c r="AN2432" s="142"/>
      <c r="AO2432" s="142"/>
    </row>
    <row r="2433" spans="35:41" x14ac:dyDescent="0.25">
      <c r="AI2433" s="142"/>
      <c r="AJ2433" s="142"/>
      <c r="AK2433" s="142"/>
      <c r="AL2433" s="142"/>
      <c r="AM2433" s="142"/>
      <c r="AN2433" s="142"/>
      <c r="AO2433" s="142"/>
    </row>
    <row r="2434" spans="35:41" x14ac:dyDescent="0.25">
      <c r="AI2434" s="142"/>
      <c r="AJ2434" s="142"/>
      <c r="AK2434" s="142"/>
      <c r="AL2434" s="142"/>
      <c r="AM2434" s="142"/>
      <c r="AN2434" s="142"/>
      <c r="AO2434" s="142"/>
    </row>
    <row r="2435" spans="35:41" x14ac:dyDescent="0.25">
      <c r="AI2435" s="142"/>
      <c r="AJ2435" s="142"/>
      <c r="AK2435" s="142"/>
      <c r="AL2435" s="142"/>
      <c r="AM2435" s="142"/>
      <c r="AN2435" s="142"/>
      <c r="AO2435" s="142"/>
    </row>
    <row r="2436" spans="35:41" x14ac:dyDescent="0.25">
      <c r="AI2436" s="142"/>
      <c r="AJ2436" s="142"/>
      <c r="AK2436" s="142"/>
      <c r="AL2436" s="142"/>
      <c r="AM2436" s="142"/>
      <c r="AN2436" s="142"/>
      <c r="AO2436" s="142"/>
    </row>
    <row r="2437" spans="35:41" x14ac:dyDescent="0.25">
      <c r="AI2437" s="142"/>
      <c r="AJ2437" s="142"/>
      <c r="AK2437" s="142"/>
      <c r="AL2437" s="142"/>
      <c r="AM2437" s="142"/>
      <c r="AN2437" s="142"/>
      <c r="AO2437" s="142"/>
    </row>
    <row r="2438" spans="35:41" x14ac:dyDescent="0.25">
      <c r="AI2438" s="142"/>
      <c r="AJ2438" s="142"/>
      <c r="AK2438" s="142"/>
      <c r="AL2438" s="142"/>
      <c r="AM2438" s="142"/>
      <c r="AN2438" s="142"/>
      <c r="AO2438" s="142"/>
    </row>
    <row r="2439" spans="35:41" x14ac:dyDescent="0.25">
      <c r="AI2439" s="142"/>
      <c r="AJ2439" s="142"/>
      <c r="AK2439" s="142"/>
      <c r="AL2439" s="142"/>
      <c r="AM2439" s="142"/>
      <c r="AN2439" s="142"/>
      <c r="AO2439" s="142"/>
    </row>
    <row r="2440" spans="35:41" x14ac:dyDescent="0.25">
      <c r="AI2440" s="142"/>
      <c r="AJ2440" s="142"/>
      <c r="AK2440" s="142"/>
      <c r="AL2440" s="142"/>
      <c r="AM2440" s="142"/>
      <c r="AN2440" s="142"/>
      <c r="AO2440" s="142"/>
    </row>
    <row r="2441" spans="35:41" x14ac:dyDescent="0.25">
      <c r="AI2441" s="142"/>
      <c r="AJ2441" s="142"/>
      <c r="AK2441" s="142"/>
      <c r="AL2441" s="142"/>
      <c r="AM2441" s="142"/>
      <c r="AN2441" s="142"/>
      <c r="AO2441" s="142"/>
    </row>
    <row r="2442" spans="35:41" x14ac:dyDescent="0.25">
      <c r="AI2442" s="142"/>
      <c r="AJ2442" s="142"/>
      <c r="AK2442" s="142"/>
      <c r="AL2442" s="142"/>
      <c r="AM2442" s="142"/>
      <c r="AN2442" s="142"/>
      <c r="AO2442" s="142"/>
    </row>
    <row r="2443" spans="35:41" x14ac:dyDescent="0.25">
      <c r="AI2443" s="142"/>
      <c r="AJ2443" s="142"/>
      <c r="AK2443" s="142"/>
      <c r="AL2443" s="142"/>
      <c r="AM2443" s="142"/>
      <c r="AN2443" s="142"/>
      <c r="AO2443" s="142"/>
    </row>
    <row r="2444" spans="35:41" x14ac:dyDescent="0.25">
      <c r="AI2444" s="142"/>
      <c r="AJ2444" s="142"/>
      <c r="AK2444" s="142"/>
      <c r="AL2444" s="142"/>
      <c r="AM2444" s="142"/>
      <c r="AN2444" s="142"/>
      <c r="AO2444" s="142"/>
    </row>
    <row r="2445" spans="35:41" x14ac:dyDescent="0.25">
      <c r="AI2445" s="142"/>
      <c r="AJ2445" s="142"/>
      <c r="AK2445" s="142"/>
      <c r="AL2445" s="142"/>
      <c r="AM2445" s="142"/>
      <c r="AN2445" s="142"/>
      <c r="AO2445" s="142"/>
    </row>
    <row r="2446" spans="35:41" x14ac:dyDescent="0.25">
      <c r="AI2446" s="142"/>
      <c r="AJ2446" s="142"/>
      <c r="AK2446" s="142"/>
      <c r="AL2446" s="142"/>
      <c r="AM2446" s="142"/>
      <c r="AN2446" s="142"/>
      <c r="AO2446" s="142"/>
    </row>
    <row r="2447" spans="35:41" x14ac:dyDescent="0.25">
      <c r="AI2447" s="142"/>
      <c r="AJ2447" s="142"/>
      <c r="AK2447" s="142"/>
      <c r="AL2447" s="142"/>
      <c r="AM2447" s="142"/>
      <c r="AN2447" s="142"/>
      <c r="AO2447" s="142"/>
    </row>
    <row r="2448" spans="35:41" x14ac:dyDescent="0.25">
      <c r="AI2448" s="142"/>
      <c r="AJ2448" s="142"/>
      <c r="AK2448" s="142"/>
      <c r="AL2448" s="142"/>
      <c r="AM2448" s="142"/>
      <c r="AN2448" s="142"/>
      <c r="AO2448" s="142"/>
    </row>
    <row r="2449" spans="35:41" x14ac:dyDescent="0.25">
      <c r="AI2449" s="142"/>
      <c r="AJ2449" s="142"/>
      <c r="AK2449" s="142"/>
      <c r="AL2449" s="142"/>
      <c r="AM2449" s="142"/>
      <c r="AN2449" s="142"/>
      <c r="AO2449" s="142"/>
    </row>
    <row r="2450" spans="35:41" x14ac:dyDescent="0.25">
      <c r="AI2450" s="142"/>
      <c r="AJ2450" s="142"/>
      <c r="AK2450" s="142"/>
      <c r="AL2450" s="142"/>
      <c r="AM2450" s="142"/>
      <c r="AN2450" s="142"/>
      <c r="AO2450" s="142"/>
    </row>
    <row r="2451" spans="35:41" x14ac:dyDescent="0.25">
      <c r="AI2451" s="142"/>
      <c r="AJ2451" s="142"/>
      <c r="AK2451" s="142"/>
      <c r="AL2451" s="142"/>
      <c r="AM2451" s="142"/>
      <c r="AN2451" s="142"/>
      <c r="AO2451" s="142"/>
    </row>
    <row r="2452" spans="35:41" x14ac:dyDescent="0.25">
      <c r="AI2452" s="142"/>
      <c r="AJ2452" s="142"/>
      <c r="AK2452" s="142"/>
      <c r="AL2452" s="142"/>
      <c r="AM2452" s="142"/>
      <c r="AN2452" s="142"/>
      <c r="AO2452" s="142"/>
    </row>
    <row r="2453" spans="35:41" x14ac:dyDescent="0.25">
      <c r="AI2453" s="142"/>
      <c r="AJ2453" s="142"/>
      <c r="AK2453" s="142"/>
      <c r="AL2453" s="142"/>
      <c r="AM2453" s="142"/>
      <c r="AN2453" s="142"/>
      <c r="AO2453" s="142"/>
    </row>
    <row r="2454" spans="35:41" x14ac:dyDescent="0.25">
      <c r="AI2454" s="142"/>
      <c r="AJ2454" s="142"/>
      <c r="AK2454" s="142"/>
      <c r="AL2454" s="142"/>
      <c r="AM2454" s="142"/>
      <c r="AN2454" s="142"/>
      <c r="AO2454" s="142"/>
    </row>
    <row r="2455" spans="35:41" x14ac:dyDescent="0.25">
      <c r="AI2455" s="142"/>
      <c r="AJ2455" s="142"/>
      <c r="AK2455" s="142"/>
      <c r="AL2455" s="142"/>
      <c r="AM2455" s="142"/>
      <c r="AN2455" s="142"/>
      <c r="AO2455" s="142"/>
    </row>
    <row r="2456" spans="35:41" x14ac:dyDescent="0.25">
      <c r="AI2456" s="142"/>
      <c r="AJ2456" s="142"/>
      <c r="AK2456" s="142"/>
      <c r="AL2456" s="142"/>
      <c r="AM2456" s="142"/>
      <c r="AN2456" s="142"/>
      <c r="AO2456" s="142"/>
    </row>
    <row r="2457" spans="35:41" x14ac:dyDescent="0.25">
      <c r="AI2457" s="142"/>
      <c r="AJ2457" s="142"/>
      <c r="AK2457" s="142"/>
      <c r="AL2457" s="142"/>
      <c r="AM2457" s="142"/>
      <c r="AN2457" s="142"/>
      <c r="AO2457" s="142"/>
    </row>
    <row r="2458" spans="35:41" x14ac:dyDescent="0.25">
      <c r="AI2458" s="142"/>
      <c r="AJ2458" s="142"/>
      <c r="AK2458" s="142"/>
      <c r="AL2458" s="142"/>
      <c r="AM2458" s="142"/>
      <c r="AN2458" s="142"/>
      <c r="AO2458" s="142"/>
    </row>
    <row r="2459" spans="35:41" x14ac:dyDescent="0.25">
      <c r="AI2459" s="142"/>
      <c r="AJ2459" s="142"/>
      <c r="AK2459" s="142"/>
      <c r="AL2459" s="142"/>
      <c r="AM2459" s="142"/>
      <c r="AN2459" s="142"/>
      <c r="AO2459" s="142"/>
    </row>
    <row r="2460" spans="35:41" x14ac:dyDescent="0.25">
      <c r="AI2460" s="142"/>
      <c r="AJ2460" s="142"/>
      <c r="AK2460" s="142"/>
      <c r="AL2460" s="142"/>
      <c r="AM2460" s="142"/>
      <c r="AN2460" s="142"/>
      <c r="AO2460" s="142"/>
    </row>
    <row r="2461" spans="35:41" x14ac:dyDescent="0.25">
      <c r="AI2461" s="142"/>
      <c r="AJ2461" s="142"/>
      <c r="AK2461" s="142"/>
      <c r="AL2461" s="142"/>
      <c r="AM2461" s="142"/>
      <c r="AN2461" s="142"/>
      <c r="AO2461" s="142"/>
    </row>
    <row r="2462" spans="35:41" x14ac:dyDescent="0.25">
      <c r="AI2462" s="142"/>
      <c r="AJ2462" s="142"/>
      <c r="AK2462" s="142"/>
      <c r="AL2462" s="142"/>
      <c r="AM2462" s="142"/>
      <c r="AN2462" s="142"/>
      <c r="AO2462" s="142"/>
    </row>
    <row r="2463" spans="35:41" x14ac:dyDescent="0.25">
      <c r="AI2463" s="142"/>
      <c r="AJ2463" s="142"/>
      <c r="AK2463" s="142"/>
      <c r="AL2463" s="142"/>
      <c r="AM2463" s="142"/>
      <c r="AN2463" s="142"/>
      <c r="AO2463" s="142"/>
    </row>
    <row r="2464" spans="35:41" x14ac:dyDescent="0.25">
      <c r="AI2464" s="142"/>
      <c r="AJ2464" s="142"/>
      <c r="AK2464" s="142"/>
      <c r="AL2464" s="142"/>
      <c r="AM2464" s="142"/>
      <c r="AN2464" s="142"/>
      <c r="AO2464" s="142"/>
    </row>
    <row r="2465" spans="35:41" x14ac:dyDescent="0.25">
      <c r="AI2465" s="142"/>
      <c r="AJ2465" s="142"/>
      <c r="AK2465" s="142"/>
      <c r="AL2465" s="142"/>
      <c r="AM2465" s="142"/>
      <c r="AN2465" s="142"/>
      <c r="AO2465" s="142"/>
    </row>
    <row r="2466" spans="35:41" x14ac:dyDescent="0.25">
      <c r="AI2466" s="142"/>
      <c r="AJ2466" s="142"/>
      <c r="AK2466" s="142"/>
      <c r="AL2466" s="142"/>
      <c r="AM2466" s="142"/>
      <c r="AN2466" s="142"/>
      <c r="AO2466" s="142"/>
    </row>
    <row r="2467" spans="35:41" x14ac:dyDescent="0.25">
      <c r="AI2467" s="142"/>
      <c r="AJ2467" s="142"/>
      <c r="AK2467" s="142"/>
      <c r="AL2467" s="142"/>
      <c r="AM2467" s="142"/>
      <c r="AN2467" s="142"/>
      <c r="AO2467" s="142"/>
    </row>
    <row r="2468" spans="35:41" x14ac:dyDescent="0.25">
      <c r="AI2468" s="142"/>
      <c r="AJ2468" s="142"/>
      <c r="AK2468" s="142"/>
      <c r="AL2468" s="142"/>
      <c r="AM2468" s="142"/>
      <c r="AN2468" s="142"/>
      <c r="AO2468" s="142"/>
    </row>
    <row r="2469" spans="35:41" x14ac:dyDescent="0.25">
      <c r="AI2469" s="142"/>
      <c r="AJ2469" s="142"/>
      <c r="AK2469" s="142"/>
      <c r="AL2469" s="142"/>
      <c r="AM2469" s="142"/>
      <c r="AN2469" s="142"/>
      <c r="AO2469" s="142"/>
    </row>
    <row r="2470" spans="35:41" x14ac:dyDescent="0.25">
      <c r="AI2470" s="142"/>
      <c r="AJ2470" s="142"/>
      <c r="AK2470" s="142"/>
      <c r="AL2470" s="142"/>
      <c r="AM2470" s="142"/>
      <c r="AN2470" s="142"/>
      <c r="AO2470" s="142"/>
    </row>
    <row r="2471" spans="35:41" x14ac:dyDescent="0.25">
      <c r="AI2471" s="142"/>
      <c r="AJ2471" s="142"/>
      <c r="AK2471" s="142"/>
      <c r="AL2471" s="142"/>
      <c r="AM2471" s="142"/>
      <c r="AN2471" s="142"/>
      <c r="AO2471" s="142"/>
    </row>
    <row r="2472" spans="35:41" x14ac:dyDescent="0.25">
      <c r="AI2472" s="142"/>
      <c r="AJ2472" s="142"/>
      <c r="AK2472" s="142"/>
      <c r="AL2472" s="142"/>
      <c r="AM2472" s="142"/>
      <c r="AN2472" s="142"/>
      <c r="AO2472" s="142"/>
    </row>
    <row r="2473" spans="35:41" x14ac:dyDescent="0.25">
      <c r="AI2473" s="142"/>
      <c r="AJ2473" s="142"/>
      <c r="AK2473" s="142"/>
      <c r="AL2473" s="142"/>
      <c r="AM2473" s="142"/>
      <c r="AN2473" s="142"/>
      <c r="AO2473" s="142"/>
    </row>
    <row r="2474" spans="35:41" x14ac:dyDescent="0.25">
      <c r="AI2474" s="142"/>
      <c r="AJ2474" s="142"/>
      <c r="AK2474" s="142"/>
      <c r="AL2474" s="142"/>
      <c r="AM2474" s="142"/>
      <c r="AN2474" s="142"/>
      <c r="AO2474" s="142"/>
    </row>
    <row r="2475" spans="35:41" x14ac:dyDescent="0.25">
      <c r="AI2475" s="142"/>
      <c r="AJ2475" s="142"/>
      <c r="AK2475" s="142"/>
      <c r="AL2475" s="142"/>
      <c r="AM2475" s="142"/>
      <c r="AN2475" s="142"/>
      <c r="AO2475" s="142"/>
    </row>
    <row r="2476" spans="35:41" x14ac:dyDescent="0.25">
      <c r="AI2476" s="142"/>
      <c r="AJ2476" s="142"/>
      <c r="AK2476" s="142"/>
      <c r="AL2476" s="142"/>
      <c r="AM2476" s="142"/>
      <c r="AN2476" s="142"/>
      <c r="AO2476" s="142"/>
    </row>
    <row r="2477" spans="35:41" x14ac:dyDescent="0.25">
      <c r="AI2477" s="142"/>
      <c r="AJ2477" s="142"/>
      <c r="AK2477" s="142"/>
      <c r="AL2477" s="142"/>
      <c r="AM2477" s="142"/>
      <c r="AN2477" s="142"/>
      <c r="AO2477" s="142"/>
    </row>
    <row r="2478" spans="35:41" x14ac:dyDescent="0.25">
      <c r="AI2478" s="142"/>
      <c r="AJ2478" s="142"/>
      <c r="AK2478" s="142"/>
      <c r="AL2478" s="142"/>
      <c r="AM2478" s="142"/>
      <c r="AN2478" s="142"/>
      <c r="AO2478" s="142"/>
    </row>
    <row r="2479" spans="35:41" x14ac:dyDescent="0.25">
      <c r="AI2479" s="142"/>
      <c r="AJ2479" s="142"/>
      <c r="AK2479" s="142"/>
      <c r="AL2479" s="142"/>
      <c r="AM2479" s="142"/>
      <c r="AN2479" s="142"/>
      <c r="AO2479" s="142"/>
    </row>
    <row r="2480" spans="35:41" x14ac:dyDescent="0.25">
      <c r="AI2480" s="142"/>
      <c r="AJ2480" s="142"/>
      <c r="AK2480" s="142"/>
      <c r="AL2480" s="142"/>
      <c r="AM2480" s="142"/>
      <c r="AN2480" s="142"/>
      <c r="AO2480" s="142"/>
    </row>
    <row r="2481" spans="35:41" x14ac:dyDescent="0.25">
      <c r="AI2481" s="142"/>
      <c r="AJ2481" s="142"/>
      <c r="AK2481" s="142"/>
      <c r="AL2481" s="142"/>
      <c r="AM2481" s="142"/>
      <c r="AN2481" s="142"/>
      <c r="AO2481" s="142"/>
    </row>
    <row r="2482" spans="35:41" x14ac:dyDescent="0.25">
      <c r="AI2482" s="142"/>
      <c r="AJ2482" s="142"/>
      <c r="AK2482" s="142"/>
      <c r="AL2482" s="142"/>
      <c r="AM2482" s="142"/>
      <c r="AN2482" s="142"/>
      <c r="AO2482" s="142"/>
    </row>
    <row r="2483" spans="35:41" x14ac:dyDescent="0.25">
      <c r="AI2483" s="142"/>
      <c r="AJ2483" s="142"/>
      <c r="AK2483" s="142"/>
      <c r="AL2483" s="142"/>
      <c r="AM2483" s="142"/>
      <c r="AN2483" s="142"/>
      <c r="AO2483" s="142"/>
    </row>
    <row r="2484" spans="35:41" x14ac:dyDescent="0.25">
      <c r="AI2484" s="142"/>
      <c r="AJ2484" s="142"/>
      <c r="AK2484" s="142"/>
      <c r="AL2484" s="142"/>
      <c r="AM2484" s="142"/>
      <c r="AN2484" s="142"/>
      <c r="AO2484" s="142"/>
    </row>
    <row r="2485" spans="35:41" x14ac:dyDescent="0.25">
      <c r="AI2485" s="142"/>
      <c r="AJ2485" s="142"/>
      <c r="AK2485" s="142"/>
      <c r="AL2485" s="142"/>
      <c r="AM2485" s="142"/>
      <c r="AN2485" s="142"/>
      <c r="AO2485" s="142"/>
    </row>
    <row r="2486" spans="35:41" x14ac:dyDescent="0.25">
      <c r="AI2486" s="142"/>
      <c r="AJ2486" s="142"/>
      <c r="AK2486" s="142"/>
      <c r="AL2486" s="142"/>
      <c r="AM2486" s="142"/>
      <c r="AN2486" s="142"/>
      <c r="AO2486" s="142"/>
    </row>
    <row r="2487" spans="35:41" x14ac:dyDescent="0.25">
      <c r="AI2487" s="142"/>
      <c r="AJ2487" s="142"/>
      <c r="AK2487" s="142"/>
      <c r="AL2487" s="142"/>
      <c r="AM2487" s="142"/>
      <c r="AN2487" s="142"/>
      <c r="AO2487" s="142"/>
    </row>
    <row r="2488" spans="35:41" x14ac:dyDescent="0.25">
      <c r="AI2488" s="142"/>
      <c r="AJ2488" s="142"/>
      <c r="AK2488" s="142"/>
      <c r="AL2488" s="142"/>
      <c r="AM2488" s="142"/>
      <c r="AN2488" s="142"/>
      <c r="AO2488" s="142"/>
    </row>
    <row r="2489" spans="35:41" x14ac:dyDescent="0.25">
      <c r="AI2489" s="142"/>
      <c r="AJ2489" s="142"/>
      <c r="AK2489" s="142"/>
      <c r="AL2489" s="142"/>
      <c r="AM2489" s="142"/>
      <c r="AN2489" s="142"/>
      <c r="AO2489" s="142"/>
    </row>
    <row r="2490" spans="35:41" x14ac:dyDescent="0.25">
      <c r="AI2490" s="142"/>
      <c r="AJ2490" s="142"/>
      <c r="AK2490" s="142"/>
      <c r="AL2490" s="142"/>
      <c r="AM2490" s="142"/>
      <c r="AN2490" s="142"/>
      <c r="AO2490" s="142"/>
    </row>
    <row r="2491" spans="35:41" x14ac:dyDescent="0.25">
      <c r="AI2491" s="142"/>
      <c r="AJ2491" s="142"/>
      <c r="AK2491" s="142"/>
      <c r="AL2491" s="142"/>
      <c r="AM2491" s="142"/>
      <c r="AN2491" s="142"/>
      <c r="AO2491" s="142"/>
    </row>
    <row r="2492" spans="35:41" x14ac:dyDescent="0.25">
      <c r="AI2492" s="142"/>
      <c r="AJ2492" s="142"/>
      <c r="AK2492" s="142"/>
      <c r="AL2492" s="142"/>
      <c r="AM2492" s="142"/>
      <c r="AN2492" s="142"/>
      <c r="AO2492" s="142"/>
    </row>
    <row r="2493" spans="35:41" x14ac:dyDescent="0.25">
      <c r="AI2493" s="142"/>
      <c r="AJ2493" s="142"/>
      <c r="AK2493" s="142"/>
      <c r="AL2493" s="142"/>
      <c r="AM2493" s="142"/>
      <c r="AN2493" s="142"/>
      <c r="AO2493" s="142"/>
    </row>
    <row r="2494" spans="35:41" x14ac:dyDescent="0.25">
      <c r="AI2494" s="142"/>
      <c r="AJ2494" s="142"/>
      <c r="AK2494" s="142"/>
      <c r="AL2494" s="142"/>
      <c r="AM2494" s="142"/>
      <c r="AN2494" s="142"/>
      <c r="AO2494" s="142"/>
    </row>
    <row r="2495" spans="35:41" x14ac:dyDescent="0.25">
      <c r="AI2495" s="142"/>
      <c r="AJ2495" s="142"/>
      <c r="AK2495" s="142"/>
      <c r="AL2495" s="142"/>
      <c r="AM2495" s="142"/>
      <c r="AN2495" s="142"/>
      <c r="AO2495" s="142"/>
    </row>
    <row r="2496" spans="35:41" x14ac:dyDescent="0.25">
      <c r="AI2496" s="142"/>
      <c r="AJ2496" s="142"/>
      <c r="AK2496" s="142"/>
      <c r="AL2496" s="142"/>
      <c r="AM2496" s="142"/>
      <c r="AN2496" s="142"/>
      <c r="AO2496" s="142"/>
    </row>
    <row r="2497" spans="35:41" x14ac:dyDescent="0.25">
      <c r="AI2497" s="142"/>
      <c r="AJ2497" s="142"/>
      <c r="AK2497" s="142"/>
      <c r="AL2497" s="142"/>
      <c r="AM2497" s="142"/>
      <c r="AN2497" s="142"/>
      <c r="AO2497" s="142"/>
    </row>
    <row r="2498" spans="35:41" x14ac:dyDescent="0.25">
      <c r="AI2498" s="142"/>
      <c r="AJ2498" s="142"/>
      <c r="AK2498" s="142"/>
      <c r="AL2498" s="142"/>
      <c r="AM2498" s="142"/>
      <c r="AN2498" s="142"/>
      <c r="AO2498" s="142"/>
    </row>
    <row r="2499" spans="35:41" x14ac:dyDescent="0.25">
      <c r="AI2499" s="142"/>
      <c r="AJ2499" s="142"/>
      <c r="AK2499" s="142"/>
      <c r="AL2499" s="142"/>
      <c r="AM2499" s="142"/>
      <c r="AN2499" s="142"/>
      <c r="AO2499" s="142"/>
    </row>
    <row r="2500" spans="35:41" x14ac:dyDescent="0.25">
      <c r="AI2500" s="142"/>
      <c r="AJ2500" s="142"/>
      <c r="AK2500" s="142"/>
      <c r="AL2500" s="142"/>
      <c r="AM2500" s="142"/>
      <c r="AN2500" s="142"/>
      <c r="AO2500" s="142"/>
    </row>
    <row r="2501" spans="35:41" x14ac:dyDescent="0.25">
      <c r="AI2501" s="142"/>
      <c r="AJ2501" s="142"/>
      <c r="AK2501" s="142"/>
      <c r="AL2501" s="142"/>
      <c r="AM2501" s="142"/>
      <c r="AN2501" s="142"/>
      <c r="AO2501" s="142"/>
    </row>
    <row r="2502" spans="35:41" x14ac:dyDescent="0.25">
      <c r="AI2502" s="142"/>
      <c r="AJ2502" s="142"/>
      <c r="AK2502" s="142"/>
      <c r="AL2502" s="142"/>
      <c r="AM2502" s="142"/>
      <c r="AN2502" s="142"/>
      <c r="AO2502" s="142"/>
    </row>
    <row r="2503" spans="35:41" x14ac:dyDescent="0.25">
      <c r="AI2503" s="142"/>
      <c r="AJ2503" s="142"/>
      <c r="AK2503" s="142"/>
      <c r="AL2503" s="142"/>
      <c r="AM2503" s="142"/>
      <c r="AN2503" s="142"/>
      <c r="AO2503" s="142"/>
    </row>
    <row r="2504" spans="35:41" x14ac:dyDescent="0.25">
      <c r="AI2504" s="142"/>
      <c r="AJ2504" s="142"/>
      <c r="AK2504" s="142"/>
      <c r="AL2504" s="142"/>
      <c r="AM2504" s="142"/>
      <c r="AN2504" s="142"/>
      <c r="AO2504" s="142"/>
    </row>
    <row r="2505" spans="35:41" x14ac:dyDescent="0.25">
      <c r="AI2505" s="142"/>
      <c r="AJ2505" s="142"/>
      <c r="AK2505" s="142"/>
      <c r="AL2505" s="142"/>
      <c r="AM2505" s="142"/>
      <c r="AN2505" s="142"/>
      <c r="AO2505" s="142"/>
    </row>
    <row r="2506" spans="35:41" x14ac:dyDescent="0.25">
      <c r="AI2506" s="142"/>
      <c r="AJ2506" s="142"/>
      <c r="AK2506" s="142"/>
      <c r="AL2506" s="142"/>
      <c r="AM2506" s="142"/>
      <c r="AN2506" s="142"/>
      <c r="AO2506" s="142"/>
    </row>
    <row r="2507" spans="35:41" x14ac:dyDescent="0.25">
      <c r="AI2507" s="142"/>
      <c r="AJ2507" s="142"/>
      <c r="AK2507" s="142"/>
      <c r="AL2507" s="142"/>
      <c r="AM2507" s="142"/>
      <c r="AN2507" s="142"/>
      <c r="AO2507" s="142"/>
    </row>
    <row r="2508" spans="35:41" x14ac:dyDescent="0.25">
      <c r="AI2508" s="142"/>
      <c r="AJ2508" s="142"/>
      <c r="AK2508" s="142"/>
      <c r="AL2508" s="142"/>
      <c r="AM2508" s="142"/>
      <c r="AN2508" s="142"/>
      <c r="AO2508" s="142"/>
    </row>
    <row r="2509" spans="35:41" x14ac:dyDescent="0.25">
      <c r="AI2509" s="142"/>
      <c r="AJ2509" s="142"/>
      <c r="AK2509" s="142"/>
      <c r="AL2509" s="142"/>
      <c r="AM2509" s="142"/>
      <c r="AN2509" s="142"/>
      <c r="AO2509" s="142"/>
    </row>
    <row r="2510" spans="35:41" x14ac:dyDescent="0.25">
      <c r="AI2510" s="142"/>
      <c r="AJ2510" s="142"/>
      <c r="AK2510" s="142"/>
      <c r="AL2510" s="142"/>
      <c r="AM2510" s="142"/>
      <c r="AN2510" s="142"/>
      <c r="AO2510" s="142"/>
    </row>
    <row r="2511" spans="35:41" x14ac:dyDescent="0.25">
      <c r="AI2511" s="142"/>
      <c r="AJ2511" s="142"/>
      <c r="AK2511" s="142"/>
      <c r="AL2511" s="142"/>
      <c r="AM2511" s="142"/>
      <c r="AN2511" s="142"/>
      <c r="AO2511" s="142"/>
    </row>
    <row r="2512" spans="35:41" x14ac:dyDescent="0.25">
      <c r="AI2512" s="142"/>
      <c r="AJ2512" s="142"/>
      <c r="AK2512" s="142"/>
      <c r="AL2512" s="142"/>
      <c r="AM2512" s="142"/>
      <c r="AN2512" s="142"/>
      <c r="AO2512" s="142"/>
    </row>
    <row r="2513" spans="35:41" x14ac:dyDescent="0.25">
      <c r="AI2513" s="142"/>
      <c r="AJ2513" s="142"/>
      <c r="AK2513" s="142"/>
      <c r="AL2513" s="142"/>
      <c r="AM2513" s="142"/>
      <c r="AN2513" s="142"/>
      <c r="AO2513" s="142"/>
    </row>
    <row r="2514" spans="35:41" x14ac:dyDescent="0.25">
      <c r="AI2514" s="142"/>
      <c r="AJ2514" s="142"/>
      <c r="AK2514" s="142"/>
      <c r="AL2514" s="142"/>
      <c r="AM2514" s="142"/>
      <c r="AN2514" s="142"/>
      <c r="AO2514" s="142"/>
    </row>
    <row r="2515" spans="35:41" x14ac:dyDescent="0.25">
      <c r="AI2515" s="142"/>
      <c r="AJ2515" s="142"/>
      <c r="AK2515" s="142"/>
      <c r="AL2515" s="142"/>
      <c r="AM2515" s="142"/>
      <c r="AN2515" s="142"/>
      <c r="AO2515" s="142"/>
    </row>
    <row r="2516" spans="35:41" x14ac:dyDescent="0.25">
      <c r="AI2516" s="142"/>
      <c r="AJ2516" s="142"/>
      <c r="AK2516" s="142"/>
      <c r="AL2516" s="142"/>
      <c r="AM2516" s="142"/>
      <c r="AN2516" s="142"/>
      <c r="AO2516" s="142"/>
    </row>
    <row r="2517" spans="35:41" x14ac:dyDescent="0.25">
      <c r="AI2517" s="142"/>
      <c r="AJ2517" s="142"/>
      <c r="AK2517" s="142"/>
      <c r="AL2517" s="142"/>
      <c r="AM2517" s="142"/>
      <c r="AN2517" s="142"/>
      <c r="AO2517" s="142"/>
    </row>
    <row r="2518" spans="35:41" x14ac:dyDescent="0.25">
      <c r="AI2518" s="142"/>
      <c r="AJ2518" s="142"/>
      <c r="AK2518" s="142"/>
      <c r="AL2518" s="142"/>
      <c r="AM2518" s="142"/>
      <c r="AN2518" s="142"/>
      <c r="AO2518" s="142"/>
    </row>
    <row r="2519" spans="35:41" x14ac:dyDescent="0.25">
      <c r="AI2519" s="142"/>
      <c r="AJ2519" s="142"/>
      <c r="AK2519" s="142"/>
      <c r="AL2519" s="142"/>
      <c r="AM2519" s="142"/>
      <c r="AN2519" s="142"/>
      <c r="AO2519" s="142"/>
    </row>
    <row r="2520" spans="35:41" x14ac:dyDescent="0.25">
      <c r="AI2520" s="142"/>
      <c r="AJ2520" s="142"/>
      <c r="AK2520" s="142"/>
      <c r="AL2520" s="142"/>
      <c r="AM2520" s="142"/>
      <c r="AN2520" s="142"/>
      <c r="AO2520" s="142"/>
    </row>
    <row r="2521" spans="35:41" x14ac:dyDescent="0.25">
      <c r="AI2521" s="142"/>
      <c r="AJ2521" s="142"/>
      <c r="AK2521" s="142"/>
      <c r="AL2521" s="142"/>
      <c r="AM2521" s="142"/>
      <c r="AN2521" s="142"/>
      <c r="AO2521" s="142"/>
    </row>
    <row r="2522" spans="35:41" x14ac:dyDescent="0.25">
      <c r="AI2522" s="142"/>
      <c r="AJ2522" s="142"/>
      <c r="AK2522" s="142"/>
      <c r="AL2522" s="142"/>
      <c r="AM2522" s="142"/>
      <c r="AN2522" s="142"/>
      <c r="AO2522" s="142"/>
    </row>
    <row r="2523" spans="35:41" x14ac:dyDescent="0.25">
      <c r="AI2523" s="142"/>
      <c r="AJ2523" s="142"/>
      <c r="AK2523" s="142"/>
      <c r="AL2523" s="142"/>
      <c r="AM2523" s="142"/>
      <c r="AN2523" s="142"/>
      <c r="AO2523" s="142"/>
    </row>
    <row r="2524" spans="35:41" x14ac:dyDescent="0.25">
      <c r="AI2524" s="142"/>
      <c r="AJ2524" s="142"/>
      <c r="AK2524" s="142"/>
      <c r="AL2524" s="142"/>
      <c r="AM2524" s="142"/>
      <c r="AN2524" s="142"/>
      <c r="AO2524" s="142"/>
    </row>
    <row r="2525" spans="35:41" x14ac:dyDescent="0.25">
      <c r="AI2525" s="142"/>
      <c r="AJ2525" s="142"/>
      <c r="AK2525" s="142"/>
      <c r="AL2525" s="142"/>
      <c r="AM2525" s="142"/>
      <c r="AN2525" s="142"/>
      <c r="AO2525" s="142"/>
    </row>
    <row r="2526" spans="35:41" x14ac:dyDescent="0.25">
      <c r="AI2526" s="142"/>
      <c r="AJ2526" s="142"/>
      <c r="AK2526" s="142"/>
      <c r="AL2526" s="142"/>
      <c r="AM2526" s="142"/>
      <c r="AN2526" s="142"/>
      <c r="AO2526" s="142"/>
    </row>
    <row r="2527" spans="35:41" x14ac:dyDescent="0.25">
      <c r="AI2527" s="142"/>
      <c r="AJ2527" s="142"/>
      <c r="AK2527" s="142"/>
      <c r="AL2527" s="142"/>
      <c r="AM2527" s="142"/>
      <c r="AN2527" s="142"/>
      <c r="AO2527" s="142"/>
    </row>
    <row r="2528" spans="35:41" x14ac:dyDescent="0.25">
      <c r="AI2528" s="142"/>
      <c r="AJ2528" s="142"/>
      <c r="AK2528" s="142"/>
      <c r="AL2528" s="142"/>
      <c r="AM2528" s="142"/>
      <c r="AN2528" s="142"/>
      <c r="AO2528" s="142"/>
    </row>
    <row r="2529" spans="35:41" x14ac:dyDescent="0.25">
      <c r="AI2529" s="142"/>
      <c r="AJ2529" s="142"/>
      <c r="AK2529" s="142"/>
      <c r="AL2529" s="142"/>
      <c r="AM2529" s="142"/>
      <c r="AN2529" s="142"/>
      <c r="AO2529" s="142"/>
    </row>
    <row r="2530" spans="35:41" x14ac:dyDescent="0.25">
      <c r="AI2530" s="142"/>
      <c r="AJ2530" s="142"/>
      <c r="AK2530" s="142"/>
      <c r="AL2530" s="142"/>
      <c r="AM2530" s="142"/>
      <c r="AN2530" s="142"/>
      <c r="AO2530" s="142"/>
    </row>
    <row r="2531" spans="35:41" x14ac:dyDescent="0.25">
      <c r="AI2531" s="142"/>
      <c r="AJ2531" s="142"/>
      <c r="AK2531" s="142"/>
      <c r="AL2531" s="142"/>
      <c r="AM2531" s="142"/>
      <c r="AN2531" s="142"/>
      <c r="AO2531" s="142"/>
    </row>
    <row r="2532" spans="35:41" x14ac:dyDescent="0.25">
      <c r="AI2532" s="142"/>
      <c r="AJ2532" s="142"/>
      <c r="AK2532" s="142"/>
      <c r="AL2532" s="142"/>
      <c r="AM2532" s="142"/>
      <c r="AN2532" s="142"/>
      <c r="AO2532" s="142"/>
    </row>
    <row r="2533" spans="35:41" x14ac:dyDescent="0.25">
      <c r="AI2533" s="142"/>
      <c r="AJ2533" s="142"/>
      <c r="AK2533" s="142"/>
      <c r="AL2533" s="142"/>
      <c r="AM2533" s="142"/>
      <c r="AN2533" s="142"/>
      <c r="AO2533" s="142"/>
    </row>
    <row r="2534" spans="35:41" x14ac:dyDescent="0.25">
      <c r="AI2534" s="142"/>
      <c r="AJ2534" s="142"/>
      <c r="AK2534" s="142"/>
      <c r="AL2534" s="142"/>
      <c r="AM2534" s="142"/>
      <c r="AN2534" s="142"/>
      <c r="AO2534" s="142"/>
    </row>
    <row r="2535" spans="35:41" x14ac:dyDescent="0.25">
      <c r="AI2535" s="142"/>
      <c r="AJ2535" s="142"/>
      <c r="AK2535" s="142"/>
      <c r="AL2535" s="142"/>
      <c r="AM2535" s="142"/>
      <c r="AN2535" s="142"/>
      <c r="AO2535" s="142"/>
    </row>
    <row r="2536" spans="35:41" x14ac:dyDescent="0.25">
      <c r="AI2536" s="142"/>
      <c r="AJ2536" s="142"/>
      <c r="AK2536" s="142"/>
      <c r="AL2536" s="142"/>
      <c r="AM2536" s="142"/>
      <c r="AN2536" s="142"/>
      <c r="AO2536" s="142"/>
    </row>
    <row r="2537" spans="35:41" x14ac:dyDescent="0.25">
      <c r="AI2537" s="142"/>
      <c r="AJ2537" s="142"/>
      <c r="AK2537" s="142"/>
      <c r="AL2537" s="142"/>
      <c r="AM2537" s="142"/>
      <c r="AN2537" s="142"/>
      <c r="AO2537" s="142"/>
    </row>
    <row r="2538" spans="35:41" x14ac:dyDescent="0.25">
      <c r="AI2538" s="142"/>
      <c r="AJ2538" s="142"/>
      <c r="AK2538" s="142"/>
      <c r="AL2538" s="142"/>
      <c r="AM2538" s="142"/>
      <c r="AN2538" s="142"/>
      <c r="AO2538" s="142"/>
    </row>
    <row r="2539" spans="35:41" x14ac:dyDescent="0.25">
      <c r="AI2539" s="142"/>
      <c r="AJ2539" s="142"/>
      <c r="AK2539" s="142"/>
      <c r="AL2539" s="142"/>
      <c r="AM2539" s="142"/>
      <c r="AN2539" s="142"/>
      <c r="AO2539" s="142"/>
    </row>
    <row r="2540" spans="35:41" x14ac:dyDescent="0.25">
      <c r="AI2540" s="142"/>
      <c r="AJ2540" s="142"/>
      <c r="AK2540" s="142"/>
      <c r="AL2540" s="142"/>
      <c r="AM2540" s="142"/>
      <c r="AN2540" s="142"/>
      <c r="AO2540" s="142"/>
    </row>
    <row r="2541" spans="35:41" x14ac:dyDescent="0.25">
      <c r="AI2541" s="142"/>
      <c r="AJ2541" s="142"/>
      <c r="AK2541" s="142"/>
      <c r="AL2541" s="142"/>
      <c r="AM2541" s="142"/>
      <c r="AN2541" s="142"/>
      <c r="AO2541" s="142"/>
    </row>
    <row r="2542" spans="35:41" x14ac:dyDescent="0.25">
      <c r="AI2542" s="142"/>
      <c r="AJ2542" s="142"/>
      <c r="AK2542" s="142"/>
      <c r="AL2542" s="142"/>
      <c r="AM2542" s="142"/>
      <c r="AN2542" s="142"/>
      <c r="AO2542" s="142"/>
    </row>
    <row r="2543" spans="35:41" x14ac:dyDescent="0.25">
      <c r="AI2543" s="142"/>
      <c r="AJ2543" s="142"/>
      <c r="AK2543" s="142"/>
      <c r="AL2543" s="142"/>
      <c r="AM2543" s="142"/>
      <c r="AN2543" s="142"/>
      <c r="AO2543" s="142"/>
    </row>
    <row r="2544" spans="35:41" x14ac:dyDescent="0.25">
      <c r="AI2544" s="142"/>
      <c r="AJ2544" s="142"/>
      <c r="AK2544" s="142"/>
      <c r="AL2544" s="142"/>
      <c r="AM2544" s="142"/>
      <c r="AN2544" s="142"/>
      <c r="AO2544" s="142"/>
    </row>
    <row r="2545" spans="35:41" x14ac:dyDescent="0.25">
      <c r="AI2545" s="142"/>
      <c r="AJ2545" s="142"/>
      <c r="AK2545" s="142"/>
      <c r="AL2545" s="142"/>
      <c r="AM2545" s="142"/>
      <c r="AN2545" s="142"/>
      <c r="AO2545" s="142"/>
    </row>
    <row r="2546" spans="35:41" x14ac:dyDescent="0.25">
      <c r="AI2546" s="142"/>
      <c r="AJ2546" s="142"/>
      <c r="AK2546" s="142"/>
      <c r="AL2546" s="142"/>
      <c r="AM2546" s="142"/>
      <c r="AN2546" s="142"/>
      <c r="AO2546" s="142"/>
    </row>
    <row r="2547" spans="35:41" x14ac:dyDescent="0.25">
      <c r="AI2547" s="142"/>
      <c r="AJ2547" s="142"/>
      <c r="AK2547" s="142"/>
      <c r="AL2547" s="142"/>
      <c r="AM2547" s="142"/>
      <c r="AN2547" s="142"/>
      <c r="AO2547" s="142"/>
    </row>
    <row r="2548" spans="35:41" x14ac:dyDescent="0.25">
      <c r="AI2548" s="142"/>
      <c r="AJ2548" s="142"/>
      <c r="AK2548" s="142"/>
      <c r="AL2548" s="142"/>
      <c r="AM2548" s="142"/>
      <c r="AN2548" s="142"/>
      <c r="AO2548" s="142"/>
    </row>
    <row r="2549" spans="35:41" x14ac:dyDescent="0.25">
      <c r="AI2549" s="142"/>
      <c r="AJ2549" s="142"/>
      <c r="AK2549" s="142"/>
      <c r="AL2549" s="142"/>
      <c r="AM2549" s="142"/>
      <c r="AN2549" s="142"/>
      <c r="AO2549" s="142"/>
    </row>
    <row r="2550" spans="35:41" x14ac:dyDescent="0.25">
      <c r="AI2550" s="142"/>
      <c r="AJ2550" s="142"/>
      <c r="AK2550" s="142"/>
      <c r="AL2550" s="142"/>
      <c r="AM2550" s="142"/>
      <c r="AN2550" s="142"/>
      <c r="AO2550" s="142"/>
    </row>
    <row r="2551" spans="35:41" x14ac:dyDescent="0.25">
      <c r="AI2551" s="142"/>
      <c r="AJ2551" s="142"/>
      <c r="AK2551" s="142"/>
      <c r="AL2551" s="142"/>
      <c r="AM2551" s="142"/>
      <c r="AN2551" s="142"/>
      <c r="AO2551" s="142"/>
    </row>
    <row r="2552" spans="35:41" x14ac:dyDescent="0.25">
      <c r="AI2552" s="142"/>
      <c r="AJ2552" s="142"/>
      <c r="AK2552" s="142"/>
      <c r="AL2552" s="142"/>
      <c r="AM2552" s="142"/>
      <c r="AN2552" s="142"/>
      <c r="AO2552" s="142"/>
    </row>
    <row r="2553" spans="35:41" x14ac:dyDescent="0.25">
      <c r="AI2553" s="142"/>
      <c r="AJ2553" s="142"/>
      <c r="AK2553" s="142"/>
      <c r="AL2553" s="142"/>
      <c r="AM2553" s="142"/>
      <c r="AN2553" s="142"/>
      <c r="AO2553" s="142"/>
    </row>
    <row r="2554" spans="35:41" x14ac:dyDescent="0.25">
      <c r="AI2554" s="142"/>
      <c r="AJ2554" s="142"/>
      <c r="AK2554" s="142"/>
      <c r="AL2554" s="142"/>
      <c r="AM2554" s="142"/>
      <c r="AN2554" s="142"/>
      <c r="AO2554" s="142"/>
    </row>
    <row r="2555" spans="35:41" x14ac:dyDescent="0.25">
      <c r="AI2555" s="142"/>
      <c r="AJ2555" s="142"/>
      <c r="AK2555" s="142"/>
      <c r="AL2555" s="142"/>
      <c r="AM2555" s="142"/>
      <c r="AN2555" s="142"/>
      <c r="AO2555" s="142"/>
    </row>
    <row r="2556" spans="35:41" x14ac:dyDescent="0.25">
      <c r="AI2556" s="142"/>
      <c r="AJ2556" s="142"/>
      <c r="AK2556" s="142"/>
      <c r="AL2556" s="142"/>
      <c r="AM2556" s="142"/>
      <c r="AN2556" s="142"/>
      <c r="AO2556" s="142"/>
    </row>
    <row r="2557" spans="35:41" x14ac:dyDescent="0.25">
      <c r="AI2557" s="142"/>
      <c r="AJ2557" s="142"/>
      <c r="AK2557" s="142"/>
      <c r="AL2557" s="142"/>
      <c r="AM2557" s="142"/>
      <c r="AN2557" s="142"/>
      <c r="AO2557" s="142"/>
    </row>
    <row r="2558" spans="35:41" x14ac:dyDescent="0.25">
      <c r="AI2558" s="142"/>
      <c r="AJ2558" s="142"/>
      <c r="AK2558" s="142"/>
      <c r="AL2558" s="142"/>
      <c r="AM2558" s="142"/>
      <c r="AN2558" s="142"/>
      <c r="AO2558" s="142"/>
    </row>
    <row r="2559" spans="35:41" x14ac:dyDescent="0.25">
      <c r="AI2559" s="142"/>
      <c r="AJ2559" s="142"/>
      <c r="AK2559" s="142"/>
      <c r="AL2559" s="142"/>
      <c r="AM2559" s="142"/>
      <c r="AN2559" s="142"/>
      <c r="AO2559" s="142"/>
    </row>
    <row r="2560" spans="35:41" x14ac:dyDescent="0.25">
      <c r="AI2560" s="142"/>
      <c r="AJ2560" s="142"/>
      <c r="AK2560" s="142"/>
      <c r="AL2560" s="142"/>
      <c r="AM2560" s="142"/>
      <c r="AN2560" s="142"/>
      <c r="AO2560" s="142"/>
    </row>
    <row r="2561" spans="35:41" x14ac:dyDescent="0.25">
      <c r="AI2561" s="142"/>
      <c r="AJ2561" s="142"/>
      <c r="AK2561" s="142"/>
      <c r="AL2561" s="142"/>
      <c r="AM2561" s="142"/>
      <c r="AN2561" s="142"/>
      <c r="AO2561" s="142"/>
    </row>
    <row r="2562" spans="35:41" x14ac:dyDescent="0.25">
      <c r="AI2562" s="142"/>
      <c r="AJ2562" s="142"/>
      <c r="AK2562" s="142"/>
      <c r="AL2562" s="142"/>
      <c r="AM2562" s="142"/>
      <c r="AN2562" s="142"/>
      <c r="AO2562" s="142"/>
    </row>
    <row r="2563" spans="35:41" x14ac:dyDescent="0.25">
      <c r="AI2563" s="142"/>
      <c r="AJ2563" s="142"/>
      <c r="AK2563" s="142"/>
      <c r="AL2563" s="142"/>
      <c r="AM2563" s="142"/>
      <c r="AN2563" s="142"/>
      <c r="AO2563" s="142"/>
    </row>
    <row r="2564" spans="35:41" x14ac:dyDescent="0.25">
      <c r="AI2564" s="142"/>
      <c r="AJ2564" s="142"/>
      <c r="AK2564" s="142"/>
      <c r="AL2564" s="142"/>
      <c r="AM2564" s="142"/>
      <c r="AN2564" s="142"/>
      <c r="AO2564" s="142"/>
    </row>
    <row r="2565" spans="35:41" x14ac:dyDescent="0.25">
      <c r="AI2565" s="142"/>
      <c r="AJ2565" s="142"/>
      <c r="AK2565" s="142"/>
      <c r="AL2565" s="142"/>
      <c r="AM2565" s="142"/>
      <c r="AN2565" s="142"/>
      <c r="AO2565" s="142"/>
    </row>
    <row r="2566" spans="35:41" x14ac:dyDescent="0.25">
      <c r="AI2566" s="142"/>
      <c r="AJ2566" s="142"/>
      <c r="AK2566" s="142"/>
      <c r="AL2566" s="142"/>
      <c r="AM2566" s="142"/>
      <c r="AN2566" s="142"/>
      <c r="AO2566" s="142"/>
    </row>
    <row r="2567" spans="35:41" x14ac:dyDescent="0.25">
      <c r="AI2567" s="142"/>
      <c r="AJ2567" s="142"/>
      <c r="AK2567" s="142"/>
      <c r="AL2567" s="142"/>
      <c r="AM2567" s="142"/>
      <c r="AN2567" s="142"/>
      <c r="AO2567" s="142"/>
    </row>
    <row r="2568" spans="35:41" x14ac:dyDescent="0.25">
      <c r="AI2568" s="142"/>
      <c r="AJ2568" s="142"/>
      <c r="AK2568" s="142"/>
      <c r="AL2568" s="142"/>
      <c r="AM2568" s="142"/>
      <c r="AN2568" s="142"/>
      <c r="AO2568" s="142"/>
    </row>
    <row r="2569" spans="35:41" x14ac:dyDescent="0.25">
      <c r="AI2569" s="142"/>
      <c r="AJ2569" s="142"/>
      <c r="AK2569" s="142"/>
      <c r="AL2569" s="142"/>
      <c r="AM2569" s="142"/>
      <c r="AN2569" s="142"/>
      <c r="AO2569" s="142"/>
    </row>
    <row r="2570" spans="35:41" x14ac:dyDescent="0.25">
      <c r="AI2570" s="142"/>
      <c r="AJ2570" s="142"/>
      <c r="AK2570" s="142"/>
      <c r="AL2570" s="142"/>
      <c r="AM2570" s="142"/>
      <c r="AN2570" s="142"/>
      <c r="AO2570" s="142"/>
    </row>
    <row r="2571" spans="35:41" x14ac:dyDescent="0.25">
      <c r="AI2571" s="142"/>
      <c r="AJ2571" s="142"/>
      <c r="AK2571" s="142"/>
      <c r="AL2571" s="142"/>
      <c r="AM2571" s="142"/>
      <c r="AN2571" s="142"/>
      <c r="AO2571" s="142"/>
    </row>
    <row r="2572" spans="35:41" x14ac:dyDescent="0.25">
      <c r="AI2572" s="142"/>
      <c r="AJ2572" s="142"/>
      <c r="AK2572" s="142"/>
      <c r="AL2572" s="142"/>
      <c r="AM2572" s="142"/>
      <c r="AN2572" s="142"/>
      <c r="AO2572" s="142"/>
    </row>
    <row r="2573" spans="35:41" x14ac:dyDescent="0.25">
      <c r="AI2573" s="142"/>
      <c r="AJ2573" s="142"/>
      <c r="AK2573" s="142"/>
      <c r="AL2573" s="142"/>
      <c r="AM2573" s="142"/>
      <c r="AN2573" s="142"/>
      <c r="AO2573" s="142"/>
    </row>
    <row r="2574" spans="35:41" x14ac:dyDescent="0.25">
      <c r="AI2574" s="142"/>
      <c r="AJ2574" s="142"/>
      <c r="AK2574" s="142"/>
      <c r="AL2574" s="142"/>
      <c r="AM2574" s="142"/>
      <c r="AN2574" s="142"/>
      <c r="AO2574" s="142"/>
    </row>
    <row r="2575" spans="35:41" x14ac:dyDescent="0.25">
      <c r="AI2575" s="142"/>
      <c r="AJ2575" s="142"/>
      <c r="AK2575" s="142"/>
      <c r="AL2575" s="142"/>
      <c r="AM2575" s="142"/>
      <c r="AN2575" s="142"/>
      <c r="AO2575" s="142"/>
    </row>
    <row r="2576" spans="35:41" x14ac:dyDescent="0.25">
      <c r="AI2576" s="142"/>
      <c r="AJ2576" s="142"/>
      <c r="AK2576" s="142"/>
      <c r="AL2576" s="142"/>
      <c r="AM2576" s="142"/>
      <c r="AN2576" s="142"/>
      <c r="AO2576" s="142"/>
    </row>
    <row r="2577" spans="35:41" x14ac:dyDescent="0.25">
      <c r="AI2577" s="142"/>
      <c r="AJ2577" s="142"/>
      <c r="AK2577" s="142"/>
      <c r="AL2577" s="142"/>
      <c r="AM2577" s="142"/>
      <c r="AN2577" s="142"/>
      <c r="AO2577" s="142"/>
    </row>
    <row r="2578" spans="35:41" x14ac:dyDescent="0.25">
      <c r="AI2578" s="142"/>
      <c r="AJ2578" s="142"/>
      <c r="AK2578" s="142"/>
      <c r="AL2578" s="142"/>
      <c r="AM2578" s="142"/>
      <c r="AN2578" s="142"/>
      <c r="AO2578" s="142"/>
    </row>
    <row r="2579" spans="35:41" x14ac:dyDescent="0.25">
      <c r="AI2579" s="142"/>
      <c r="AJ2579" s="142"/>
      <c r="AK2579" s="142"/>
      <c r="AL2579" s="142"/>
      <c r="AM2579" s="142"/>
      <c r="AN2579" s="142"/>
      <c r="AO2579" s="142"/>
    </row>
    <row r="2580" spans="35:41" x14ac:dyDescent="0.25">
      <c r="AI2580" s="142"/>
      <c r="AJ2580" s="142"/>
      <c r="AK2580" s="142"/>
      <c r="AL2580" s="142"/>
      <c r="AM2580" s="142"/>
      <c r="AN2580" s="142"/>
      <c r="AO2580" s="142"/>
    </row>
    <row r="2581" spans="35:41" x14ac:dyDescent="0.25">
      <c r="AI2581" s="142"/>
      <c r="AJ2581" s="142"/>
      <c r="AK2581" s="142"/>
      <c r="AL2581" s="142"/>
      <c r="AM2581" s="142"/>
      <c r="AN2581" s="142"/>
      <c r="AO2581" s="142"/>
    </row>
    <row r="2582" spans="35:41" x14ac:dyDescent="0.25">
      <c r="AI2582" s="142"/>
      <c r="AJ2582" s="142"/>
      <c r="AK2582" s="142"/>
      <c r="AL2582" s="142"/>
      <c r="AM2582" s="142"/>
      <c r="AN2582" s="142"/>
      <c r="AO2582" s="142"/>
    </row>
    <row r="2583" spans="35:41" x14ac:dyDescent="0.25">
      <c r="AI2583" s="142"/>
      <c r="AJ2583" s="142"/>
      <c r="AK2583" s="142"/>
      <c r="AL2583" s="142"/>
      <c r="AM2583" s="142"/>
      <c r="AN2583" s="142"/>
      <c r="AO2583" s="142"/>
    </row>
    <row r="2584" spans="35:41" x14ac:dyDescent="0.25">
      <c r="AI2584" s="142"/>
      <c r="AJ2584" s="142"/>
      <c r="AK2584" s="142"/>
      <c r="AL2584" s="142"/>
      <c r="AM2584" s="142"/>
      <c r="AN2584" s="142"/>
      <c r="AO2584" s="142"/>
    </row>
    <row r="2585" spans="35:41" x14ac:dyDescent="0.25">
      <c r="AI2585" s="142"/>
      <c r="AJ2585" s="142"/>
      <c r="AK2585" s="142"/>
      <c r="AL2585" s="142"/>
      <c r="AM2585" s="142"/>
      <c r="AN2585" s="142"/>
      <c r="AO2585" s="142"/>
    </row>
    <row r="2586" spans="35:41" x14ac:dyDescent="0.25">
      <c r="AI2586" s="142"/>
      <c r="AJ2586" s="142"/>
      <c r="AK2586" s="142"/>
      <c r="AL2586" s="142"/>
      <c r="AM2586" s="142"/>
      <c r="AN2586" s="142"/>
      <c r="AO2586" s="142"/>
    </row>
    <row r="2587" spans="35:41" x14ac:dyDescent="0.25">
      <c r="AI2587" s="142"/>
      <c r="AJ2587" s="142"/>
      <c r="AK2587" s="142"/>
      <c r="AL2587" s="142"/>
      <c r="AM2587" s="142"/>
      <c r="AN2587" s="142"/>
      <c r="AO2587" s="142"/>
    </row>
    <row r="2588" spans="35:41" x14ac:dyDescent="0.25">
      <c r="AI2588" s="142"/>
      <c r="AJ2588" s="142"/>
      <c r="AK2588" s="142"/>
      <c r="AL2588" s="142"/>
      <c r="AM2588" s="142"/>
      <c r="AN2588" s="142"/>
      <c r="AO2588" s="142"/>
    </row>
    <row r="2589" spans="35:41" x14ac:dyDescent="0.25">
      <c r="AI2589" s="142"/>
      <c r="AJ2589" s="142"/>
      <c r="AK2589" s="142"/>
      <c r="AL2589" s="142"/>
      <c r="AM2589" s="142"/>
      <c r="AN2589" s="142"/>
      <c r="AO2589" s="142"/>
    </row>
    <row r="2590" spans="35:41" x14ac:dyDescent="0.25">
      <c r="AI2590" s="142"/>
      <c r="AJ2590" s="142"/>
      <c r="AK2590" s="142"/>
      <c r="AL2590" s="142"/>
      <c r="AM2590" s="142"/>
      <c r="AN2590" s="142"/>
      <c r="AO2590" s="142"/>
    </row>
    <row r="2591" spans="35:41" x14ac:dyDescent="0.25">
      <c r="AI2591" s="142"/>
      <c r="AJ2591" s="142"/>
      <c r="AK2591" s="142"/>
      <c r="AL2591" s="142"/>
      <c r="AM2591" s="142"/>
      <c r="AN2591" s="142"/>
      <c r="AO2591" s="142"/>
    </row>
    <row r="2592" spans="35:41" x14ac:dyDescent="0.25">
      <c r="AI2592" s="142"/>
      <c r="AJ2592" s="142"/>
      <c r="AK2592" s="142"/>
      <c r="AL2592" s="142"/>
      <c r="AM2592" s="142"/>
      <c r="AN2592" s="142"/>
      <c r="AO2592" s="142"/>
    </row>
    <row r="2593" spans="35:41" x14ac:dyDescent="0.25">
      <c r="AI2593" s="142"/>
      <c r="AJ2593" s="142"/>
      <c r="AK2593" s="142"/>
      <c r="AL2593" s="142"/>
      <c r="AM2593" s="142"/>
      <c r="AN2593" s="142"/>
      <c r="AO2593" s="142"/>
    </row>
    <row r="2594" spans="35:41" x14ac:dyDescent="0.25">
      <c r="AI2594" s="142"/>
      <c r="AJ2594" s="142"/>
      <c r="AK2594" s="142"/>
      <c r="AL2594" s="142"/>
      <c r="AM2594" s="142"/>
      <c r="AN2594" s="142"/>
      <c r="AO2594" s="142"/>
    </row>
    <row r="2595" spans="35:41" x14ac:dyDescent="0.25">
      <c r="AI2595" s="142"/>
      <c r="AJ2595" s="142"/>
      <c r="AK2595" s="142"/>
      <c r="AL2595" s="142"/>
      <c r="AM2595" s="142"/>
      <c r="AN2595" s="142"/>
      <c r="AO2595" s="142"/>
    </row>
    <row r="2596" spans="35:41" x14ac:dyDescent="0.25">
      <c r="AI2596" s="142"/>
      <c r="AJ2596" s="142"/>
      <c r="AK2596" s="142"/>
      <c r="AL2596" s="142"/>
      <c r="AM2596" s="142"/>
      <c r="AN2596" s="142"/>
      <c r="AO2596" s="142"/>
    </row>
    <row r="2597" spans="35:41" x14ac:dyDescent="0.25">
      <c r="AI2597" s="142"/>
      <c r="AJ2597" s="142"/>
      <c r="AK2597" s="142"/>
      <c r="AL2597" s="142"/>
      <c r="AM2597" s="142"/>
      <c r="AN2597" s="142"/>
      <c r="AO2597" s="142"/>
    </row>
    <row r="2598" spans="35:41" x14ac:dyDescent="0.25">
      <c r="AI2598" s="142"/>
      <c r="AJ2598" s="142"/>
      <c r="AK2598" s="142"/>
      <c r="AL2598" s="142"/>
      <c r="AM2598" s="142"/>
      <c r="AN2598" s="142"/>
      <c r="AO2598" s="142"/>
    </row>
    <row r="2599" spans="35:41" x14ac:dyDescent="0.25">
      <c r="AI2599" s="142"/>
      <c r="AJ2599" s="142"/>
      <c r="AK2599" s="142"/>
      <c r="AL2599" s="142"/>
      <c r="AM2599" s="142"/>
      <c r="AN2599" s="142"/>
      <c r="AO2599" s="142"/>
    </row>
    <row r="2600" spans="35:41" x14ac:dyDescent="0.25">
      <c r="AI2600" s="142"/>
      <c r="AJ2600" s="142"/>
      <c r="AK2600" s="142"/>
      <c r="AL2600" s="142"/>
      <c r="AM2600" s="142"/>
      <c r="AN2600" s="142"/>
      <c r="AO2600" s="142"/>
    </row>
    <row r="2601" spans="35:41" x14ac:dyDescent="0.25">
      <c r="AI2601" s="142"/>
      <c r="AJ2601" s="142"/>
      <c r="AK2601" s="142"/>
      <c r="AL2601" s="142"/>
      <c r="AM2601" s="142"/>
      <c r="AN2601" s="142"/>
      <c r="AO2601" s="142"/>
    </row>
    <row r="2602" spans="35:41" x14ac:dyDescent="0.25">
      <c r="AI2602" s="142"/>
      <c r="AJ2602" s="142"/>
      <c r="AK2602" s="142"/>
      <c r="AL2602" s="142"/>
      <c r="AM2602" s="142"/>
      <c r="AN2602" s="142"/>
      <c r="AO2602" s="142"/>
    </row>
    <row r="2603" spans="35:41" x14ac:dyDescent="0.25">
      <c r="AI2603" s="142"/>
      <c r="AJ2603" s="142"/>
      <c r="AK2603" s="142"/>
      <c r="AL2603" s="142"/>
      <c r="AM2603" s="142"/>
      <c r="AN2603" s="142"/>
      <c r="AO2603" s="142"/>
    </row>
    <row r="2604" spans="35:41" x14ac:dyDescent="0.25">
      <c r="AI2604" s="142"/>
      <c r="AJ2604" s="142"/>
      <c r="AK2604" s="142"/>
      <c r="AL2604" s="142"/>
      <c r="AM2604" s="142"/>
      <c r="AN2604" s="142"/>
      <c r="AO2604" s="142"/>
    </row>
    <row r="2605" spans="35:41" x14ac:dyDescent="0.25">
      <c r="AI2605" s="142"/>
      <c r="AJ2605" s="142"/>
      <c r="AK2605" s="142"/>
      <c r="AL2605" s="142"/>
      <c r="AM2605" s="142"/>
      <c r="AN2605" s="142"/>
      <c r="AO2605" s="142"/>
    </row>
    <row r="2606" spans="35:41" x14ac:dyDescent="0.25">
      <c r="AI2606" s="142"/>
      <c r="AJ2606" s="142"/>
      <c r="AK2606" s="142"/>
      <c r="AL2606" s="142"/>
      <c r="AM2606" s="142"/>
      <c r="AN2606" s="142"/>
      <c r="AO2606" s="142"/>
    </row>
    <row r="2607" spans="35:41" x14ac:dyDescent="0.25">
      <c r="AI2607" s="142"/>
      <c r="AJ2607" s="142"/>
      <c r="AK2607" s="142"/>
      <c r="AL2607" s="142"/>
      <c r="AM2607" s="142"/>
      <c r="AN2607" s="142"/>
      <c r="AO2607" s="142"/>
    </row>
    <row r="2608" spans="35:41" x14ac:dyDescent="0.25">
      <c r="AI2608" s="142"/>
      <c r="AJ2608" s="142"/>
      <c r="AK2608" s="142"/>
      <c r="AL2608" s="142"/>
      <c r="AM2608" s="142"/>
      <c r="AN2608" s="142"/>
      <c r="AO2608" s="142"/>
    </row>
    <row r="2609" spans="35:41" x14ac:dyDescent="0.25">
      <c r="AI2609" s="142"/>
      <c r="AJ2609" s="142"/>
      <c r="AK2609" s="142"/>
      <c r="AL2609" s="142"/>
      <c r="AM2609" s="142"/>
      <c r="AN2609" s="142"/>
      <c r="AO2609" s="142"/>
    </row>
    <row r="2610" spans="35:41" x14ac:dyDescent="0.25">
      <c r="AI2610" s="142"/>
      <c r="AJ2610" s="142"/>
      <c r="AK2610" s="142"/>
      <c r="AL2610" s="142"/>
      <c r="AM2610" s="142"/>
      <c r="AN2610" s="142"/>
      <c r="AO2610" s="142"/>
    </row>
    <row r="2611" spans="35:41" x14ac:dyDescent="0.25">
      <c r="AI2611" s="142"/>
      <c r="AJ2611" s="142"/>
      <c r="AK2611" s="142"/>
      <c r="AL2611" s="142"/>
      <c r="AM2611" s="142"/>
      <c r="AN2611" s="142"/>
      <c r="AO2611" s="142"/>
    </row>
    <row r="2612" spans="35:41" x14ac:dyDescent="0.25">
      <c r="AI2612" s="142"/>
      <c r="AJ2612" s="142"/>
      <c r="AK2612" s="142"/>
      <c r="AL2612" s="142"/>
      <c r="AM2612" s="142"/>
      <c r="AN2612" s="142"/>
      <c r="AO2612" s="142"/>
    </row>
    <row r="2613" spans="35:41" x14ac:dyDescent="0.25">
      <c r="AI2613" s="142"/>
      <c r="AJ2613" s="142"/>
      <c r="AK2613" s="142"/>
      <c r="AL2613" s="142"/>
      <c r="AM2613" s="142"/>
      <c r="AN2613" s="142"/>
      <c r="AO2613" s="142"/>
    </row>
    <row r="2614" spans="35:41" x14ac:dyDescent="0.25">
      <c r="AI2614" s="142"/>
      <c r="AJ2614" s="142"/>
      <c r="AK2614" s="142"/>
      <c r="AL2614" s="142"/>
      <c r="AM2614" s="142"/>
      <c r="AN2614" s="142"/>
      <c r="AO2614" s="142"/>
    </row>
    <row r="2615" spans="35:41" x14ac:dyDescent="0.25">
      <c r="AI2615" s="142"/>
      <c r="AJ2615" s="142"/>
      <c r="AK2615" s="142"/>
      <c r="AL2615" s="142"/>
      <c r="AM2615" s="142"/>
      <c r="AN2615" s="142"/>
      <c r="AO2615" s="142"/>
    </row>
    <row r="2616" spans="35:41" x14ac:dyDescent="0.25">
      <c r="AI2616" s="142"/>
      <c r="AJ2616" s="142"/>
      <c r="AK2616" s="142"/>
      <c r="AL2616" s="142"/>
      <c r="AM2616" s="142"/>
      <c r="AN2616" s="142"/>
      <c r="AO2616" s="142"/>
    </row>
    <row r="2617" spans="35:41" x14ac:dyDescent="0.25">
      <c r="AI2617" s="142"/>
      <c r="AJ2617" s="142"/>
      <c r="AK2617" s="142"/>
      <c r="AL2617" s="142"/>
      <c r="AM2617" s="142"/>
      <c r="AN2617" s="142"/>
      <c r="AO2617" s="142"/>
    </row>
    <row r="2618" spans="35:41" x14ac:dyDescent="0.25">
      <c r="AI2618" s="142"/>
      <c r="AJ2618" s="142"/>
      <c r="AK2618" s="142"/>
      <c r="AL2618" s="142"/>
      <c r="AM2618" s="142"/>
      <c r="AN2618" s="142"/>
      <c r="AO2618" s="142"/>
    </row>
    <row r="2619" spans="35:41" x14ac:dyDescent="0.25">
      <c r="AI2619" s="142"/>
      <c r="AJ2619" s="142"/>
      <c r="AK2619" s="142"/>
      <c r="AL2619" s="142"/>
      <c r="AM2619" s="142"/>
      <c r="AN2619" s="142"/>
      <c r="AO2619" s="142"/>
    </row>
    <row r="2620" spans="35:41" x14ac:dyDescent="0.25">
      <c r="AI2620" s="142"/>
      <c r="AJ2620" s="142"/>
      <c r="AK2620" s="142"/>
      <c r="AL2620" s="142"/>
      <c r="AM2620" s="142"/>
      <c r="AN2620" s="142"/>
      <c r="AO2620" s="142"/>
    </row>
    <row r="2621" spans="35:41" x14ac:dyDescent="0.25">
      <c r="AI2621" s="142"/>
      <c r="AJ2621" s="142"/>
      <c r="AK2621" s="142"/>
      <c r="AL2621" s="142"/>
      <c r="AM2621" s="142"/>
      <c r="AN2621" s="142"/>
      <c r="AO2621" s="142"/>
    </row>
    <row r="2622" spans="35:41" x14ac:dyDescent="0.25">
      <c r="AI2622" s="142"/>
      <c r="AJ2622" s="142"/>
      <c r="AK2622" s="142"/>
      <c r="AL2622" s="142"/>
      <c r="AM2622" s="142"/>
      <c r="AN2622" s="142"/>
      <c r="AO2622" s="142"/>
    </row>
    <row r="2623" spans="35:41" x14ac:dyDescent="0.25">
      <c r="AI2623" s="142"/>
      <c r="AJ2623" s="142"/>
      <c r="AK2623" s="142"/>
      <c r="AL2623" s="142"/>
      <c r="AM2623" s="142"/>
      <c r="AN2623" s="142"/>
      <c r="AO2623" s="142"/>
    </row>
    <row r="2624" spans="35:41" x14ac:dyDescent="0.25">
      <c r="AI2624" s="142"/>
      <c r="AJ2624" s="142"/>
      <c r="AK2624" s="142"/>
      <c r="AL2624" s="142"/>
      <c r="AM2624" s="142"/>
      <c r="AN2624" s="142"/>
      <c r="AO2624" s="142"/>
    </row>
    <row r="2625" spans="35:41" x14ac:dyDescent="0.25">
      <c r="AI2625" s="142"/>
      <c r="AJ2625" s="142"/>
      <c r="AK2625" s="142"/>
      <c r="AL2625" s="142"/>
      <c r="AM2625" s="142"/>
      <c r="AN2625" s="142"/>
      <c r="AO2625" s="142"/>
    </row>
    <row r="2626" spans="35:41" x14ac:dyDescent="0.25">
      <c r="AI2626" s="142"/>
      <c r="AJ2626" s="142"/>
      <c r="AK2626" s="142"/>
      <c r="AL2626" s="142"/>
      <c r="AM2626" s="142"/>
      <c r="AN2626" s="142"/>
      <c r="AO2626" s="142"/>
    </row>
    <row r="2627" spans="35:41" x14ac:dyDescent="0.25">
      <c r="AI2627" s="142"/>
      <c r="AJ2627" s="142"/>
      <c r="AK2627" s="142"/>
      <c r="AL2627" s="142"/>
      <c r="AM2627" s="142"/>
      <c r="AN2627" s="142"/>
      <c r="AO2627" s="142"/>
    </row>
    <row r="2628" spans="35:41" x14ac:dyDescent="0.25">
      <c r="AI2628" s="142"/>
      <c r="AJ2628" s="142"/>
      <c r="AK2628" s="142"/>
      <c r="AL2628" s="142"/>
      <c r="AM2628" s="142"/>
      <c r="AN2628" s="142"/>
      <c r="AO2628" s="142"/>
    </row>
    <row r="2629" spans="35:41" x14ac:dyDescent="0.25">
      <c r="AI2629" s="142"/>
      <c r="AJ2629" s="142"/>
      <c r="AK2629" s="142"/>
      <c r="AL2629" s="142"/>
      <c r="AM2629" s="142"/>
      <c r="AN2629" s="142"/>
      <c r="AO2629" s="142"/>
    </row>
    <row r="2630" spans="35:41" x14ac:dyDescent="0.25">
      <c r="AI2630" s="142"/>
      <c r="AJ2630" s="142"/>
      <c r="AK2630" s="142"/>
      <c r="AL2630" s="142"/>
      <c r="AM2630" s="142"/>
      <c r="AN2630" s="142"/>
      <c r="AO2630" s="142"/>
    </row>
    <row r="2631" spans="35:41" x14ac:dyDescent="0.25">
      <c r="AI2631" s="142"/>
      <c r="AJ2631" s="142"/>
      <c r="AK2631" s="142"/>
      <c r="AL2631" s="142"/>
      <c r="AM2631" s="142"/>
      <c r="AN2631" s="142"/>
      <c r="AO2631" s="142"/>
    </row>
    <row r="2632" spans="35:41" x14ac:dyDescent="0.25">
      <c r="AI2632" s="142"/>
      <c r="AJ2632" s="142"/>
      <c r="AK2632" s="142"/>
      <c r="AL2632" s="142"/>
      <c r="AM2632" s="142"/>
      <c r="AN2632" s="142"/>
      <c r="AO2632" s="142"/>
    </row>
    <row r="2633" spans="35:41" x14ac:dyDescent="0.25">
      <c r="AI2633" s="142"/>
      <c r="AJ2633" s="142"/>
      <c r="AK2633" s="142"/>
      <c r="AL2633" s="142"/>
      <c r="AM2633" s="142"/>
      <c r="AN2633" s="142"/>
      <c r="AO2633" s="142"/>
    </row>
    <row r="2634" spans="35:41" x14ac:dyDescent="0.25">
      <c r="AI2634" s="142"/>
      <c r="AJ2634" s="142"/>
      <c r="AK2634" s="142"/>
      <c r="AL2634" s="142"/>
      <c r="AM2634" s="142"/>
      <c r="AN2634" s="142"/>
      <c r="AO2634" s="142"/>
    </row>
    <row r="2635" spans="35:41" x14ac:dyDescent="0.25">
      <c r="AI2635" s="142"/>
      <c r="AJ2635" s="142"/>
      <c r="AK2635" s="142"/>
      <c r="AL2635" s="142"/>
      <c r="AM2635" s="142"/>
      <c r="AN2635" s="142"/>
      <c r="AO2635" s="142"/>
    </row>
    <row r="2636" spans="35:41" x14ac:dyDescent="0.25">
      <c r="AI2636" s="142"/>
      <c r="AJ2636" s="142"/>
      <c r="AK2636" s="142"/>
      <c r="AL2636" s="142"/>
      <c r="AM2636" s="142"/>
      <c r="AN2636" s="142"/>
      <c r="AO2636" s="142"/>
    </row>
    <row r="2637" spans="35:41" x14ac:dyDescent="0.25">
      <c r="AI2637" s="142"/>
      <c r="AJ2637" s="142"/>
      <c r="AK2637" s="142"/>
      <c r="AL2637" s="142"/>
      <c r="AM2637" s="142"/>
      <c r="AN2637" s="142"/>
      <c r="AO2637" s="142"/>
    </row>
    <row r="2638" spans="35:41" x14ac:dyDescent="0.25">
      <c r="AI2638" s="142"/>
      <c r="AJ2638" s="142"/>
      <c r="AK2638" s="142"/>
      <c r="AL2638" s="142"/>
      <c r="AM2638" s="142"/>
      <c r="AN2638" s="142"/>
      <c r="AO2638" s="142"/>
    </row>
    <row r="2639" spans="35:41" x14ac:dyDescent="0.25">
      <c r="AI2639" s="142"/>
      <c r="AJ2639" s="142"/>
      <c r="AK2639" s="142"/>
      <c r="AL2639" s="142"/>
      <c r="AM2639" s="142"/>
      <c r="AN2639" s="142"/>
      <c r="AO2639" s="142"/>
    </row>
    <row r="2640" spans="35:41" x14ac:dyDescent="0.25">
      <c r="AI2640" s="142"/>
      <c r="AJ2640" s="142"/>
      <c r="AK2640" s="142"/>
      <c r="AL2640" s="142"/>
      <c r="AM2640" s="142"/>
      <c r="AN2640" s="142"/>
      <c r="AO2640" s="142"/>
    </row>
    <row r="2641" spans="35:41" x14ac:dyDescent="0.25">
      <c r="AI2641" s="142"/>
      <c r="AJ2641" s="142"/>
      <c r="AK2641" s="142"/>
      <c r="AL2641" s="142"/>
      <c r="AM2641" s="142"/>
      <c r="AN2641" s="142"/>
      <c r="AO2641" s="142"/>
    </row>
    <row r="2642" spans="35:41" x14ac:dyDescent="0.25">
      <c r="AI2642" s="142"/>
      <c r="AJ2642" s="142"/>
      <c r="AK2642" s="142"/>
      <c r="AL2642" s="142"/>
      <c r="AM2642" s="142"/>
      <c r="AN2642" s="142"/>
      <c r="AO2642" s="142"/>
    </row>
    <row r="2643" spans="35:41" x14ac:dyDescent="0.25">
      <c r="AI2643" s="142"/>
      <c r="AJ2643" s="142"/>
      <c r="AK2643" s="142"/>
      <c r="AL2643" s="142"/>
      <c r="AM2643" s="142"/>
      <c r="AN2643" s="142"/>
      <c r="AO2643" s="142"/>
    </row>
    <row r="2644" spans="35:41" x14ac:dyDescent="0.25">
      <c r="AI2644" s="142"/>
      <c r="AJ2644" s="142"/>
      <c r="AK2644" s="142"/>
      <c r="AL2644" s="142"/>
      <c r="AM2644" s="142"/>
      <c r="AN2644" s="142"/>
      <c r="AO2644" s="142"/>
    </row>
    <row r="2645" spans="35:41" x14ac:dyDescent="0.25">
      <c r="AI2645" s="142"/>
      <c r="AJ2645" s="142"/>
      <c r="AK2645" s="142"/>
      <c r="AL2645" s="142"/>
      <c r="AM2645" s="142"/>
      <c r="AN2645" s="142"/>
      <c r="AO2645" s="142"/>
    </row>
    <row r="2646" spans="35:41" x14ac:dyDescent="0.25">
      <c r="AI2646" s="142"/>
      <c r="AJ2646" s="142"/>
      <c r="AK2646" s="142"/>
      <c r="AL2646" s="142"/>
      <c r="AM2646" s="142"/>
      <c r="AN2646" s="142"/>
      <c r="AO2646" s="142"/>
    </row>
    <row r="2647" spans="35:41" x14ac:dyDescent="0.25">
      <c r="AI2647" s="142"/>
      <c r="AJ2647" s="142"/>
      <c r="AK2647" s="142"/>
      <c r="AL2647" s="142"/>
      <c r="AM2647" s="142"/>
      <c r="AN2647" s="142"/>
      <c r="AO2647" s="142"/>
    </row>
    <row r="2648" spans="35:41" x14ac:dyDescent="0.25">
      <c r="AI2648" s="142"/>
      <c r="AJ2648" s="142"/>
      <c r="AK2648" s="142"/>
      <c r="AL2648" s="142"/>
      <c r="AM2648" s="142"/>
      <c r="AN2648" s="142"/>
      <c r="AO2648" s="142"/>
    </row>
    <row r="2649" spans="35:41" x14ac:dyDescent="0.25">
      <c r="AI2649" s="142"/>
      <c r="AJ2649" s="142"/>
      <c r="AK2649" s="142"/>
      <c r="AL2649" s="142"/>
      <c r="AM2649" s="142"/>
      <c r="AN2649" s="142"/>
      <c r="AO2649" s="142"/>
    </row>
    <row r="2650" spans="35:41" x14ac:dyDescent="0.25">
      <c r="AI2650" s="142"/>
      <c r="AJ2650" s="142"/>
      <c r="AK2650" s="142"/>
      <c r="AL2650" s="142"/>
      <c r="AM2650" s="142"/>
      <c r="AN2650" s="142"/>
      <c r="AO2650" s="142"/>
    </row>
    <row r="2651" spans="35:41" x14ac:dyDescent="0.25">
      <c r="AI2651" s="142"/>
      <c r="AJ2651" s="142"/>
      <c r="AK2651" s="142"/>
      <c r="AL2651" s="142"/>
      <c r="AM2651" s="142"/>
      <c r="AN2651" s="142"/>
      <c r="AO2651" s="142"/>
    </row>
    <row r="2652" spans="35:41" x14ac:dyDescent="0.25">
      <c r="AI2652" s="142"/>
      <c r="AJ2652" s="142"/>
      <c r="AK2652" s="142"/>
      <c r="AL2652" s="142"/>
      <c r="AM2652" s="142"/>
      <c r="AN2652" s="142"/>
      <c r="AO2652" s="142"/>
    </row>
    <row r="2653" spans="35:41" x14ac:dyDescent="0.25">
      <c r="AI2653" s="142"/>
      <c r="AJ2653" s="142"/>
      <c r="AK2653" s="142"/>
      <c r="AL2653" s="142"/>
      <c r="AM2653" s="142"/>
      <c r="AN2653" s="142"/>
      <c r="AO2653" s="142"/>
    </row>
    <row r="2654" spans="35:41" x14ac:dyDescent="0.25">
      <c r="AI2654" s="142"/>
      <c r="AJ2654" s="142"/>
      <c r="AK2654" s="142"/>
      <c r="AL2654" s="142"/>
      <c r="AM2654" s="142"/>
      <c r="AN2654" s="142"/>
      <c r="AO2654" s="142"/>
    </row>
    <row r="2655" spans="35:41" x14ac:dyDescent="0.25">
      <c r="AI2655" s="142"/>
      <c r="AJ2655" s="142"/>
      <c r="AK2655" s="142"/>
      <c r="AL2655" s="142"/>
      <c r="AM2655" s="142"/>
      <c r="AN2655" s="142"/>
      <c r="AO2655" s="142"/>
    </row>
    <row r="2656" spans="35:41" x14ac:dyDescent="0.25">
      <c r="AI2656" s="142"/>
      <c r="AJ2656" s="142"/>
      <c r="AK2656" s="142"/>
      <c r="AL2656" s="142"/>
      <c r="AM2656" s="142"/>
      <c r="AN2656" s="142"/>
      <c r="AO2656" s="142"/>
    </row>
    <row r="2657" spans="35:41" x14ac:dyDescent="0.25">
      <c r="AI2657" s="142"/>
      <c r="AJ2657" s="142"/>
      <c r="AK2657" s="142"/>
      <c r="AL2657" s="142"/>
      <c r="AM2657" s="142"/>
      <c r="AN2657" s="142"/>
      <c r="AO2657" s="142"/>
    </row>
    <row r="2658" spans="35:41" x14ac:dyDescent="0.25">
      <c r="AI2658" s="142"/>
      <c r="AJ2658" s="142"/>
      <c r="AK2658" s="142"/>
      <c r="AL2658" s="142"/>
      <c r="AM2658" s="142"/>
      <c r="AN2658" s="142"/>
      <c r="AO2658" s="142"/>
    </row>
    <row r="2659" spans="35:41" x14ac:dyDescent="0.25">
      <c r="AI2659" s="142"/>
      <c r="AJ2659" s="142"/>
      <c r="AK2659" s="142"/>
      <c r="AL2659" s="142"/>
      <c r="AM2659" s="142"/>
      <c r="AN2659" s="142"/>
      <c r="AO2659" s="142"/>
    </row>
    <row r="2660" spans="35:41" x14ac:dyDescent="0.25">
      <c r="AI2660" s="142"/>
      <c r="AJ2660" s="142"/>
      <c r="AK2660" s="142"/>
      <c r="AL2660" s="142"/>
      <c r="AM2660" s="142"/>
      <c r="AN2660" s="142"/>
      <c r="AO2660" s="142"/>
    </row>
    <row r="2661" spans="35:41" x14ac:dyDescent="0.25">
      <c r="AI2661" s="142"/>
      <c r="AJ2661" s="142"/>
      <c r="AK2661" s="142"/>
      <c r="AL2661" s="142"/>
      <c r="AM2661" s="142"/>
      <c r="AN2661" s="142"/>
      <c r="AO2661" s="142"/>
    </row>
    <row r="2662" spans="35:41" x14ac:dyDescent="0.25">
      <c r="AI2662" s="142"/>
      <c r="AJ2662" s="142"/>
      <c r="AK2662" s="142"/>
      <c r="AL2662" s="142"/>
      <c r="AM2662" s="142"/>
      <c r="AN2662" s="142"/>
      <c r="AO2662" s="142"/>
    </row>
    <row r="2663" spans="35:41" x14ac:dyDescent="0.25">
      <c r="AI2663" s="142"/>
      <c r="AJ2663" s="142"/>
      <c r="AK2663" s="142"/>
      <c r="AL2663" s="142"/>
      <c r="AM2663" s="142"/>
      <c r="AN2663" s="142"/>
      <c r="AO2663" s="142"/>
    </row>
    <row r="2664" spans="35:41" x14ac:dyDescent="0.25">
      <c r="AI2664" s="142"/>
      <c r="AJ2664" s="142"/>
      <c r="AK2664" s="142"/>
      <c r="AL2664" s="142"/>
      <c r="AM2664" s="142"/>
      <c r="AN2664" s="142"/>
      <c r="AO2664" s="142"/>
    </row>
    <row r="2665" spans="35:41" x14ac:dyDescent="0.25">
      <c r="AI2665" s="142"/>
      <c r="AJ2665" s="142"/>
      <c r="AK2665" s="142"/>
      <c r="AL2665" s="142"/>
      <c r="AM2665" s="142"/>
      <c r="AN2665" s="142"/>
      <c r="AO2665" s="142"/>
    </row>
    <row r="2666" spans="35:41" x14ac:dyDescent="0.25">
      <c r="AI2666" s="142"/>
      <c r="AJ2666" s="142"/>
      <c r="AK2666" s="142"/>
      <c r="AL2666" s="142"/>
      <c r="AM2666" s="142"/>
      <c r="AN2666" s="142"/>
      <c r="AO2666" s="142"/>
    </row>
    <row r="2667" spans="35:41" x14ac:dyDescent="0.25">
      <c r="AI2667" s="142"/>
      <c r="AJ2667" s="142"/>
      <c r="AK2667" s="142"/>
      <c r="AL2667" s="142"/>
      <c r="AM2667" s="142"/>
      <c r="AN2667" s="142"/>
      <c r="AO2667" s="142"/>
    </row>
    <row r="2668" spans="35:41" x14ac:dyDescent="0.25">
      <c r="AI2668" s="142"/>
      <c r="AJ2668" s="142"/>
      <c r="AK2668" s="142"/>
      <c r="AL2668" s="142"/>
      <c r="AM2668" s="142"/>
      <c r="AN2668" s="142"/>
      <c r="AO2668" s="142"/>
    </row>
    <row r="2669" spans="35:41" x14ac:dyDescent="0.25">
      <c r="AI2669" s="142"/>
      <c r="AJ2669" s="142"/>
      <c r="AK2669" s="142"/>
      <c r="AL2669" s="142"/>
      <c r="AM2669" s="142"/>
      <c r="AN2669" s="142"/>
      <c r="AO2669" s="142"/>
    </row>
    <row r="2670" spans="35:41" x14ac:dyDescent="0.25">
      <c r="AI2670" s="142"/>
      <c r="AJ2670" s="142"/>
      <c r="AK2670" s="142"/>
      <c r="AL2670" s="142"/>
      <c r="AM2670" s="142"/>
      <c r="AN2670" s="142"/>
      <c r="AO2670" s="142"/>
    </row>
    <row r="2671" spans="35:41" x14ac:dyDescent="0.25">
      <c r="AI2671" s="142"/>
      <c r="AJ2671" s="142"/>
      <c r="AK2671" s="142"/>
      <c r="AL2671" s="142"/>
      <c r="AM2671" s="142"/>
      <c r="AN2671" s="142"/>
      <c r="AO2671" s="142"/>
    </row>
    <row r="2672" spans="35:41" x14ac:dyDescent="0.25">
      <c r="AI2672" s="142"/>
      <c r="AJ2672" s="142"/>
      <c r="AK2672" s="142"/>
      <c r="AL2672" s="142"/>
      <c r="AM2672" s="142"/>
      <c r="AN2672" s="142"/>
      <c r="AO2672" s="142"/>
    </row>
    <row r="2673" spans="35:41" x14ac:dyDescent="0.25">
      <c r="AI2673" s="142"/>
      <c r="AJ2673" s="142"/>
      <c r="AK2673" s="142"/>
      <c r="AL2673" s="142"/>
      <c r="AM2673" s="142"/>
      <c r="AN2673" s="142"/>
      <c r="AO2673" s="142"/>
    </row>
    <row r="2674" spans="35:41" x14ac:dyDescent="0.25">
      <c r="AI2674" s="142"/>
      <c r="AJ2674" s="142"/>
      <c r="AK2674" s="142"/>
      <c r="AL2674" s="142"/>
      <c r="AM2674" s="142"/>
      <c r="AN2674" s="142"/>
      <c r="AO2674" s="142"/>
    </row>
    <row r="2675" spans="35:41" x14ac:dyDescent="0.25">
      <c r="AI2675" s="142"/>
      <c r="AJ2675" s="142"/>
      <c r="AK2675" s="142"/>
      <c r="AL2675" s="142"/>
      <c r="AM2675" s="142"/>
      <c r="AN2675" s="142"/>
      <c r="AO2675" s="142"/>
    </row>
    <row r="2676" spans="35:41" x14ac:dyDescent="0.25">
      <c r="AI2676" s="142"/>
      <c r="AJ2676" s="142"/>
      <c r="AK2676" s="142"/>
      <c r="AL2676" s="142"/>
      <c r="AM2676" s="142"/>
      <c r="AN2676" s="142"/>
      <c r="AO2676" s="142"/>
    </row>
    <row r="2677" spans="35:41" x14ac:dyDescent="0.25">
      <c r="AI2677" s="142"/>
      <c r="AJ2677" s="142"/>
      <c r="AK2677" s="142"/>
      <c r="AL2677" s="142"/>
      <c r="AM2677" s="142"/>
      <c r="AN2677" s="142"/>
      <c r="AO2677" s="142"/>
    </row>
    <row r="2678" spans="35:41" x14ac:dyDescent="0.25">
      <c r="AI2678" s="142"/>
      <c r="AJ2678" s="142"/>
      <c r="AK2678" s="142"/>
      <c r="AL2678" s="142"/>
      <c r="AM2678" s="142"/>
      <c r="AN2678" s="142"/>
      <c r="AO2678" s="142"/>
    </row>
    <row r="2679" spans="35:41" x14ac:dyDescent="0.25">
      <c r="AI2679" s="142"/>
      <c r="AJ2679" s="142"/>
      <c r="AK2679" s="142"/>
      <c r="AL2679" s="142"/>
      <c r="AM2679" s="142"/>
      <c r="AN2679" s="142"/>
      <c r="AO2679" s="142"/>
    </row>
    <row r="2680" spans="35:41" x14ac:dyDescent="0.25">
      <c r="AI2680" s="142"/>
      <c r="AJ2680" s="142"/>
      <c r="AK2680" s="142"/>
      <c r="AL2680" s="142"/>
      <c r="AM2680" s="142"/>
      <c r="AN2680" s="142"/>
      <c r="AO2680" s="142"/>
    </row>
    <row r="2681" spans="35:41" x14ac:dyDescent="0.25">
      <c r="AI2681" s="142"/>
      <c r="AJ2681" s="142"/>
      <c r="AK2681" s="142"/>
      <c r="AL2681" s="142"/>
      <c r="AM2681" s="142"/>
      <c r="AN2681" s="142"/>
      <c r="AO2681" s="142"/>
    </row>
    <row r="2682" spans="35:41" x14ac:dyDescent="0.25">
      <c r="AI2682" s="142"/>
      <c r="AJ2682" s="142"/>
      <c r="AK2682" s="142"/>
      <c r="AL2682" s="142"/>
      <c r="AM2682" s="142"/>
      <c r="AN2682" s="142"/>
      <c r="AO2682" s="142"/>
    </row>
    <row r="2683" spans="35:41" x14ac:dyDescent="0.25">
      <c r="AI2683" s="142"/>
      <c r="AJ2683" s="142"/>
      <c r="AK2683" s="142"/>
      <c r="AL2683" s="142"/>
      <c r="AM2683" s="142"/>
      <c r="AN2683" s="142"/>
      <c r="AO2683" s="142"/>
    </row>
    <row r="2684" spans="35:41" x14ac:dyDescent="0.25">
      <c r="AI2684" s="142"/>
      <c r="AJ2684" s="142"/>
      <c r="AK2684" s="142"/>
      <c r="AL2684" s="142"/>
      <c r="AM2684" s="142"/>
      <c r="AN2684" s="142"/>
      <c r="AO2684" s="142"/>
    </row>
    <row r="2685" spans="35:41" x14ac:dyDescent="0.25">
      <c r="AI2685" s="142"/>
      <c r="AJ2685" s="142"/>
      <c r="AK2685" s="142"/>
      <c r="AL2685" s="142"/>
      <c r="AM2685" s="142"/>
      <c r="AN2685" s="142"/>
      <c r="AO2685" s="142"/>
    </row>
    <row r="2686" spans="35:41" x14ac:dyDescent="0.25">
      <c r="AI2686" s="142"/>
      <c r="AJ2686" s="142"/>
      <c r="AK2686" s="142"/>
      <c r="AL2686" s="142"/>
      <c r="AM2686" s="142"/>
      <c r="AN2686" s="142"/>
      <c r="AO2686" s="142"/>
    </row>
    <row r="2687" spans="35:41" x14ac:dyDescent="0.25">
      <c r="AI2687" s="142"/>
      <c r="AJ2687" s="142"/>
      <c r="AK2687" s="142"/>
      <c r="AL2687" s="142"/>
      <c r="AM2687" s="142"/>
      <c r="AN2687" s="142"/>
      <c r="AO2687" s="142"/>
    </row>
    <row r="2688" spans="35:41" x14ac:dyDescent="0.25">
      <c r="AI2688" s="142"/>
      <c r="AJ2688" s="142"/>
      <c r="AK2688" s="142"/>
      <c r="AL2688" s="142"/>
      <c r="AM2688" s="142"/>
      <c r="AN2688" s="142"/>
      <c r="AO2688" s="142"/>
    </row>
    <row r="2689" spans="35:41" x14ac:dyDescent="0.25">
      <c r="AI2689" s="142"/>
      <c r="AJ2689" s="142"/>
      <c r="AK2689" s="142"/>
      <c r="AL2689" s="142"/>
      <c r="AM2689" s="142"/>
      <c r="AN2689" s="142"/>
      <c r="AO2689" s="142"/>
    </row>
    <row r="2690" spans="35:41" x14ac:dyDescent="0.25">
      <c r="AI2690" s="142"/>
      <c r="AJ2690" s="142"/>
      <c r="AK2690" s="142"/>
      <c r="AL2690" s="142"/>
      <c r="AM2690" s="142"/>
      <c r="AN2690" s="142"/>
      <c r="AO2690" s="142"/>
    </row>
    <row r="2691" spans="35:41" x14ac:dyDescent="0.25">
      <c r="AI2691" s="142"/>
      <c r="AJ2691" s="142"/>
      <c r="AK2691" s="142"/>
      <c r="AL2691" s="142"/>
      <c r="AM2691" s="142"/>
      <c r="AN2691" s="142"/>
      <c r="AO2691" s="142"/>
    </row>
    <row r="2692" spans="35:41" x14ac:dyDescent="0.25">
      <c r="AI2692" s="142"/>
      <c r="AJ2692" s="142"/>
      <c r="AK2692" s="142"/>
      <c r="AL2692" s="142"/>
      <c r="AM2692" s="142"/>
      <c r="AN2692" s="142"/>
      <c r="AO2692" s="142"/>
    </row>
    <row r="2693" spans="35:41" x14ac:dyDescent="0.25">
      <c r="AI2693" s="142"/>
      <c r="AJ2693" s="142"/>
      <c r="AK2693" s="142"/>
      <c r="AL2693" s="142"/>
      <c r="AM2693" s="142"/>
      <c r="AN2693" s="142"/>
      <c r="AO2693" s="142"/>
    </row>
    <row r="2694" spans="35:41" x14ac:dyDescent="0.25">
      <c r="AI2694" s="142"/>
      <c r="AJ2694" s="142"/>
      <c r="AK2694" s="142"/>
      <c r="AL2694" s="142"/>
      <c r="AM2694" s="142"/>
      <c r="AN2694" s="142"/>
      <c r="AO2694" s="142"/>
    </row>
    <row r="2695" spans="35:41" x14ac:dyDescent="0.25">
      <c r="AI2695" s="142"/>
      <c r="AJ2695" s="142"/>
      <c r="AK2695" s="142"/>
      <c r="AL2695" s="142"/>
      <c r="AM2695" s="142"/>
      <c r="AN2695" s="142"/>
      <c r="AO2695" s="142"/>
    </row>
    <row r="2696" spans="35:41" x14ac:dyDescent="0.25">
      <c r="AI2696" s="142"/>
      <c r="AJ2696" s="142"/>
      <c r="AK2696" s="142"/>
      <c r="AL2696" s="142"/>
      <c r="AM2696" s="142"/>
      <c r="AN2696" s="142"/>
      <c r="AO2696" s="142"/>
    </row>
    <row r="2697" spans="35:41" x14ac:dyDescent="0.25">
      <c r="AI2697" s="142"/>
      <c r="AJ2697" s="142"/>
      <c r="AK2697" s="142"/>
      <c r="AL2697" s="142"/>
      <c r="AM2697" s="142"/>
      <c r="AN2697" s="142"/>
      <c r="AO2697" s="142"/>
    </row>
    <row r="2698" spans="35:41" x14ac:dyDescent="0.25">
      <c r="AI2698" s="142"/>
      <c r="AJ2698" s="142"/>
      <c r="AK2698" s="142"/>
      <c r="AL2698" s="142"/>
      <c r="AM2698" s="142"/>
      <c r="AN2698" s="142"/>
      <c r="AO2698" s="142"/>
    </row>
    <row r="2699" spans="35:41" x14ac:dyDescent="0.25">
      <c r="AI2699" s="142"/>
      <c r="AJ2699" s="142"/>
      <c r="AK2699" s="142"/>
      <c r="AL2699" s="142"/>
      <c r="AM2699" s="142"/>
      <c r="AN2699" s="142"/>
      <c r="AO2699" s="142"/>
    </row>
    <row r="2700" spans="35:41" x14ac:dyDescent="0.25">
      <c r="AI2700" s="142"/>
      <c r="AJ2700" s="142"/>
      <c r="AK2700" s="142"/>
      <c r="AL2700" s="142"/>
      <c r="AM2700" s="142"/>
      <c r="AN2700" s="142"/>
      <c r="AO2700" s="142"/>
    </row>
    <row r="2701" spans="35:41" x14ac:dyDescent="0.25">
      <c r="AI2701" s="142"/>
      <c r="AJ2701" s="142"/>
      <c r="AK2701" s="142"/>
      <c r="AL2701" s="142"/>
      <c r="AM2701" s="142"/>
      <c r="AN2701" s="142"/>
      <c r="AO2701" s="142"/>
    </row>
    <row r="2702" spans="35:41" x14ac:dyDescent="0.25">
      <c r="AI2702" s="142"/>
      <c r="AJ2702" s="142"/>
      <c r="AK2702" s="142"/>
      <c r="AL2702" s="142"/>
      <c r="AM2702" s="142"/>
      <c r="AN2702" s="142"/>
      <c r="AO2702" s="142"/>
    </row>
    <row r="2703" spans="35:41" x14ac:dyDescent="0.25">
      <c r="AI2703" s="142"/>
      <c r="AJ2703" s="142"/>
      <c r="AK2703" s="142"/>
      <c r="AL2703" s="142"/>
      <c r="AM2703" s="142"/>
      <c r="AN2703" s="142"/>
      <c r="AO2703" s="142"/>
    </row>
    <row r="2704" spans="35:41" x14ac:dyDescent="0.25">
      <c r="AI2704" s="142"/>
      <c r="AJ2704" s="142"/>
      <c r="AK2704" s="142"/>
      <c r="AL2704" s="142"/>
      <c r="AM2704" s="142"/>
      <c r="AN2704" s="142"/>
      <c r="AO2704" s="142"/>
    </row>
    <row r="2705" spans="35:41" x14ac:dyDescent="0.25">
      <c r="AI2705" s="142"/>
      <c r="AJ2705" s="142"/>
      <c r="AK2705" s="142"/>
      <c r="AL2705" s="142"/>
      <c r="AM2705" s="142"/>
      <c r="AN2705" s="142"/>
      <c r="AO2705" s="142"/>
    </row>
    <row r="2706" spans="35:41" x14ac:dyDescent="0.25">
      <c r="AI2706" s="142"/>
      <c r="AJ2706" s="142"/>
      <c r="AK2706" s="142"/>
      <c r="AL2706" s="142"/>
      <c r="AM2706" s="142"/>
      <c r="AN2706" s="142"/>
      <c r="AO2706" s="142"/>
    </row>
    <row r="2707" spans="35:41" x14ac:dyDescent="0.25">
      <c r="AI2707" s="142"/>
      <c r="AJ2707" s="142"/>
      <c r="AK2707" s="142"/>
      <c r="AL2707" s="142"/>
      <c r="AM2707" s="142"/>
      <c r="AN2707" s="142"/>
      <c r="AO2707" s="142"/>
    </row>
    <row r="2708" spans="35:41" x14ac:dyDescent="0.25">
      <c r="AI2708" s="142"/>
      <c r="AJ2708" s="142"/>
      <c r="AK2708" s="142"/>
      <c r="AL2708" s="142"/>
      <c r="AM2708" s="142"/>
      <c r="AN2708" s="142"/>
      <c r="AO2708" s="142"/>
    </row>
    <row r="2709" spans="35:41" x14ac:dyDescent="0.25">
      <c r="AI2709" s="142"/>
      <c r="AJ2709" s="142"/>
      <c r="AK2709" s="142"/>
      <c r="AL2709" s="142"/>
      <c r="AM2709" s="142"/>
      <c r="AN2709" s="142"/>
      <c r="AO2709" s="142"/>
    </row>
    <row r="2710" spans="35:41" x14ac:dyDescent="0.25">
      <c r="AI2710" s="142"/>
      <c r="AJ2710" s="142"/>
      <c r="AK2710" s="142"/>
      <c r="AL2710" s="142"/>
      <c r="AM2710" s="142"/>
      <c r="AN2710" s="142"/>
      <c r="AO2710" s="142"/>
    </row>
    <row r="2711" spans="35:41" x14ac:dyDescent="0.25">
      <c r="AI2711" s="142"/>
      <c r="AJ2711" s="142"/>
      <c r="AK2711" s="142"/>
      <c r="AL2711" s="142"/>
      <c r="AM2711" s="142"/>
      <c r="AN2711" s="142"/>
      <c r="AO2711" s="142"/>
    </row>
    <row r="2712" spans="35:41" x14ac:dyDescent="0.25">
      <c r="AI2712" s="142"/>
      <c r="AJ2712" s="142"/>
      <c r="AK2712" s="142"/>
      <c r="AL2712" s="142"/>
      <c r="AM2712" s="142"/>
      <c r="AN2712" s="142"/>
      <c r="AO2712" s="142"/>
    </row>
    <row r="2713" spans="35:41" x14ac:dyDescent="0.25">
      <c r="AI2713" s="142"/>
      <c r="AJ2713" s="142"/>
      <c r="AK2713" s="142"/>
      <c r="AL2713" s="142"/>
      <c r="AM2713" s="142"/>
      <c r="AN2713" s="142"/>
      <c r="AO2713" s="142"/>
    </row>
    <row r="2714" spans="35:41" x14ac:dyDescent="0.25">
      <c r="AI2714" s="142"/>
      <c r="AJ2714" s="142"/>
      <c r="AK2714" s="142"/>
      <c r="AL2714" s="142"/>
      <c r="AM2714" s="142"/>
      <c r="AN2714" s="142"/>
      <c r="AO2714" s="142"/>
    </row>
    <row r="2715" spans="35:41" x14ac:dyDescent="0.25">
      <c r="AI2715" s="142"/>
      <c r="AJ2715" s="142"/>
      <c r="AK2715" s="142"/>
      <c r="AL2715" s="142"/>
      <c r="AM2715" s="142"/>
      <c r="AN2715" s="142"/>
      <c r="AO2715" s="142"/>
    </row>
    <row r="2716" spans="35:41" x14ac:dyDescent="0.25">
      <c r="AI2716" s="142"/>
      <c r="AJ2716" s="142"/>
      <c r="AK2716" s="142"/>
      <c r="AL2716" s="142"/>
      <c r="AM2716" s="142"/>
      <c r="AN2716" s="142"/>
      <c r="AO2716" s="142"/>
    </row>
    <row r="2717" spans="35:41" x14ac:dyDescent="0.25">
      <c r="AI2717" s="142"/>
      <c r="AJ2717" s="142"/>
      <c r="AK2717" s="142"/>
      <c r="AL2717" s="142"/>
      <c r="AM2717" s="142"/>
      <c r="AN2717" s="142"/>
      <c r="AO2717" s="142"/>
    </row>
    <row r="2718" spans="35:41" x14ac:dyDescent="0.25">
      <c r="AI2718" s="142"/>
      <c r="AJ2718" s="142"/>
      <c r="AK2718" s="142"/>
      <c r="AL2718" s="142"/>
      <c r="AM2718" s="142"/>
      <c r="AN2718" s="142"/>
      <c r="AO2718" s="142"/>
    </row>
    <row r="2719" spans="35:41" x14ac:dyDescent="0.25">
      <c r="AI2719" s="142"/>
      <c r="AJ2719" s="142"/>
      <c r="AK2719" s="142"/>
      <c r="AL2719" s="142"/>
      <c r="AM2719" s="142"/>
      <c r="AN2719" s="142"/>
      <c r="AO2719" s="142"/>
    </row>
    <row r="2720" spans="35:41" x14ac:dyDescent="0.25">
      <c r="AI2720" s="142"/>
      <c r="AJ2720" s="142"/>
      <c r="AK2720" s="142"/>
      <c r="AL2720" s="142"/>
      <c r="AM2720" s="142"/>
      <c r="AN2720" s="142"/>
      <c r="AO2720" s="142"/>
    </row>
    <row r="2721" spans="35:41" x14ac:dyDescent="0.25">
      <c r="AI2721" s="142"/>
      <c r="AJ2721" s="142"/>
      <c r="AK2721" s="142"/>
      <c r="AL2721" s="142"/>
      <c r="AM2721" s="142"/>
      <c r="AN2721" s="142"/>
      <c r="AO2721" s="142"/>
    </row>
    <row r="2722" spans="35:41" x14ac:dyDescent="0.25">
      <c r="AI2722" s="142"/>
      <c r="AJ2722" s="142"/>
      <c r="AK2722" s="142"/>
      <c r="AL2722" s="142"/>
      <c r="AM2722" s="142"/>
      <c r="AN2722" s="142"/>
      <c r="AO2722" s="142"/>
    </row>
    <row r="2723" spans="35:41" x14ac:dyDescent="0.25">
      <c r="AI2723" s="142"/>
      <c r="AJ2723" s="142"/>
      <c r="AK2723" s="142"/>
      <c r="AL2723" s="142"/>
      <c r="AM2723" s="142"/>
      <c r="AN2723" s="142"/>
      <c r="AO2723" s="142"/>
    </row>
    <row r="2724" spans="35:41" x14ac:dyDescent="0.25">
      <c r="AI2724" s="142"/>
      <c r="AJ2724" s="142"/>
      <c r="AK2724" s="142"/>
      <c r="AL2724" s="142"/>
      <c r="AM2724" s="142"/>
      <c r="AN2724" s="142"/>
      <c r="AO2724" s="142"/>
    </row>
    <row r="2725" spans="35:41" x14ac:dyDescent="0.25">
      <c r="AI2725" s="142"/>
      <c r="AJ2725" s="142"/>
      <c r="AK2725" s="142"/>
      <c r="AL2725" s="142"/>
      <c r="AM2725" s="142"/>
      <c r="AN2725" s="142"/>
      <c r="AO2725" s="142"/>
    </row>
    <row r="2726" spans="35:41" x14ac:dyDescent="0.25">
      <c r="AI2726" s="142"/>
      <c r="AJ2726" s="142"/>
      <c r="AK2726" s="142"/>
      <c r="AL2726" s="142"/>
      <c r="AM2726" s="142"/>
      <c r="AN2726" s="142"/>
      <c r="AO2726" s="142"/>
    </row>
    <row r="2727" spans="35:41" x14ac:dyDescent="0.25">
      <c r="AI2727" s="142"/>
      <c r="AJ2727" s="142"/>
      <c r="AK2727" s="142"/>
      <c r="AL2727" s="142"/>
      <c r="AM2727" s="142"/>
      <c r="AN2727" s="142"/>
      <c r="AO2727" s="142"/>
    </row>
    <row r="2728" spans="35:41" x14ac:dyDescent="0.25">
      <c r="AI2728" s="142"/>
      <c r="AJ2728" s="142"/>
      <c r="AK2728" s="142"/>
      <c r="AL2728" s="142"/>
      <c r="AM2728" s="142"/>
      <c r="AN2728" s="142"/>
      <c r="AO2728" s="142"/>
    </row>
    <row r="2729" spans="35:41" x14ac:dyDescent="0.25">
      <c r="AI2729" s="142"/>
      <c r="AJ2729" s="142"/>
      <c r="AK2729" s="142"/>
      <c r="AL2729" s="142"/>
      <c r="AM2729" s="142"/>
      <c r="AN2729" s="142"/>
      <c r="AO2729" s="142"/>
    </row>
    <row r="2730" spans="35:41" x14ac:dyDescent="0.25">
      <c r="AI2730" s="142"/>
      <c r="AJ2730" s="142"/>
      <c r="AK2730" s="142"/>
      <c r="AL2730" s="142"/>
      <c r="AM2730" s="142"/>
      <c r="AN2730" s="142"/>
      <c r="AO2730" s="142"/>
    </row>
    <row r="2731" spans="35:41" x14ac:dyDescent="0.25">
      <c r="AI2731" s="142"/>
      <c r="AJ2731" s="142"/>
      <c r="AK2731" s="142"/>
      <c r="AL2731" s="142"/>
      <c r="AM2731" s="142"/>
      <c r="AN2731" s="142"/>
      <c r="AO2731" s="142"/>
    </row>
    <row r="2732" spans="35:41" x14ac:dyDescent="0.25">
      <c r="AI2732" s="142"/>
      <c r="AJ2732" s="142"/>
      <c r="AK2732" s="142"/>
      <c r="AL2732" s="142"/>
      <c r="AM2732" s="142"/>
      <c r="AN2732" s="142"/>
      <c r="AO2732" s="142"/>
    </row>
    <row r="2733" spans="35:41" x14ac:dyDescent="0.25">
      <c r="AI2733" s="142"/>
      <c r="AJ2733" s="142"/>
      <c r="AK2733" s="142"/>
      <c r="AL2733" s="142"/>
      <c r="AM2733" s="142"/>
      <c r="AN2733" s="142"/>
      <c r="AO2733" s="142"/>
    </row>
    <row r="2734" spans="35:41" x14ac:dyDescent="0.25">
      <c r="AI2734" s="142"/>
      <c r="AJ2734" s="142"/>
      <c r="AK2734" s="142"/>
      <c r="AL2734" s="142"/>
      <c r="AM2734" s="142"/>
      <c r="AN2734" s="142"/>
      <c r="AO2734" s="142"/>
    </row>
    <row r="2735" spans="35:41" x14ac:dyDescent="0.25">
      <c r="AI2735" s="142"/>
      <c r="AJ2735" s="142"/>
      <c r="AK2735" s="142"/>
      <c r="AL2735" s="142"/>
      <c r="AM2735" s="142"/>
      <c r="AN2735" s="142"/>
      <c r="AO2735" s="142"/>
    </row>
    <row r="2736" spans="35:41" x14ac:dyDescent="0.25">
      <c r="AI2736" s="142"/>
      <c r="AJ2736" s="142"/>
      <c r="AK2736" s="142"/>
      <c r="AL2736" s="142"/>
      <c r="AM2736" s="142"/>
      <c r="AN2736" s="142"/>
      <c r="AO2736" s="142"/>
    </row>
    <row r="2737" spans="35:41" x14ac:dyDescent="0.25">
      <c r="AI2737" s="142"/>
      <c r="AJ2737" s="142"/>
      <c r="AK2737" s="142"/>
      <c r="AL2737" s="142"/>
      <c r="AM2737" s="142"/>
      <c r="AN2737" s="142"/>
      <c r="AO2737" s="142"/>
    </row>
    <row r="2738" spans="35:41" x14ac:dyDescent="0.25">
      <c r="AI2738" s="142"/>
      <c r="AJ2738" s="142"/>
      <c r="AK2738" s="142"/>
      <c r="AL2738" s="142"/>
      <c r="AM2738" s="142"/>
      <c r="AN2738" s="142"/>
      <c r="AO2738" s="142"/>
    </row>
    <row r="2739" spans="35:41" x14ac:dyDescent="0.25">
      <c r="AI2739" s="142"/>
      <c r="AJ2739" s="142"/>
      <c r="AK2739" s="142"/>
      <c r="AL2739" s="142"/>
      <c r="AM2739" s="142"/>
      <c r="AN2739" s="142"/>
      <c r="AO2739" s="142"/>
    </row>
    <row r="2740" spans="35:41" x14ac:dyDescent="0.25">
      <c r="AI2740" s="142"/>
      <c r="AJ2740" s="142"/>
      <c r="AK2740" s="142"/>
      <c r="AL2740" s="142"/>
      <c r="AM2740" s="142"/>
      <c r="AN2740" s="142"/>
      <c r="AO2740" s="142"/>
    </row>
    <row r="2741" spans="35:41" x14ac:dyDescent="0.25">
      <c r="AI2741" s="142"/>
      <c r="AJ2741" s="142"/>
      <c r="AK2741" s="142"/>
      <c r="AL2741" s="142"/>
      <c r="AM2741" s="142"/>
      <c r="AN2741" s="142"/>
      <c r="AO2741" s="142"/>
    </row>
    <row r="2742" spans="35:41" x14ac:dyDescent="0.25">
      <c r="AI2742" s="142"/>
      <c r="AJ2742" s="142"/>
      <c r="AK2742" s="142"/>
      <c r="AL2742" s="142"/>
      <c r="AM2742" s="142"/>
      <c r="AN2742" s="142"/>
      <c r="AO2742" s="142"/>
    </row>
    <row r="2743" spans="35:41" x14ac:dyDescent="0.25">
      <c r="AI2743" s="142"/>
      <c r="AJ2743" s="142"/>
      <c r="AK2743" s="142"/>
      <c r="AL2743" s="142"/>
      <c r="AM2743" s="142"/>
      <c r="AN2743" s="142"/>
      <c r="AO2743" s="142"/>
    </row>
    <row r="2744" spans="35:41" x14ac:dyDescent="0.25">
      <c r="AI2744" s="142"/>
      <c r="AJ2744" s="142"/>
      <c r="AK2744" s="142"/>
      <c r="AL2744" s="142"/>
      <c r="AM2744" s="142"/>
      <c r="AN2744" s="142"/>
      <c r="AO2744" s="142"/>
    </row>
    <row r="2745" spans="35:41" x14ac:dyDescent="0.25">
      <c r="AI2745" s="142"/>
      <c r="AJ2745" s="142"/>
      <c r="AK2745" s="142"/>
      <c r="AL2745" s="142"/>
      <c r="AM2745" s="142"/>
      <c r="AN2745" s="142"/>
      <c r="AO2745" s="142"/>
    </row>
    <row r="2746" spans="35:41" x14ac:dyDescent="0.25">
      <c r="AI2746" s="142"/>
      <c r="AJ2746" s="142"/>
      <c r="AK2746" s="142"/>
      <c r="AL2746" s="142"/>
      <c r="AM2746" s="142"/>
      <c r="AN2746" s="142"/>
      <c r="AO2746" s="142"/>
    </row>
    <row r="2747" spans="35:41" x14ac:dyDescent="0.25">
      <c r="AI2747" s="142"/>
      <c r="AJ2747" s="142"/>
      <c r="AK2747" s="142"/>
      <c r="AL2747" s="142"/>
      <c r="AM2747" s="142"/>
      <c r="AN2747" s="142"/>
      <c r="AO2747" s="142"/>
    </row>
    <row r="2748" spans="35:41" x14ac:dyDescent="0.25">
      <c r="AI2748" s="142"/>
      <c r="AJ2748" s="142"/>
      <c r="AK2748" s="142"/>
      <c r="AL2748" s="142"/>
      <c r="AM2748" s="142"/>
      <c r="AN2748" s="142"/>
      <c r="AO2748" s="142"/>
    </row>
    <row r="2749" spans="35:41" x14ac:dyDescent="0.25">
      <c r="AI2749" s="142"/>
      <c r="AJ2749" s="142"/>
      <c r="AK2749" s="142"/>
      <c r="AL2749" s="142"/>
      <c r="AM2749" s="142"/>
      <c r="AN2749" s="142"/>
      <c r="AO2749" s="142"/>
    </row>
    <row r="2750" spans="35:41" x14ac:dyDescent="0.25">
      <c r="AI2750" s="142"/>
      <c r="AJ2750" s="142"/>
      <c r="AK2750" s="142"/>
      <c r="AL2750" s="142"/>
      <c r="AM2750" s="142"/>
      <c r="AN2750" s="142"/>
      <c r="AO2750" s="142"/>
    </row>
    <row r="2751" spans="35:41" x14ac:dyDescent="0.25">
      <c r="AI2751" s="142"/>
      <c r="AJ2751" s="142"/>
      <c r="AK2751" s="142"/>
      <c r="AL2751" s="142"/>
      <c r="AM2751" s="142"/>
      <c r="AN2751" s="142"/>
      <c r="AO2751" s="142"/>
    </row>
    <row r="2752" spans="35:41" x14ac:dyDescent="0.25">
      <c r="AI2752" s="142"/>
      <c r="AJ2752" s="142"/>
      <c r="AK2752" s="142"/>
      <c r="AL2752" s="142"/>
      <c r="AM2752" s="142"/>
      <c r="AN2752" s="142"/>
      <c r="AO2752" s="142"/>
    </row>
    <row r="2753" spans="35:41" x14ac:dyDescent="0.25">
      <c r="AI2753" s="142"/>
      <c r="AJ2753" s="142"/>
      <c r="AK2753" s="142"/>
      <c r="AL2753" s="142"/>
      <c r="AM2753" s="142"/>
      <c r="AN2753" s="142"/>
      <c r="AO2753" s="142"/>
    </row>
    <row r="2754" spans="35:41" x14ac:dyDescent="0.25">
      <c r="AI2754" s="142"/>
      <c r="AJ2754" s="142"/>
      <c r="AK2754" s="142"/>
      <c r="AL2754" s="142"/>
      <c r="AM2754" s="142"/>
      <c r="AN2754" s="142"/>
      <c r="AO2754" s="142"/>
    </row>
    <row r="2755" spans="35:41" x14ac:dyDescent="0.25">
      <c r="AI2755" s="142"/>
      <c r="AJ2755" s="142"/>
      <c r="AK2755" s="142"/>
      <c r="AL2755" s="142"/>
      <c r="AM2755" s="142"/>
      <c r="AN2755" s="142"/>
      <c r="AO2755" s="142"/>
    </row>
    <row r="2756" spans="35:41" x14ac:dyDescent="0.25">
      <c r="AI2756" s="142"/>
      <c r="AJ2756" s="142"/>
      <c r="AK2756" s="142"/>
      <c r="AL2756" s="142"/>
      <c r="AM2756" s="142"/>
      <c r="AN2756" s="142"/>
      <c r="AO2756" s="142"/>
    </row>
    <row r="2757" spans="35:41" x14ac:dyDescent="0.25">
      <c r="AI2757" s="142"/>
      <c r="AJ2757" s="142"/>
      <c r="AK2757" s="142"/>
      <c r="AL2757" s="142"/>
      <c r="AM2757" s="142"/>
      <c r="AN2757" s="142"/>
      <c r="AO2757" s="142"/>
    </row>
    <row r="2758" spans="35:41" x14ac:dyDescent="0.25">
      <c r="AI2758" s="142"/>
      <c r="AJ2758" s="142"/>
      <c r="AK2758" s="142"/>
      <c r="AL2758" s="142"/>
      <c r="AM2758" s="142"/>
      <c r="AN2758" s="142"/>
      <c r="AO2758" s="142"/>
    </row>
    <row r="2759" spans="35:41" x14ac:dyDescent="0.25">
      <c r="AI2759" s="142"/>
      <c r="AJ2759" s="142"/>
      <c r="AK2759" s="142"/>
      <c r="AL2759" s="142"/>
      <c r="AM2759" s="142"/>
      <c r="AN2759" s="142"/>
      <c r="AO2759" s="142"/>
    </row>
    <row r="2760" spans="35:41" x14ac:dyDescent="0.25">
      <c r="AI2760" s="142"/>
      <c r="AJ2760" s="142"/>
      <c r="AK2760" s="142"/>
      <c r="AL2760" s="142"/>
      <c r="AM2760" s="142"/>
      <c r="AN2760" s="142"/>
      <c r="AO2760" s="142"/>
    </row>
    <row r="2761" spans="35:41" x14ac:dyDescent="0.25">
      <c r="AI2761" s="142"/>
      <c r="AJ2761" s="142"/>
      <c r="AK2761" s="142"/>
      <c r="AL2761" s="142"/>
      <c r="AM2761" s="142"/>
      <c r="AN2761" s="142"/>
      <c r="AO2761" s="142"/>
    </row>
    <row r="2762" spans="35:41" x14ac:dyDescent="0.25">
      <c r="AI2762" s="142"/>
      <c r="AJ2762" s="142"/>
      <c r="AK2762" s="142"/>
      <c r="AL2762" s="142"/>
      <c r="AM2762" s="142"/>
      <c r="AN2762" s="142"/>
      <c r="AO2762" s="142"/>
    </row>
    <row r="2763" spans="35:41" x14ac:dyDescent="0.25">
      <c r="AI2763" s="142"/>
      <c r="AJ2763" s="142"/>
      <c r="AK2763" s="142"/>
      <c r="AL2763" s="142"/>
      <c r="AM2763" s="142"/>
      <c r="AN2763" s="142"/>
      <c r="AO2763" s="142"/>
    </row>
    <row r="2764" spans="35:41" x14ac:dyDescent="0.25">
      <c r="AI2764" s="142"/>
      <c r="AJ2764" s="142"/>
      <c r="AK2764" s="142"/>
      <c r="AL2764" s="142"/>
      <c r="AM2764" s="142"/>
      <c r="AN2764" s="142"/>
      <c r="AO2764" s="142"/>
    </row>
    <row r="2765" spans="35:41" x14ac:dyDescent="0.25">
      <c r="AI2765" s="142"/>
      <c r="AJ2765" s="142"/>
      <c r="AK2765" s="142"/>
      <c r="AL2765" s="142"/>
      <c r="AM2765" s="142"/>
      <c r="AN2765" s="142"/>
      <c r="AO2765" s="142"/>
    </row>
    <row r="2766" spans="35:41" x14ac:dyDescent="0.25">
      <c r="AI2766" s="142"/>
      <c r="AJ2766" s="142"/>
      <c r="AK2766" s="142"/>
      <c r="AL2766" s="142"/>
      <c r="AM2766" s="142"/>
      <c r="AN2766" s="142"/>
      <c r="AO2766" s="142"/>
    </row>
    <row r="2767" spans="35:41" x14ac:dyDescent="0.25">
      <c r="AI2767" s="142"/>
      <c r="AJ2767" s="142"/>
      <c r="AK2767" s="142"/>
      <c r="AL2767" s="142"/>
      <c r="AM2767" s="142"/>
      <c r="AN2767" s="142"/>
      <c r="AO2767" s="142"/>
    </row>
    <row r="2768" spans="35:41" x14ac:dyDescent="0.25">
      <c r="AI2768" s="142"/>
      <c r="AJ2768" s="142"/>
      <c r="AK2768" s="142"/>
      <c r="AL2768" s="142"/>
      <c r="AM2768" s="142"/>
      <c r="AN2768" s="142"/>
      <c r="AO2768" s="142"/>
    </row>
    <row r="2769" spans="35:41" x14ac:dyDescent="0.25">
      <c r="AI2769" s="142"/>
      <c r="AJ2769" s="142"/>
      <c r="AK2769" s="142"/>
      <c r="AL2769" s="142"/>
      <c r="AM2769" s="142"/>
      <c r="AN2769" s="142"/>
      <c r="AO2769" s="142"/>
    </row>
    <row r="2770" spans="35:41" x14ac:dyDescent="0.25">
      <c r="AI2770" s="142"/>
      <c r="AJ2770" s="142"/>
      <c r="AK2770" s="142"/>
      <c r="AL2770" s="142"/>
      <c r="AM2770" s="142"/>
      <c r="AN2770" s="142"/>
      <c r="AO2770" s="142"/>
    </row>
    <row r="2771" spans="35:41" x14ac:dyDescent="0.25">
      <c r="AI2771" s="142"/>
      <c r="AJ2771" s="142"/>
      <c r="AK2771" s="142"/>
      <c r="AL2771" s="142"/>
      <c r="AM2771" s="142"/>
      <c r="AN2771" s="142"/>
      <c r="AO2771" s="142"/>
    </row>
    <row r="2772" spans="35:41" x14ac:dyDescent="0.25">
      <c r="AI2772" s="142"/>
      <c r="AJ2772" s="142"/>
      <c r="AK2772" s="142"/>
      <c r="AL2772" s="142"/>
      <c r="AM2772" s="142"/>
      <c r="AN2772" s="142"/>
      <c r="AO2772" s="142"/>
    </row>
    <row r="2773" spans="35:41" x14ac:dyDescent="0.25">
      <c r="AI2773" s="142"/>
      <c r="AJ2773" s="142"/>
      <c r="AK2773" s="142"/>
      <c r="AL2773" s="142"/>
      <c r="AM2773" s="142"/>
      <c r="AN2773" s="142"/>
      <c r="AO2773" s="142"/>
    </row>
    <row r="2774" spans="35:41" x14ac:dyDescent="0.25">
      <c r="AI2774" s="142"/>
      <c r="AJ2774" s="142"/>
      <c r="AK2774" s="142"/>
      <c r="AL2774" s="142"/>
      <c r="AM2774" s="142"/>
      <c r="AN2774" s="142"/>
      <c r="AO2774" s="142"/>
    </row>
    <row r="2775" spans="35:41" x14ac:dyDescent="0.25">
      <c r="AI2775" s="142"/>
      <c r="AJ2775" s="142"/>
      <c r="AK2775" s="142"/>
      <c r="AL2775" s="142"/>
      <c r="AM2775" s="142"/>
      <c r="AN2775" s="142"/>
      <c r="AO2775" s="142"/>
    </row>
    <row r="2776" spans="35:41" x14ac:dyDescent="0.25">
      <c r="AI2776" s="142"/>
      <c r="AJ2776" s="142"/>
      <c r="AK2776" s="142"/>
      <c r="AL2776" s="142"/>
      <c r="AM2776" s="142"/>
      <c r="AN2776" s="142"/>
      <c r="AO2776" s="142"/>
    </row>
    <row r="2777" spans="35:41" x14ac:dyDescent="0.25">
      <c r="AI2777" s="142"/>
      <c r="AJ2777" s="142"/>
      <c r="AK2777" s="142"/>
      <c r="AL2777" s="142"/>
      <c r="AM2777" s="142"/>
      <c r="AN2777" s="142"/>
      <c r="AO2777" s="142"/>
    </row>
    <row r="2778" spans="35:41" x14ac:dyDescent="0.25">
      <c r="AI2778" s="142"/>
      <c r="AJ2778" s="142"/>
      <c r="AK2778" s="142"/>
      <c r="AL2778" s="142"/>
      <c r="AM2778" s="142"/>
      <c r="AN2778" s="142"/>
      <c r="AO2778" s="142"/>
    </row>
    <row r="2779" spans="35:41" x14ac:dyDescent="0.25">
      <c r="AI2779" s="142"/>
      <c r="AJ2779" s="142"/>
      <c r="AK2779" s="142"/>
      <c r="AL2779" s="142"/>
      <c r="AM2779" s="142"/>
      <c r="AN2779" s="142"/>
      <c r="AO2779" s="142"/>
    </row>
    <row r="2780" spans="35:41" x14ac:dyDescent="0.25">
      <c r="AI2780" s="142"/>
      <c r="AJ2780" s="142"/>
      <c r="AK2780" s="142"/>
      <c r="AL2780" s="142"/>
      <c r="AM2780" s="142"/>
      <c r="AN2780" s="142"/>
      <c r="AO2780" s="142"/>
    </row>
    <row r="2781" spans="35:41" x14ac:dyDescent="0.25">
      <c r="AI2781" s="142"/>
      <c r="AJ2781" s="142"/>
      <c r="AK2781" s="142"/>
      <c r="AL2781" s="142"/>
      <c r="AM2781" s="142"/>
      <c r="AN2781" s="142"/>
      <c r="AO2781" s="142"/>
    </row>
    <row r="2782" spans="35:41" x14ac:dyDescent="0.25">
      <c r="AI2782" s="142"/>
      <c r="AJ2782" s="142"/>
      <c r="AK2782" s="142"/>
      <c r="AL2782" s="142"/>
      <c r="AM2782" s="142"/>
      <c r="AN2782" s="142"/>
      <c r="AO2782" s="142"/>
    </row>
    <row r="2783" spans="35:41" x14ac:dyDescent="0.25">
      <c r="AI2783" s="142"/>
      <c r="AJ2783" s="142"/>
      <c r="AK2783" s="142"/>
      <c r="AL2783" s="142"/>
      <c r="AM2783" s="142"/>
      <c r="AN2783" s="142"/>
      <c r="AO2783" s="142"/>
    </row>
    <row r="2784" spans="35:41" x14ac:dyDescent="0.25">
      <c r="AI2784" s="142"/>
      <c r="AJ2784" s="142"/>
      <c r="AK2784" s="142"/>
      <c r="AL2784" s="142"/>
      <c r="AM2784" s="142"/>
      <c r="AN2784" s="142"/>
      <c r="AO2784" s="142"/>
    </row>
    <row r="2785" spans="35:41" x14ac:dyDescent="0.25">
      <c r="AI2785" s="142"/>
      <c r="AJ2785" s="142"/>
      <c r="AK2785" s="142"/>
      <c r="AL2785" s="142"/>
      <c r="AM2785" s="142"/>
      <c r="AN2785" s="142"/>
      <c r="AO2785" s="142"/>
    </row>
    <row r="2786" spans="35:41" x14ac:dyDescent="0.25">
      <c r="AI2786" s="142"/>
      <c r="AJ2786" s="142"/>
      <c r="AK2786" s="142"/>
      <c r="AL2786" s="142"/>
      <c r="AM2786" s="142"/>
      <c r="AN2786" s="142"/>
      <c r="AO2786" s="142"/>
    </row>
    <row r="2787" spans="35:41" x14ac:dyDescent="0.25">
      <c r="AI2787" s="142"/>
      <c r="AJ2787" s="142"/>
      <c r="AK2787" s="142"/>
      <c r="AL2787" s="142"/>
      <c r="AM2787" s="142"/>
      <c r="AN2787" s="142"/>
      <c r="AO2787" s="142"/>
    </row>
    <row r="2788" spans="35:41" x14ac:dyDescent="0.25">
      <c r="AI2788" s="142"/>
      <c r="AJ2788" s="142"/>
      <c r="AK2788" s="142"/>
      <c r="AL2788" s="142"/>
      <c r="AM2788" s="142"/>
      <c r="AN2788" s="142"/>
      <c r="AO2788" s="142"/>
    </row>
    <row r="2789" spans="35:41" x14ac:dyDescent="0.25">
      <c r="AI2789" s="142"/>
      <c r="AJ2789" s="142"/>
      <c r="AK2789" s="142"/>
      <c r="AL2789" s="142"/>
      <c r="AM2789" s="142"/>
      <c r="AN2789" s="142"/>
      <c r="AO2789" s="142"/>
    </row>
    <row r="2790" spans="35:41" x14ac:dyDescent="0.25">
      <c r="AI2790" s="142"/>
      <c r="AJ2790" s="142"/>
      <c r="AK2790" s="142"/>
      <c r="AL2790" s="142"/>
      <c r="AM2790" s="142"/>
      <c r="AN2790" s="142"/>
      <c r="AO2790" s="142"/>
    </row>
    <row r="2791" spans="35:41" x14ac:dyDescent="0.25">
      <c r="AI2791" s="142"/>
      <c r="AJ2791" s="142"/>
      <c r="AK2791" s="142"/>
      <c r="AL2791" s="142"/>
      <c r="AM2791" s="142"/>
      <c r="AN2791" s="142"/>
      <c r="AO2791" s="142"/>
    </row>
    <row r="2792" spans="35:41" x14ac:dyDescent="0.25">
      <c r="AI2792" s="142"/>
      <c r="AJ2792" s="142"/>
      <c r="AK2792" s="142"/>
      <c r="AL2792" s="142"/>
      <c r="AM2792" s="142"/>
      <c r="AN2792" s="142"/>
      <c r="AO2792" s="142"/>
    </row>
    <row r="2793" spans="35:41" x14ac:dyDescent="0.25">
      <c r="AI2793" s="142"/>
      <c r="AJ2793" s="142"/>
      <c r="AK2793" s="142"/>
      <c r="AL2793" s="142"/>
      <c r="AM2793" s="142"/>
      <c r="AN2793" s="142"/>
      <c r="AO2793" s="142"/>
    </row>
    <row r="2794" spans="35:41" x14ac:dyDescent="0.25">
      <c r="AI2794" s="142"/>
      <c r="AJ2794" s="142"/>
      <c r="AK2794" s="142"/>
      <c r="AL2794" s="142"/>
      <c r="AM2794" s="142"/>
      <c r="AN2794" s="142"/>
      <c r="AO2794" s="142"/>
    </row>
    <row r="2795" spans="35:41" x14ac:dyDescent="0.25">
      <c r="AI2795" s="142"/>
      <c r="AJ2795" s="142"/>
      <c r="AK2795" s="142"/>
      <c r="AL2795" s="142"/>
      <c r="AM2795" s="142"/>
      <c r="AN2795" s="142"/>
      <c r="AO2795" s="142"/>
    </row>
    <row r="2796" spans="35:41" x14ac:dyDescent="0.25">
      <c r="AI2796" s="142"/>
      <c r="AJ2796" s="142"/>
      <c r="AK2796" s="142"/>
      <c r="AL2796" s="142"/>
      <c r="AM2796" s="142"/>
      <c r="AN2796" s="142"/>
      <c r="AO2796" s="142"/>
    </row>
    <row r="2797" spans="35:41" x14ac:dyDescent="0.25">
      <c r="AI2797" s="142"/>
      <c r="AJ2797" s="142"/>
      <c r="AK2797" s="142"/>
      <c r="AL2797" s="142"/>
      <c r="AM2797" s="142"/>
      <c r="AN2797" s="142"/>
      <c r="AO2797" s="142"/>
    </row>
    <row r="2798" spans="35:41" x14ac:dyDescent="0.25">
      <c r="AI2798" s="142"/>
      <c r="AJ2798" s="142"/>
      <c r="AK2798" s="142"/>
      <c r="AL2798" s="142"/>
      <c r="AM2798" s="142"/>
      <c r="AN2798" s="142"/>
      <c r="AO2798" s="142"/>
    </row>
    <row r="2799" spans="35:41" x14ac:dyDescent="0.25">
      <c r="AI2799" s="142"/>
      <c r="AJ2799" s="142"/>
      <c r="AK2799" s="142"/>
      <c r="AL2799" s="142"/>
      <c r="AM2799" s="142"/>
      <c r="AN2799" s="142"/>
      <c r="AO2799" s="142"/>
    </row>
    <row r="2800" spans="35:41" x14ac:dyDescent="0.25">
      <c r="AI2800" s="142"/>
      <c r="AJ2800" s="142"/>
      <c r="AK2800" s="142"/>
      <c r="AL2800" s="142"/>
      <c r="AM2800" s="142"/>
      <c r="AN2800" s="142"/>
      <c r="AO2800" s="142"/>
    </row>
    <row r="2801" spans="35:41" x14ac:dyDescent="0.25">
      <c r="AI2801" s="142"/>
      <c r="AJ2801" s="142"/>
      <c r="AK2801" s="142"/>
      <c r="AL2801" s="142"/>
      <c r="AM2801" s="142"/>
      <c r="AN2801" s="142"/>
      <c r="AO2801" s="142"/>
    </row>
    <row r="2802" spans="35:41" x14ac:dyDescent="0.25">
      <c r="AI2802" s="142"/>
      <c r="AJ2802" s="142"/>
      <c r="AK2802" s="142"/>
      <c r="AL2802" s="142"/>
      <c r="AM2802" s="142"/>
      <c r="AN2802" s="142"/>
      <c r="AO2802" s="142"/>
    </row>
    <row r="2803" spans="35:41" x14ac:dyDescent="0.25">
      <c r="AI2803" s="142"/>
      <c r="AJ2803" s="142"/>
      <c r="AK2803" s="142"/>
      <c r="AL2803" s="142"/>
      <c r="AM2803" s="142"/>
      <c r="AN2803" s="142"/>
      <c r="AO2803" s="142"/>
    </row>
    <row r="2804" spans="35:41" x14ac:dyDescent="0.25">
      <c r="AI2804" s="142"/>
      <c r="AJ2804" s="142"/>
      <c r="AK2804" s="142"/>
      <c r="AL2804" s="142"/>
      <c r="AM2804" s="142"/>
      <c r="AN2804" s="142"/>
      <c r="AO2804" s="142"/>
    </row>
    <row r="2805" spans="35:41" x14ac:dyDescent="0.25">
      <c r="AI2805" s="142"/>
      <c r="AJ2805" s="142"/>
      <c r="AK2805" s="142"/>
      <c r="AL2805" s="142"/>
      <c r="AM2805" s="142"/>
      <c r="AN2805" s="142"/>
      <c r="AO2805" s="142"/>
    </row>
    <row r="2806" spans="35:41" x14ac:dyDescent="0.25">
      <c r="AI2806" s="142"/>
      <c r="AJ2806" s="142"/>
      <c r="AK2806" s="142"/>
      <c r="AL2806" s="142"/>
      <c r="AM2806" s="142"/>
      <c r="AN2806" s="142"/>
      <c r="AO2806" s="142"/>
    </row>
    <row r="2807" spans="35:41" x14ac:dyDescent="0.25">
      <c r="AI2807" s="142"/>
      <c r="AJ2807" s="142"/>
      <c r="AK2807" s="142"/>
      <c r="AL2807" s="142"/>
      <c r="AM2807" s="142"/>
      <c r="AN2807" s="142"/>
      <c r="AO2807" s="142"/>
    </row>
    <row r="2808" spans="35:41" x14ac:dyDescent="0.25">
      <c r="AI2808" s="142"/>
      <c r="AJ2808" s="142"/>
      <c r="AK2808" s="142"/>
      <c r="AL2808" s="142"/>
      <c r="AM2808" s="142"/>
      <c r="AN2808" s="142"/>
      <c r="AO2808" s="142"/>
    </row>
    <row r="2809" spans="35:41" x14ac:dyDescent="0.25">
      <c r="AI2809" s="142"/>
      <c r="AJ2809" s="142"/>
      <c r="AK2809" s="142"/>
      <c r="AL2809" s="142"/>
      <c r="AM2809" s="142"/>
      <c r="AN2809" s="142"/>
      <c r="AO2809" s="142"/>
    </row>
    <row r="2810" spans="35:41" x14ac:dyDescent="0.25">
      <c r="AI2810" s="142"/>
      <c r="AJ2810" s="142"/>
      <c r="AK2810" s="142"/>
      <c r="AL2810" s="142"/>
      <c r="AM2810" s="142"/>
      <c r="AN2810" s="142"/>
      <c r="AO2810" s="142"/>
    </row>
    <row r="2811" spans="35:41" x14ac:dyDescent="0.25">
      <c r="AI2811" s="142"/>
      <c r="AJ2811" s="142"/>
      <c r="AK2811" s="142"/>
      <c r="AL2811" s="142"/>
      <c r="AM2811" s="142"/>
      <c r="AN2811" s="142"/>
      <c r="AO2811" s="142"/>
    </row>
    <row r="2812" spans="35:41" x14ac:dyDescent="0.25">
      <c r="AI2812" s="142"/>
      <c r="AJ2812" s="142"/>
      <c r="AK2812" s="142"/>
      <c r="AL2812" s="142"/>
      <c r="AM2812" s="142"/>
      <c r="AN2812" s="142"/>
      <c r="AO2812" s="142"/>
    </row>
    <row r="2813" spans="35:41" x14ac:dyDescent="0.25">
      <c r="AI2813" s="142"/>
      <c r="AJ2813" s="142"/>
      <c r="AK2813" s="142"/>
      <c r="AL2813" s="142"/>
      <c r="AM2813" s="142"/>
      <c r="AN2813" s="142"/>
      <c r="AO2813" s="142"/>
    </row>
    <row r="2814" spans="35:41" x14ac:dyDescent="0.25">
      <c r="AI2814" s="142"/>
      <c r="AJ2814" s="142"/>
      <c r="AK2814" s="142"/>
      <c r="AL2814" s="142"/>
      <c r="AM2814" s="142"/>
      <c r="AN2814" s="142"/>
      <c r="AO2814" s="142"/>
    </row>
    <row r="2815" spans="35:41" x14ac:dyDescent="0.25">
      <c r="AI2815" s="142"/>
      <c r="AJ2815" s="142"/>
      <c r="AK2815" s="142"/>
      <c r="AL2815" s="142"/>
      <c r="AM2815" s="142"/>
      <c r="AN2815" s="142"/>
      <c r="AO2815" s="142"/>
    </row>
    <row r="2816" spans="35:41" x14ac:dyDescent="0.25">
      <c r="AI2816" s="142"/>
      <c r="AJ2816" s="142"/>
      <c r="AK2816" s="142"/>
      <c r="AL2816" s="142"/>
      <c r="AM2816" s="142"/>
      <c r="AN2816" s="142"/>
      <c r="AO2816" s="142"/>
    </row>
    <row r="2817" spans="35:41" x14ac:dyDescent="0.25">
      <c r="AI2817" s="142"/>
      <c r="AJ2817" s="142"/>
      <c r="AK2817" s="142"/>
      <c r="AL2817" s="142"/>
      <c r="AM2817" s="142"/>
      <c r="AN2817" s="142"/>
      <c r="AO2817" s="142"/>
    </row>
    <row r="2818" spans="35:41" x14ac:dyDescent="0.25">
      <c r="AI2818" s="142"/>
      <c r="AJ2818" s="142"/>
      <c r="AK2818" s="142"/>
      <c r="AL2818" s="142"/>
      <c r="AM2818" s="142"/>
      <c r="AN2818" s="142"/>
      <c r="AO2818" s="142"/>
    </row>
    <row r="2819" spans="35:41" x14ac:dyDescent="0.25">
      <c r="AI2819" s="142"/>
      <c r="AJ2819" s="142"/>
      <c r="AK2819" s="142"/>
      <c r="AL2819" s="142"/>
      <c r="AM2819" s="142"/>
      <c r="AN2819" s="142"/>
      <c r="AO2819" s="142"/>
    </row>
    <row r="2820" spans="35:41" x14ac:dyDescent="0.25">
      <c r="AI2820" s="142"/>
      <c r="AJ2820" s="142"/>
      <c r="AK2820" s="142"/>
      <c r="AL2820" s="142"/>
      <c r="AM2820" s="142"/>
      <c r="AN2820" s="142"/>
      <c r="AO2820" s="142"/>
    </row>
    <row r="2821" spans="35:41" x14ac:dyDescent="0.25">
      <c r="AI2821" s="142"/>
      <c r="AJ2821" s="142"/>
      <c r="AK2821" s="142"/>
      <c r="AL2821" s="142"/>
      <c r="AM2821" s="142"/>
      <c r="AN2821" s="142"/>
      <c r="AO2821" s="142"/>
    </row>
    <row r="2822" spans="35:41" x14ac:dyDescent="0.25">
      <c r="AI2822" s="142"/>
      <c r="AJ2822" s="142"/>
      <c r="AK2822" s="142"/>
      <c r="AL2822" s="142"/>
      <c r="AM2822" s="142"/>
      <c r="AN2822" s="142"/>
      <c r="AO2822" s="142"/>
    </row>
    <row r="2823" spans="35:41" x14ac:dyDescent="0.25">
      <c r="AI2823" s="142"/>
      <c r="AJ2823" s="142"/>
      <c r="AK2823" s="142"/>
      <c r="AL2823" s="142"/>
      <c r="AM2823" s="142"/>
      <c r="AN2823" s="142"/>
      <c r="AO2823" s="142"/>
    </row>
    <row r="2824" spans="35:41" x14ac:dyDescent="0.25">
      <c r="AI2824" s="142"/>
      <c r="AJ2824" s="142"/>
      <c r="AK2824" s="142"/>
      <c r="AL2824" s="142"/>
      <c r="AM2824" s="142"/>
      <c r="AN2824" s="142"/>
      <c r="AO2824" s="142"/>
    </row>
    <row r="2825" spans="35:41" x14ac:dyDescent="0.25">
      <c r="AI2825" s="142"/>
      <c r="AJ2825" s="142"/>
      <c r="AK2825" s="142"/>
      <c r="AL2825" s="142"/>
      <c r="AM2825" s="142"/>
      <c r="AN2825" s="142"/>
      <c r="AO2825" s="142"/>
    </row>
    <row r="2826" spans="35:41" x14ac:dyDescent="0.25">
      <c r="AI2826" s="142"/>
      <c r="AJ2826" s="142"/>
      <c r="AK2826" s="142"/>
      <c r="AL2826" s="142"/>
      <c r="AM2826" s="142"/>
      <c r="AN2826" s="142"/>
      <c r="AO2826" s="142"/>
    </row>
    <row r="2827" spans="35:41" x14ac:dyDescent="0.25">
      <c r="AI2827" s="142"/>
      <c r="AJ2827" s="142"/>
      <c r="AK2827" s="142"/>
      <c r="AL2827" s="142"/>
      <c r="AM2827" s="142"/>
      <c r="AN2827" s="142"/>
      <c r="AO2827" s="142"/>
    </row>
    <row r="2828" spans="35:41" x14ac:dyDescent="0.25">
      <c r="AI2828" s="142"/>
      <c r="AJ2828" s="142"/>
      <c r="AK2828" s="142"/>
      <c r="AL2828" s="142"/>
      <c r="AM2828" s="142"/>
      <c r="AN2828" s="142"/>
      <c r="AO2828" s="142"/>
    </row>
    <row r="2829" spans="35:41" x14ac:dyDescent="0.25">
      <c r="AI2829" s="142"/>
      <c r="AJ2829" s="142"/>
      <c r="AK2829" s="142"/>
      <c r="AL2829" s="142"/>
      <c r="AM2829" s="142"/>
      <c r="AN2829" s="142"/>
      <c r="AO2829" s="142"/>
    </row>
    <row r="2830" spans="35:41" x14ac:dyDescent="0.25">
      <c r="AI2830" s="142"/>
      <c r="AJ2830" s="142"/>
      <c r="AK2830" s="142"/>
      <c r="AL2830" s="142"/>
      <c r="AM2830" s="142"/>
      <c r="AN2830" s="142"/>
      <c r="AO2830" s="142"/>
    </row>
    <row r="2831" spans="35:41" x14ac:dyDescent="0.25">
      <c r="AI2831" s="142"/>
      <c r="AJ2831" s="142"/>
      <c r="AK2831" s="142"/>
      <c r="AL2831" s="142"/>
      <c r="AM2831" s="142"/>
      <c r="AN2831" s="142"/>
      <c r="AO2831" s="142"/>
    </row>
    <row r="2832" spans="35:41" x14ac:dyDescent="0.25">
      <c r="AI2832" s="142"/>
      <c r="AJ2832" s="142"/>
      <c r="AK2832" s="142"/>
      <c r="AL2832" s="142"/>
      <c r="AM2832" s="142"/>
      <c r="AN2832" s="142"/>
      <c r="AO2832" s="142"/>
    </row>
    <row r="2833" spans="35:41" x14ac:dyDescent="0.25">
      <c r="AI2833" s="142"/>
      <c r="AJ2833" s="142"/>
      <c r="AK2833" s="142"/>
      <c r="AL2833" s="142"/>
      <c r="AM2833" s="142"/>
      <c r="AN2833" s="142"/>
      <c r="AO2833" s="142"/>
    </row>
    <row r="2834" spans="35:41" x14ac:dyDescent="0.25">
      <c r="AI2834" s="142"/>
      <c r="AJ2834" s="142"/>
      <c r="AK2834" s="142"/>
      <c r="AL2834" s="142"/>
      <c r="AM2834" s="142"/>
      <c r="AN2834" s="142"/>
      <c r="AO2834" s="142"/>
    </row>
    <row r="2835" spans="35:41" x14ac:dyDescent="0.25">
      <c r="AI2835" s="142"/>
      <c r="AJ2835" s="142"/>
      <c r="AK2835" s="142"/>
      <c r="AL2835" s="142"/>
      <c r="AM2835" s="142"/>
      <c r="AN2835" s="142"/>
      <c r="AO2835" s="142"/>
    </row>
    <row r="2836" spans="35:41" x14ac:dyDescent="0.25">
      <c r="AI2836" s="142"/>
      <c r="AJ2836" s="142"/>
      <c r="AK2836" s="142"/>
      <c r="AL2836" s="142"/>
      <c r="AM2836" s="142"/>
      <c r="AN2836" s="142"/>
      <c r="AO2836" s="142"/>
    </row>
    <row r="2837" spans="35:41" x14ac:dyDescent="0.25">
      <c r="AI2837" s="142"/>
      <c r="AJ2837" s="142"/>
      <c r="AK2837" s="142"/>
      <c r="AL2837" s="142"/>
      <c r="AM2837" s="142"/>
      <c r="AN2837" s="142"/>
      <c r="AO2837" s="142"/>
    </row>
    <row r="2838" spans="35:41" x14ac:dyDescent="0.25">
      <c r="AI2838" s="142"/>
      <c r="AJ2838" s="142"/>
      <c r="AK2838" s="142"/>
      <c r="AL2838" s="142"/>
      <c r="AM2838" s="142"/>
      <c r="AN2838" s="142"/>
      <c r="AO2838" s="142"/>
    </row>
    <row r="2839" spans="35:41" x14ac:dyDescent="0.25">
      <c r="AI2839" s="142"/>
      <c r="AJ2839" s="142"/>
      <c r="AK2839" s="142"/>
      <c r="AL2839" s="142"/>
      <c r="AM2839" s="142"/>
      <c r="AN2839" s="142"/>
      <c r="AO2839" s="142"/>
    </row>
    <row r="2840" spans="35:41" x14ac:dyDescent="0.25">
      <c r="AI2840" s="142"/>
      <c r="AJ2840" s="142"/>
      <c r="AK2840" s="142"/>
      <c r="AL2840" s="142"/>
      <c r="AM2840" s="142"/>
      <c r="AN2840" s="142"/>
      <c r="AO2840" s="142"/>
    </row>
    <row r="2841" spans="35:41" x14ac:dyDescent="0.25">
      <c r="AI2841" s="142"/>
      <c r="AJ2841" s="142"/>
      <c r="AK2841" s="142"/>
      <c r="AL2841" s="142"/>
      <c r="AM2841" s="142"/>
      <c r="AN2841" s="142"/>
      <c r="AO2841" s="142"/>
    </row>
    <row r="2842" spans="35:41" x14ac:dyDescent="0.25">
      <c r="AI2842" s="142"/>
      <c r="AJ2842" s="142"/>
      <c r="AK2842" s="142"/>
      <c r="AL2842" s="142"/>
      <c r="AM2842" s="142"/>
      <c r="AN2842" s="142"/>
      <c r="AO2842" s="142"/>
    </row>
    <row r="2843" spans="35:41" x14ac:dyDescent="0.25">
      <c r="AI2843" s="142"/>
      <c r="AJ2843" s="142"/>
      <c r="AK2843" s="142"/>
      <c r="AL2843" s="142"/>
      <c r="AM2843" s="142"/>
      <c r="AN2843" s="142"/>
      <c r="AO2843" s="142"/>
    </row>
    <row r="2844" spans="35:41" x14ac:dyDescent="0.25">
      <c r="AI2844" s="142"/>
      <c r="AJ2844" s="142"/>
      <c r="AK2844" s="142"/>
      <c r="AL2844" s="142"/>
      <c r="AM2844" s="142"/>
      <c r="AN2844" s="142"/>
      <c r="AO2844" s="142"/>
    </row>
    <row r="2845" spans="35:41" x14ac:dyDescent="0.25">
      <c r="AI2845" s="142"/>
      <c r="AJ2845" s="142"/>
      <c r="AK2845" s="142"/>
      <c r="AL2845" s="142"/>
      <c r="AM2845" s="142"/>
      <c r="AN2845" s="142"/>
      <c r="AO2845" s="142"/>
    </row>
    <row r="2846" spans="35:41" x14ac:dyDescent="0.25">
      <c r="AI2846" s="142"/>
      <c r="AJ2846" s="142"/>
      <c r="AK2846" s="142"/>
      <c r="AL2846" s="142"/>
      <c r="AM2846" s="142"/>
      <c r="AN2846" s="142"/>
      <c r="AO2846" s="142"/>
    </row>
    <row r="2847" spans="35:41" x14ac:dyDescent="0.25">
      <c r="AI2847" s="142"/>
      <c r="AJ2847" s="142"/>
      <c r="AK2847" s="142"/>
      <c r="AL2847" s="142"/>
      <c r="AM2847" s="142"/>
      <c r="AN2847" s="142"/>
      <c r="AO2847" s="142"/>
    </row>
    <row r="2848" spans="35:41" x14ac:dyDescent="0.25">
      <c r="AI2848" s="142"/>
      <c r="AJ2848" s="142"/>
      <c r="AK2848" s="142"/>
      <c r="AL2848" s="142"/>
      <c r="AM2848" s="142"/>
      <c r="AN2848" s="142"/>
      <c r="AO2848" s="142"/>
    </row>
    <row r="2849" spans="35:41" x14ac:dyDescent="0.25">
      <c r="AI2849" s="142"/>
      <c r="AJ2849" s="142"/>
      <c r="AK2849" s="142"/>
      <c r="AL2849" s="142"/>
      <c r="AM2849" s="142"/>
      <c r="AN2849" s="142"/>
      <c r="AO2849" s="142"/>
    </row>
    <row r="2850" spans="35:41" x14ac:dyDescent="0.25">
      <c r="AI2850" s="142"/>
      <c r="AJ2850" s="142"/>
      <c r="AK2850" s="142"/>
      <c r="AL2850" s="142"/>
      <c r="AM2850" s="142"/>
      <c r="AN2850" s="142"/>
      <c r="AO2850" s="142"/>
    </row>
    <row r="2851" spans="35:41" x14ac:dyDescent="0.25">
      <c r="AI2851" s="142"/>
      <c r="AJ2851" s="142"/>
      <c r="AK2851" s="142"/>
      <c r="AL2851" s="142"/>
      <c r="AM2851" s="142"/>
      <c r="AN2851" s="142"/>
      <c r="AO2851" s="142"/>
    </row>
    <row r="2852" spans="35:41" x14ac:dyDescent="0.25">
      <c r="AI2852" s="142"/>
      <c r="AJ2852" s="142"/>
      <c r="AK2852" s="142"/>
      <c r="AL2852" s="142"/>
      <c r="AM2852" s="142"/>
      <c r="AN2852" s="142"/>
      <c r="AO2852" s="142"/>
    </row>
    <row r="2853" spans="35:41" x14ac:dyDescent="0.25">
      <c r="AI2853" s="142"/>
      <c r="AJ2853" s="142"/>
      <c r="AK2853" s="142"/>
      <c r="AL2853" s="142"/>
      <c r="AM2853" s="142"/>
      <c r="AN2853" s="142"/>
      <c r="AO2853" s="142"/>
    </row>
    <row r="2854" spans="35:41" x14ac:dyDescent="0.25">
      <c r="AI2854" s="142"/>
      <c r="AJ2854" s="142"/>
      <c r="AK2854" s="142"/>
      <c r="AL2854" s="142"/>
      <c r="AM2854" s="142"/>
      <c r="AN2854" s="142"/>
      <c r="AO2854" s="142"/>
    </row>
    <row r="2855" spans="35:41" x14ac:dyDescent="0.25">
      <c r="AI2855" s="142"/>
      <c r="AJ2855" s="142"/>
      <c r="AK2855" s="142"/>
      <c r="AL2855" s="142"/>
      <c r="AM2855" s="142"/>
      <c r="AN2855" s="142"/>
      <c r="AO2855" s="142"/>
    </row>
    <row r="2856" spans="35:41" x14ac:dyDescent="0.25">
      <c r="AI2856" s="142"/>
      <c r="AJ2856" s="142"/>
      <c r="AK2856" s="142"/>
      <c r="AL2856" s="142"/>
      <c r="AM2856" s="142"/>
      <c r="AN2856" s="142"/>
      <c r="AO2856" s="142"/>
    </row>
    <row r="2857" spans="35:41" x14ac:dyDescent="0.25">
      <c r="AI2857" s="142"/>
      <c r="AJ2857" s="142"/>
      <c r="AK2857" s="142"/>
      <c r="AL2857" s="142"/>
      <c r="AM2857" s="142"/>
      <c r="AN2857" s="142"/>
      <c r="AO2857" s="142"/>
    </row>
    <row r="2858" spans="35:41" x14ac:dyDescent="0.25">
      <c r="AI2858" s="142"/>
      <c r="AJ2858" s="142"/>
      <c r="AK2858" s="142"/>
      <c r="AL2858" s="142"/>
      <c r="AM2858" s="142"/>
      <c r="AN2858" s="142"/>
      <c r="AO2858" s="142"/>
    </row>
    <row r="2859" spans="35:41" x14ac:dyDescent="0.25">
      <c r="AI2859" s="142"/>
      <c r="AJ2859" s="142"/>
      <c r="AK2859" s="142"/>
      <c r="AL2859" s="142"/>
      <c r="AM2859" s="142"/>
      <c r="AN2859" s="142"/>
      <c r="AO2859" s="142"/>
    </row>
    <row r="2860" spans="35:41" x14ac:dyDescent="0.25">
      <c r="AI2860" s="142"/>
      <c r="AJ2860" s="142"/>
      <c r="AK2860" s="142"/>
      <c r="AL2860" s="142"/>
      <c r="AM2860" s="142"/>
      <c r="AN2860" s="142"/>
      <c r="AO2860" s="142"/>
    </row>
    <row r="2861" spans="35:41" x14ac:dyDescent="0.25">
      <c r="AI2861" s="142"/>
      <c r="AJ2861" s="142"/>
      <c r="AK2861" s="142"/>
      <c r="AL2861" s="142"/>
      <c r="AM2861" s="142"/>
      <c r="AN2861" s="142"/>
      <c r="AO2861" s="142"/>
    </row>
    <row r="2862" spans="35:41" x14ac:dyDescent="0.25">
      <c r="AI2862" s="142"/>
      <c r="AJ2862" s="142"/>
      <c r="AK2862" s="142"/>
      <c r="AL2862" s="142"/>
      <c r="AM2862" s="142"/>
      <c r="AN2862" s="142"/>
      <c r="AO2862" s="142"/>
    </row>
    <row r="2863" spans="35:41" x14ac:dyDescent="0.25">
      <c r="AI2863" s="142"/>
      <c r="AJ2863" s="142"/>
      <c r="AK2863" s="142"/>
      <c r="AL2863" s="142"/>
      <c r="AM2863" s="142"/>
      <c r="AN2863" s="142"/>
      <c r="AO2863" s="142"/>
    </row>
    <row r="2864" spans="35:41" x14ac:dyDescent="0.25">
      <c r="AI2864" s="142"/>
      <c r="AJ2864" s="142"/>
      <c r="AK2864" s="142"/>
      <c r="AL2864" s="142"/>
      <c r="AM2864" s="142"/>
      <c r="AN2864" s="142"/>
      <c r="AO2864" s="142"/>
    </row>
    <row r="2865" spans="35:41" x14ac:dyDescent="0.25">
      <c r="AI2865" s="142"/>
      <c r="AJ2865" s="142"/>
      <c r="AK2865" s="142"/>
      <c r="AL2865" s="142"/>
      <c r="AM2865" s="142"/>
      <c r="AN2865" s="142"/>
      <c r="AO2865" s="142"/>
    </row>
    <row r="2866" spans="35:41" x14ac:dyDescent="0.25">
      <c r="AI2866" s="142"/>
      <c r="AJ2866" s="142"/>
      <c r="AK2866" s="142"/>
      <c r="AL2866" s="142"/>
      <c r="AM2866" s="142"/>
      <c r="AN2866" s="142"/>
      <c r="AO2866" s="142"/>
    </row>
    <row r="2867" spans="35:41" x14ac:dyDescent="0.25">
      <c r="AI2867" s="142"/>
      <c r="AJ2867" s="142"/>
      <c r="AK2867" s="142"/>
      <c r="AL2867" s="142"/>
      <c r="AM2867" s="142"/>
      <c r="AN2867" s="142"/>
      <c r="AO2867" s="142"/>
    </row>
    <row r="2868" spans="35:41" x14ac:dyDescent="0.25">
      <c r="AI2868" s="142"/>
      <c r="AJ2868" s="142"/>
      <c r="AK2868" s="142"/>
      <c r="AL2868" s="142"/>
      <c r="AM2868" s="142"/>
      <c r="AN2868" s="142"/>
      <c r="AO2868" s="142"/>
    </row>
    <row r="2869" spans="35:41" x14ac:dyDescent="0.25">
      <c r="AI2869" s="142"/>
      <c r="AJ2869" s="142"/>
      <c r="AK2869" s="142"/>
      <c r="AL2869" s="142"/>
      <c r="AM2869" s="142"/>
      <c r="AN2869" s="142"/>
      <c r="AO2869" s="142"/>
    </row>
    <row r="2870" spans="35:41" x14ac:dyDescent="0.25">
      <c r="AI2870" s="142"/>
      <c r="AJ2870" s="142"/>
      <c r="AK2870" s="142"/>
      <c r="AL2870" s="142"/>
      <c r="AM2870" s="142"/>
      <c r="AN2870" s="142"/>
      <c r="AO2870" s="142"/>
    </row>
    <row r="2871" spans="35:41" x14ac:dyDescent="0.25">
      <c r="AI2871" s="142"/>
      <c r="AJ2871" s="142"/>
      <c r="AK2871" s="142"/>
      <c r="AL2871" s="142"/>
      <c r="AM2871" s="142"/>
      <c r="AN2871" s="142"/>
      <c r="AO2871" s="142"/>
    </row>
    <row r="2872" spans="35:41" x14ac:dyDescent="0.25">
      <c r="AI2872" s="142"/>
      <c r="AJ2872" s="142"/>
      <c r="AK2872" s="142"/>
      <c r="AL2872" s="142"/>
      <c r="AM2872" s="142"/>
      <c r="AN2872" s="142"/>
      <c r="AO2872" s="142"/>
    </row>
    <row r="2873" spans="35:41" x14ac:dyDescent="0.25">
      <c r="AI2873" s="142"/>
      <c r="AJ2873" s="142"/>
      <c r="AK2873" s="142"/>
      <c r="AL2873" s="142"/>
      <c r="AM2873" s="142"/>
      <c r="AN2873" s="142"/>
      <c r="AO2873" s="142"/>
    </row>
    <row r="2874" spans="35:41" x14ac:dyDescent="0.25">
      <c r="AI2874" s="142"/>
      <c r="AJ2874" s="142"/>
      <c r="AK2874" s="142"/>
      <c r="AL2874" s="142"/>
      <c r="AM2874" s="142"/>
      <c r="AN2874" s="142"/>
      <c r="AO2874" s="142"/>
    </row>
    <row r="2875" spans="35:41" x14ac:dyDescent="0.25">
      <c r="AI2875" s="142"/>
      <c r="AJ2875" s="142"/>
      <c r="AK2875" s="142"/>
      <c r="AL2875" s="142"/>
      <c r="AM2875" s="142"/>
      <c r="AN2875" s="142"/>
      <c r="AO2875" s="142"/>
    </row>
    <row r="2876" spans="35:41" x14ac:dyDescent="0.25">
      <c r="AI2876" s="142"/>
      <c r="AJ2876" s="142"/>
      <c r="AK2876" s="142"/>
      <c r="AL2876" s="142"/>
      <c r="AM2876" s="142"/>
      <c r="AN2876" s="142"/>
      <c r="AO2876" s="142"/>
    </row>
    <row r="2877" spans="35:41" x14ac:dyDescent="0.25">
      <c r="AI2877" s="142"/>
      <c r="AJ2877" s="142"/>
      <c r="AK2877" s="142"/>
      <c r="AL2877" s="142"/>
      <c r="AM2877" s="142"/>
      <c r="AN2877" s="142"/>
      <c r="AO2877" s="142"/>
    </row>
    <row r="2878" spans="35:41" x14ac:dyDescent="0.25">
      <c r="AI2878" s="142"/>
      <c r="AJ2878" s="142"/>
      <c r="AK2878" s="142"/>
      <c r="AL2878" s="142"/>
      <c r="AM2878" s="142"/>
      <c r="AN2878" s="142"/>
      <c r="AO2878" s="142"/>
    </row>
    <row r="2879" spans="35:41" x14ac:dyDescent="0.25">
      <c r="AI2879" s="142"/>
      <c r="AJ2879" s="142"/>
      <c r="AK2879" s="142"/>
      <c r="AL2879" s="142"/>
      <c r="AM2879" s="142"/>
      <c r="AN2879" s="142"/>
      <c r="AO2879" s="142"/>
    </row>
    <row r="2880" spans="35:41" x14ac:dyDescent="0.25">
      <c r="AI2880" s="142"/>
      <c r="AJ2880" s="142"/>
      <c r="AK2880" s="142"/>
      <c r="AL2880" s="142"/>
      <c r="AM2880" s="142"/>
      <c r="AN2880" s="142"/>
      <c r="AO2880" s="142"/>
    </row>
    <row r="2881" spans="35:41" x14ac:dyDescent="0.25">
      <c r="AI2881" s="142"/>
      <c r="AJ2881" s="142"/>
      <c r="AK2881" s="142"/>
      <c r="AL2881" s="142"/>
      <c r="AM2881" s="142"/>
      <c r="AN2881" s="142"/>
      <c r="AO2881" s="142"/>
    </row>
    <row r="2882" spans="35:41" x14ac:dyDescent="0.25">
      <c r="AI2882" s="142"/>
      <c r="AJ2882" s="142"/>
      <c r="AK2882" s="142"/>
      <c r="AL2882" s="142"/>
      <c r="AM2882" s="142"/>
      <c r="AN2882" s="142"/>
      <c r="AO2882" s="142"/>
    </row>
    <row r="2883" spans="35:41" x14ac:dyDescent="0.25">
      <c r="AI2883" s="142"/>
      <c r="AJ2883" s="142"/>
      <c r="AK2883" s="142"/>
      <c r="AL2883" s="142"/>
      <c r="AM2883" s="142"/>
      <c r="AN2883" s="142"/>
      <c r="AO2883" s="142"/>
    </row>
    <row r="2884" spans="35:41" x14ac:dyDescent="0.25">
      <c r="AI2884" s="142"/>
      <c r="AJ2884" s="142"/>
      <c r="AK2884" s="142"/>
      <c r="AL2884" s="142"/>
      <c r="AM2884" s="142"/>
      <c r="AN2884" s="142"/>
      <c r="AO2884" s="142"/>
    </row>
    <row r="2885" spans="35:41" x14ac:dyDescent="0.25">
      <c r="AI2885" s="142"/>
      <c r="AJ2885" s="142"/>
      <c r="AK2885" s="142"/>
      <c r="AL2885" s="142"/>
      <c r="AM2885" s="142"/>
      <c r="AN2885" s="142"/>
      <c r="AO2885" s="142"/>
    </row>
    <row r="2886" spans="35:41" x14ac:dyDescent="0.25">
      <c r="AI2886" s="142"/>
      <c r="AJ2886" s="142"/>
      <c r="AK2886" s="142"/>
      <c r="AL2886" s="142"/>
      <c r="AM2886" s="142"/>
      <c r="AN2886" s="142"/>
      <c r="AO2886" s="142"/>
    </row>
    <row r="2887" spans="35:41" x14ac:dyDescent="0.25">
      <c r="AI2887" s="142"/>
      <c r="AJ2887" s="142"/>
      <c r="AK2887" s="142"/>
      <c r="AL2887" s="142"/>
      <c r="AM2887" s="142"/>
      <c r="AN2887" s="142"/>
      <c r="AO2887" s="142"/>
    </row>
    <row r="2888" spans="35:41" x14ac:dyDescent="0.25">
      <c r="AI2888" s="142"/>
      <c r="AJ2888" s="142"/>
      <c r="AK2888" s="142"/>
      <c r="AL2888" s="142"/>
      <c r="AM2888" s="142"/>
      <c r="AN2888" s="142"/>
      <c r="AO2888" s="142"/>
    </row>
    <row r="2889" spans="35:41" x14ac:dyDescent="0.25">
      <c r="AI2889" s="142"/>
      <c r="AJ2889" s="142"/>
      <c r="AK2889" s="142"/>
      <c r="AL2889" s="142"/>
      <c r="AM2889" s="142"/>
      <c r="AN2889" s="142"/>
      <c r="AO2889" s="142"/>
    </row>
    <row r="2890" spans="35:41" x14ac:dyDescent="0.25">
      <c r="AI2890" s="142"/>
      <c r="AJ2890" s="142"/>
      <c r="AK2890" s="142"/>
      <c r="AL2890" s="142"/>
      <c r="AM2890" s="142"/>
      <c r="AN2890" s="142"/>
      <c r="AO2890" s="142"/>
    </row>
    <row r="2891" spans="35:41" x14ac:dyDescent="0.25">
      <c r="AI2891" s="142"/>
      <c r="AJ2891" s="142"/>
      <c r="AK2891" s="142"/>
      <c r="AL2891" s="142"/>
      <c r="AM2891" s="142"/>
      <c r="AN2891" s="142"/>
      <c r="AO2891" s="142"/>
    </row>
    <row r="2892" spans="35:41" x14ac:dyDescent="0.25">
      <c r="AI2892" s="142"/>
      <c r="AJ2892" s="142"/>
      <c r="AK2892" s="142"/>
      <c r="AL2892" s="142"/>
      <c r="AM2892" s="142"/>
      <c r="AN2892" s="142"/>
      <c r="AO2892" s="142"/>
    </row>
    <row r="2893" spans="35:41" x14ac:dyDescent="0.25">
      <c r="AI2893" s="142"/>
      <c r="AJ2893" s="142"/>
      <c r="AK2893" s="142"/>
      <c r="AL2893" s="142"/>
      <c r="AM2893" s="142"/>
      <c r="AN2893" s="142"/>
      <c r="AO2893" s="142"/>
    </row>
    <row r="2894" spans="35:41" x14ac:dyDescent="0.25">
      <c r="AI2894" s="142"/>
      <c r="AJ2894" s="142"/>
      <c r="AK2894" s="142"/>
      <c r="AL2894" s="142"/>
      <c r="AM2894" s="142"/>
      <c r="AN2894" s="142"/>
      <c r="AO2894" s="142"/>
    </row>
    <row r="2895" spans="35:41" x14ac:dyDescent="0.25">
      <c r="AI2895" s="142"/>
      <c r="AJ2895" s="142"/>
      <c r="AK2895" s="142"/>
      <c r="AL2895" s="142"/>
      <c r="AM2895" s="142"/>
      <c r="AN2895" s="142"/>
      <c r="AO2895" s="142"/>
    </row>
    <row r="2896" spans="35:41" x14ac:dyDescent="0.25">
      <c r="AI2896" s="142"/>
      <c r="AJ2896" s="142"/>
      <c r="AK2896" s="142"/>
      <c r="AL2896" s="142"/>
      <c r="AM2896" s="142"/>
      <c r="AN2896" s="142"/>
      <c r="AO2896" s="142"/>
    </row>
    <row r="2897" spans="35:41" x14ac:dyDescent="0.25">
      <c r="AI2897" s="142"/>
      <c r="AJ2897" s="142"/>
      <c r="AK2897" s="142"/>
      <c r="AL2897" s="142"/>
      <c r="AM2897" s="142"/>
      <c r="AN2897" s="142"/>
      <c r="AO2897" s="142"/>
    </row>
    <row r="2898" spans="35:41" x14ac:dyDescent="0.25">
      <c r="AI2898" s="142"/>
      <c r="AJ2898" s="142"/>
      <c r="AK2898" s="142"/>
      <c r="AL2898" s="142"/>
      <c r="AM2898" s="142"/>
      <c r="AN2898" s="142"/>
      <c r="AO2898" s="142"/>
    </row>
    <row r="2899" spans="35:41" x14ac:dyDescent="0.25">
      <c r="AI2899" s="142"/>
      <c r="AJ2899" s="142"/>
      <c r="AK2899" s="142"/>
      <c r="AL2899" s="142"/>
      <c r="AM2899" s="142"/>
      <c r="AN2899" s="142"/>
      <c r="AO2899" s="142"/>
    </row>
    <row r="2900" spans="35:41" x14ac:dyDescent="0.25">
      <c r="AI2900" s="142"/>
      <c r="AJ2900" s="142"/>
      <c r="AK2900" s="142"/>
      <c r="AL2900" s="142"/>
      <c r="AM2900" s="142"/>
      <c r="AN2900" s="142"/>
      <c r="AO2900" s="142"/>
    </row>
    <row r="2901" spans="35:41" x14ac:dyDescent="0.25">
      <c r="AI2901" s="142"/>
      <c r="AJ2901" s="142"/>
      <c r="AK2901" s="142"/>
      <c r="AL2901" s="142"/>
      <c r="AM2901" s="142"/>
      <c r="AN2901" s="142"/>
      <c r="AO2901" s="142"/>
    </row>
    <row r="2902" spans="35:41" x14ac:dyDescent="0.25">
      <c r="AI2902" s="142"/>
      <c r="AJ2902" s="142"/>
      <c r="AK2902" s="142"/>
      <c r="AL2902" s="142"/>
      <c r="AM2902" s="142"/>
      <c r="AN2902" s="142"/>
      <c r="AO2902" s="142"/>
    </row>
    <row r="2903" spans="35:41" x14ac:dyDescent="0.25">
      <c r="AI2903" s="142"/>
      <c r="AJ2903" s="142"/>
      <c r="AK2903" s="142"/>
      <c r="AL2903" s="142"/>
      <c r="AM2903" s="142"/>
      <c r="AN2903" s="142"/>
      <c r="AO2903" s="142"/>
    </row>
    <row r="2904" spans="35:41" x14ac:dyDescent="0.25">
      <c r="AI2904" s="142"/>
      <c r="AJ2904" s="142"/>
      <c r="AK2904" s="142"/>
      <c r="AL2904" s="142"/>
      <c r="AM2904" s="142"/>
      <c r="AN2904" s="142"/>
      <c r="AO2904" s="142"/>
    </row>
    <row r="2905" spans="35:41" x14ac:dyDescent="0.25">
      <c r="AI2905" s="142"/>
      <c r="AJ2905" s="142"/>
      <c r="AK2905" s="142"/>
      <c r="AL2905" s="142"/>
      <c r="AM2905" s="142"/>
      <c r="AN2905" s="142"/>
      <c r="AO2905" s="142"/>
    </row>
    <row r="2906" spans="35:41" x14ac:dyDescent="0.25">
      <c r="AI2906" s="142"/>
      <c r="AJ2906" s="142"/>
      <c r="AK2906" s="142"/>
      <c r="AL2906" s="142"/>
      <c r="AM2906" s="142"/>
      <c r="AN2906" s="142"/>
      <c r="AO2906" s="142"/>
    </row>
    <row r="2907" spans="35:41" x14ac:dyDescent="0.25">
      <c r="AI2907" s="142"/>
      <c r="AJ2907" s="142"/>
      <c r="AK2907" s="142"/>
      <c r="AL2907" s="142"/>
      <c r="AM2907" s="142"/>
      <c r="AN2907" s="142"/>
      <c r="AO2907" s="142"/>
    </row>
    <row r="2908" spans="35:41" x14ac:dyDescent="0.25">
      <c r="AI2908" s="142"/>
      <c r="AJ2908" s="142"/>
      <c r="AK2908" s="142"/>
      <c r="AL2908" s="142"/>
      <c r="AM2908" s="142"/>
      <c r="AN2908" s="142"/>
      <c r="AO2908" s="142"/>
    </row>
    <row r="2909" spans="35:41" x14ac:dyDescent="0.25">
      <c r="AI2909" s="142"/>
      <c r="AJ2909" s="142"/>
      <c r="AK2909" s="142"/>
      <c r="AL2909" s="142"/>
      <c r="AM2909" s="142"/>
      <c r="AN2909" s="142"/>
      <c r="AO2909" s="142"/>
    </row>
    <row r="2910" spans="35:41" x14ac:dyDescent="0.25">
      <c r="AI2910" s="142"/>
      <c r="AJ2910" s="142"/>
      <c r="AK2910" s="142"/>
      <c r="AL2910" s="142"/>
      <c r="AM2910" s="142"/>
      <c r="AN2910" s="142"/>
      <c r="AO2910" s="142"/>
    </row>
    <row r="2911" spans="35:41" x14ac:dyDescent="0.25">
      <c r="AI2911" s="142"/>
      <c r="AJ2911" s="142"/>
      <c r="AK2911" s="142"/>
      <c r="AL2911" s="142"/>
      <c r="AM2911" s="142"/>
      <c r="AN2911" s="142"/>
      <c r="AO2911" s="142"/>
    </row>
    <row r="2912" spans="35:41" x14ac:dyDescent="0.25">
      <c r="AI2912" s="142"/>
      <c r="AJ2912" s="142"/>
      <c r="AK2912" s="142"/>
      <c r="AL2912" s="142"/>
      <c r="AM2912" s="142"/>
      <c r="AN2912" s="142"/>
      <c r="AO2912" s="142"/>
    </row>
    <row r="2913" spans="35:41" x14ac:dyDescent="0.25">
      <c r="AI2913" s="142"/>
      <c r="AJ2913" s="142"/>
      <c r="AK2913" s="142"/>
      <c r="AL2913" s="142"/>
      <c r="AM2913" s="142"/>
      <c r="AN2913" s="142"/>
      <c r="AO2913" s="142"/>
    </row>
    <row r="2914" spans="35:41" x14ac:dyDescent="0.25">
      <c r="AI2914" s="142"/>
      <c r="AJ2914" s="142"/>
      <c r="AK2914" s="142"/>
      <c r="AL2914" s="142"/>
      <c r="AM2914" s="142"/>
      <c r="AN2914" s="142"/>
      <c r="AO2914" s="142"/>
    </row>
    <row r="2915" spans="35:41" x14ac:dyDescent="0.25">
      <c r="AI2915" s="142"/>
      <c r="AJ2915" s="142"/>
      <c r="AK2915" s="142"/>
      <c r="AL2915" s="142"/>
      <c r="AM2915" s="142"/>
      <c r="AN2915" s="142"/>
      <c r="AO2915" s="142"/>
    </row>
    <row r="2916" spans="35:41" x14ac:dyDescent="0.25">
      <c r="AI2916" s="142"/>
      <c r="AJ2916" s="142"/>
      <c r="AK2916" s="142"/>
      <c r="AL2916" s="142"/>
      <c r="AM2916" s="142"/>
      <c r="AN2916" s="142"/>
      <c r="AO2916" s="142"/>
    </row>
    <row r="2917" spans="35:41" x14ac:dyDescent="0.25">
      <c r="AI2917" s="142"/>
      <c r="AJ2917" s="142"/>
      <c r="AK2917" s="142"/>
      <c r="AL2917" s="142"/>
      <c r="AM2917" s="142"/>
      <c r="AN2917" s="142"/>
      <c r="AO2917" s="142"/>
    </row>
    <row r="2918" spans="35:41" x14ac:dyDescent="0.25">
      <c r="AI2918" s="142"/>
      <c r="AJ2918" s="142"/>
      <c r="AK2918" s="142"/>
      <c r="AL2918" s="142"/>
      <c r="AM2918" s="142"/>
      <c r="AN2918" s="142"/>
      <c r="AO2918" s="142"/>
    </row>
    <row r="2919" spans="35:41" x14ac:dyDescent="0.25">
      <c r="AI2919" s="142"/>
      <c r="AJ2919" s="142"/>
      <c r="AK2919" s="142"/>
      <c r="AL2919" s="142"/>
      <c r="AM2919" s="142"/>
      <c r="AN2919" s="142"/>
      <c r="AO2919" s="142"/>
    </row>
    <row r="2920" spans="35:41" x14ac:dyDescent="0.25">
      <c r="AI2920" s="142"/>
      <c r="AJ2920" s="142"/>
      <c r="AK2920" s="142"/>
      <c r="AL2920" s="142"/>
      <c r="AM2920" s="142"/>
      <c r="AN2920" s="142"/>
      <c r="AO2920" s="142"/>
    </row>
    <row r="2921" spans="35:41" x14ac:dyDescent="0.25">
      <c r="AI2921" s="142"/>
      <c r="AJ2921" s="142"/>
      <c r="AK2921" s="142"/>
      <c r="AL2921" s="142"/>
      <c r="AM2921" s="142"/>
      <c r="AN2921" s="142"/>
      <c r="AO2921" s="142"/>
    </row>
    <row r="2922" spans="35:41" x14ac:dyDescent="0.25">
      <c r="AI2922" s="142"/>
      <c r="AJ2922" s="142"/>
      <c r="AK2922" s="142"/>
      <c r="AL2922" s="142"/>
      <c r="AM2922" s="142"/>
      <c r="AN2922" s="142"/>
      <c r="AO2922" s="142"/>
    </row>
    <row r="2923" spans="35:41" x14ac:dyDescent="0.25">
      <c r="AI2923" s="142"/>
      <c r="AJ2923" s="142"/>
      <c r="AK2923" s="142"/>
      <c r="AL2923" s="142"/>
      <c r="AM2923" s="142"/>
      <c r="AN2923" s="142"/>
      <c r="AO2923" s="142"/>
    </row>
    <row r="2924" spans="35:41" x14ac:dyDescent="0.25">
      <c r="AI2924" s="142"/>
      <c r="AJ2924" s="142"/>
      <c r="AK2924" s="142"/>
      <c r="AL2924" s="142"/>
      <c r="AM2924" s="142"/>
      <c r="AN2924" s="142"/>
      <c r="AO2924" s="142"/>
    </row>
    <row r="2925" spans="35:41" x14ac:dyDescent="0.25">
      <c r="AI2925" s="142"/>
      <c r="AJ2925" s="142"/>
      <c r="AK2925" s="142"/>
      <c r="AL2925" s="142"/>
      <c r="AM2925" s="142"/>
      <c r="AN2925" s="142"/>
      <c r="AO2925" s="142"/>
    </row>
    <row r="2926" spans="35:41" x14ac:dyDescent="0.25">
      <c r="AI2926" s="142"/>
      <c r="AJ2926" s="142"/>
      <c r="AK2926" s="142"/>
      <c r="AL2926" s="142"/>
      <c r="AM2926" s="142"/>
      <c r="AN2926" s="142"/>
      <c r="AO2926" s="142"/>
    </row>
    <row r="2927" spans="35:41" x14ac:dyDescent="0.25">
      <c r="AI2927" s="142"/>
      <c r="AJ2927" s="142"/>
      <c r="AK2927" s="142"/>
      <c r="AL2927" s="142"/>
      <c r="AM2927" s="142"/>
      <c r="AN2927" s="142"/>
      <c r="AO2927" s="142"/>
    </row>
    <row r="2928" spans="35:41" x14ac:dyDescent="0.25">
      <c r="AI2928" s="142"/>
      <c r="AJ2928" s="142"/>
      <c r="AK2928" s="142"/>
      <c r="AL2928" s="142"/>
      <c r="AM2928" s="142"/>
      <c r="AN2928" s="142"/>
      <c r="AO2928" s="142"/>
    </row>
    <row r="2929" spans="35:41" x14ac:dyDescent="0.25">
      <c r="AI2929" s="142"/>
      <c r="AJ2929" s="142"/>
      <c r="AK2929" s="142"/>
      <c r="AL2929" s="142"/>
      <c r="AM2929" s="142"/>
      <c r="AN2929" s="142"/>
      <c r="AO2929" s="142"/>
    </row>
    <row r="2930" spans="35:41" x14ac:dyDescent="0.25">
      <c r="AI2930" s="142"/>
      <c r="AJ2930" s="142"/>
      <c r="AK2930" s="142"/>
      <c r="AL2930" s="142"/>
      <c r="AM2930" s="142"/>
      <c r="AN2930" s="142"/>
      <c r="AO2930" s="142"/>
    </row>
    <row r="2931" spans="35:41" x14ac:dyDescent="0.25">
      <c r="AI2931" s="142"/>
      <c r="AJ2931" s="142"/>
      <c r="AK2931" s="142"/>
      <c r="AL2931" s="142"/>
      <c r="AM2931" s="142"/>
      <c r="AN2931" s="142"/>
      <c r="AO2931" s="142"/>
    </row>
    <row r="2932" spans="35:41" x14ac:dyDescent="0.25">
      <c r="AI2932" s="142"/>
      <c r="AJ2932" s="142"/>
      <c r="AK2932" s="142"/>
      <c r="AL2932" s="142"/>
      <c r="AM2932" s="142"/>
      <c r="AN2932" s="142"/>
      <c r="AO2932" s="142"/>
    </row>
    <row r="2933" spans="35:41" x14ac:dyDescent="0.25">
      <c r="AI2933" s="142"/>
      <c r="AJ2933" s="142"/>
      <c r="AK2933" s="142"/>
      <c r="AL2933" s="142"/>
      <c r="AM2933" s="142"/>
      <c r="AN2933" s="142"/>
      <c r="AO2933" s="142"/>
    </row>
    <row r="2934" spans="35:41" x14ac:dyDescent="0.25">
      <c r="AI2934" s="142"/>
      <c r="AJ2934" s="142"/>
      <c r="AK2934" s="142"/>
      <c r="AL2934" s="142"/>
      <c r="AM2934" s="142"/>
      <c r="AN2934" s="142"/>
      <c r="AO2934" s="142"/>
    </row>
    <row r="2935" spans="35:41" x14ac:dyDescent="0.25">
      <c r="AI2935" s="142"/>
      <c r="AJ2935" s="142"/>
      <c r="AK2935" s="142"/>
      <c r="AL2935" s="142"/>
      <c r="AM2935" s="142"/>
      <c r="AN2935" s="142"/>
      <c r="AO2935" s="142"/>
    </row>
    <row r="2936" spans="35:41" x14ac:dyDescent="0.25">
      <c r="AI2936" s="142"/>
      <c r="AJ2936" s="142"/>
      <c r="AK2936" s="142"/>
      <c r="AL2936" s="142"/>
      <c r="AM2936" s="142"/>
      <c r="AN2936" s="142"/>
      <c r="AO2936" s="142"/>
    </row>
    <row r="2937" spans="35:41" x14ac:dyDescent="0.25">
      <c r="AI2937" s="142"/>
      <c r="AJ2937" s="142"/>
      <c r="AK2937" s="142"/>
      <c r="AL2937" s="142"/>
      <c r="AM2937" s="142"/>
      <c r="AN2937" s="142"/>
      <c r="AO2937" s="142"/>
    </row>
    <row r="2938" spans="35:41" x14ac:dyDescent="0.25">
      <c r="AI2938" s="142"/>
      <c r="AJ2938" s="142"/>
      <c r="AK2938" s="142"/>
      <c r="AL2938" s="142"/>
      <c r="AM2938" s="142"/>
      <c r="AN2938" s="142"/>
      <c r="AO2938" s="142"/>
    </row>
    <row r="2939" spans="35:41" x14ac:dyDescent="0.25">
      <c r="AI2939" s="142"/>
      <c r="AJ2939" s="142"/>
      <c r="AK2939" s="142"/>
      <c r="AL2939" s="142"/>
      <c r="AM2939" s="142"/>
      <c r="AN2939" s="142"/>
      <c r="AO2939" s="142"/>
    </row>
    <row r="2940" spans="35:41" x14ac:dyDescent="0.25">
      <c r="AI2940" s="142"/>
      <c r="AJ2940" s="142"/>
      <c r="AK2940" s="142"/>
      <c r="AL2940" s="142"/>
      <c r="AM2940" s="142"/>
      <c r="AN2940" s="142"/>
      <c r="AO2940" s="142"/>
    </row>
    <row r="2941" spans="35:41" x14ac:dyDescent="0.25">
      <c r="AI2941" s="142"/>
      <c r="AJ2941" s="142"/>
      <c r="AK2941" s="142"/>
      <c r="AL2941" s="142"/>
      <c r="AM2941" s="142"/>
      <c r="AN2941" s="142"/>
      <c r="AO2941" s="142"/>
    </row>
    <row r="2942" spans="35:41" x14ac:dyDescent="0.25">
      <c r="AI2942" s="142"/>
      <c r="AJ2942" s="142"/>
      <c r="AK2942" s="142"/>
      <c r="AL2942" s="142"/>
      <c r="AM2942" s="142"/>
      <c r="AN2942" s="142"/>
      <c r="AO2942" s="142"/>
    </row>
    <row r="2943" spans="35:41" x14ac:dyDescent="0.25">
      <c r="AI2943" s="142"/>
      <c r="AJ2943" s="142"/>
      <c r="AK2943" s="142"/>
      <c r="AL2943" s="142"/>
      <c r="AM2943" s="142"/>
      <c r="AN2943" s="142"/>
      <c r="AO2943" s="142"/>
    </row>
    <row r="2944" spans="35:41" x14ac:dyDescent="0.25">
      <c r="AI2944" s="142"/>
      <c r="AJ2944" s="142"/>
      <c r="AK2944" s="142"/>
      <c r="AL2944" s="142"/>
      <c r="AM2944" s="142"/>
      <c r="AN2944" s="142"/>
      <c r="AO2944" s="142"/>
    </row>
    <row r="2945" spans="35:41" x14ac:dyDescent="0.25">
      <c r="AI2945" s="142"/>
      <c r="AJ2945" s="142"/>
      <c r="AK2945" s="142"/>
      <c r="AL2945" s="142"/>
      <c r="AM2945" s="142"/>
      <c r="AN2945" s="142"/>
      <c r="AO2945" s="142"/>
    </row>
    <row r="2946" spans="35:41" x14ac:dyDescent="0.25">
      <c r="AI2946" s="142"/>
      <c r="AJ2946" s="142"/>
      <c r="AK2946" s="142"/>
      <c r="AL2946" s="142"/>
      <c r="AM2946" s="142"/>
      <c r="AN2946" s="142"/>
      <c r="AO2946" s="142"/>
    </row>
    <row r="2947" spans="35:41" x14ac:dyDescent="0.25">
      <c r="AI2947" s="142"/>
      <c r="AJ2947" s="142"/>
      <c r="AK2947" s="142"/>
      <c r="AL2947" s="142"/>
      <c r="AM2947" s="142"/>
      <c r="AN2947" s="142"/>
      <c r="AO2947" s="142"/>
    </row>
    <row r="2948" spans="35:41" x14ac:dyDescent="0.25">
      <c r="AI2948" s="142"/>
      <c r="AJ2948" s="142"/>
      <c r="AK2948" s="142"/>
      <c r="AL2948" s="142"/>
      <c r="AM2948" s="142"/>
      <c r="AN2948" s="142"/>
      <c r="AO2948" s="142"/>
    </row>
    <row r="2949" spans="35:41" x14ac:dyDescent="0.25">
      <c r="AI2949" s="142"/>
      <c r="AJ2949" s="142"/>
      <c r="AK2949" s="142"/>
      <c r="AL2949" s="142"/>
      <c r="AM2949" s="142"/>
      <c r="AN2949" s="142"/>
      <c r="AO2949" s="142"/>
    </row>
    <row r="2950" spans="35:41" x14ac:dyDescent="0.25">
      <c r="AI2950" s="142"/>
      <c r="AJ2950" s="142"/>
      <c r="AK2950" s="142"/>
      <c r="AL2950" s="142"/>
      <c r="AM2950" s="142"/>
      <c r="AN2950" s="142"/>
      <c r="AO2950" s="142"/>
    </row>
    <row r="2951" spans="35:41" x14ac:dyDescent="0.25">
      <c r="AI2951" s="142"/>
      <c r="AJ2951" s="142"/>
      <c r="AK2951" s="142"/>
      <c r="AL2951" s="142"/>
      <c r="AM2951" s="142"/>
      <c r="AN2951" s="142"/>
      <c r="AO2951" s="142"/>
    </row>
    <row r="2952" spans="35:41" x14ac:dyDescent="0.25">
      <c r="AI2952" s="142"/>
      <c r="AJ2952" s="142"/>
      <c r="AK2952" s="142"/>
      <c r="AL2952" s="142"/>
      <c r="AM2952" s="142"/>
      <c r="AN2952" s="142"/>
      <c r="AO2952" s="142"/>
    </row>
    <row r="2953" spans="35:41" x14ac:dyDescent="0.25">
      <c r="AI2953" s="142"/>
      <c r="AJ2953" s="142"/>
      <c r="AK2953" s="142"/>
      <c r="AL2953" s="142"/>
      <c r="AM2953" s="142"/>
      <c r="AN2953" s="142"/>
      <c r="AO2953" s="142"/>
    </row>
    <row r="2954" spans="35:41" x14ac:dyDescent="0.25">
      <c r="AI2954" s="142"/>
      <c r="AJ2954" s="142"/>
      <c r="AK2954" s="142"/>
      <c r="AL2954" s="142"/>
      <c r="AM2954" s="142"/>
      <c r="AN2954" s="142"/>
      <c r="AO2954" s="142"/>
    </row>
    <row r="2955" spans="35:41" x14ac:dyDescent="0.25">
      <c r="AI2955" s="142"/>
      <c r="AJ2955" s="142"/>
      <c r="AK2955" s="142"/>
      <c r="AL2955" s="142"/>
      <c r="AM2955" s="142"/>
      <c r="AN2955" s="142"/>
      <c r="AO2955" s="142"/>
    </row>
    <row r="2956" spans="35:41" x14ac:dyDescent="0.25">
      <c r="AI2956" s="142"/>
      <c r="AJ2956" s="142"/>
      <c r="AK2956" s="142"/>
      <c r="AL2956" s="142"/>
      <c r="AM2956" s="142"/>
      <c r="AN2956" s="142"/>
      <c r="AO2956" s="142"/>
    </row>
    <row r="2957" spans="35:41" x14ac:dyDescent="0.25">
      <c r="AI2957" s="142"/>
      <c r="AJ2957" s="142"/>
      <c r="AK2957" s="142"/>
      <c r="AL2957" s="142"/>
      <c r="AM2957" s="142"/>
      <c r="AN2957" s="142"/>
      <c r="AO2957" s="142"/>
    </row>
    <row r="2958" spans="35:41" x14ac:dyDescent="0.25">
      <c r="AI2958" s="142"/>
      <c r="AJ2958" s="142"/>
      <c r="AK2958" s="142"/>
      <c r="AL2958" s="142"/>
      <c r="AM2958" s="142"/>
      <c r="AN2958" s="142"/>
      <c r="AO2958" s="142"/>
    </row>
    <row r="2959" spans="35:41" x14ac:dyDescent="0.25">
      <c r="AI2959" s="142"/>
      <c r="AJ2959" s="142"/>
      <c r="AK2959" s="142"/>
      <c r="AL2959" s="142"/>
      <c r="AM2959" s="142"/>
      <c r="AN2959" s="142"/>
      <c r="AO2959" s="142"/>
    </row>
    <row r="2960" spans="35:41" x14ac:dyDescent="0.25">
      <c r="AI2960" s="142"/>
      <c r="AJ2960" s="142"/>
      <c r="AK2960" s="142"/>
      <c r="AL2960" s="142"/>
      <c r="AM2960" s="142"/>
      <c r="AN2960" s="142"/>
      <c r="AO2960" s="142"/>
    </row>
    <row r="2961" spans="35:41" x14ac:dyDescent="0.25">
      <c r="AI2961" s="142"/>
      <c r="AJ2961" s="142"/>
      <c r="AK2961" s="142"/>
      <c r="AL2961" s="142"/>
      <c r="AM2961" s="142"/>
      <c r="AN2961" s="142"/>
      <c r="AO2961" s="142"/>
    </row>
    <row r="2962" spans="35:41" x14ac:dyDescent="0.25">
      <c r="AI2962" s="142"/>
      <c r="AJ2962" s="142"/>
      <c r="AK2962" s="142"/>
      <c r="AL2962" s="142"/>
      <c r="AM2962" s="142"/>
      <c r="AN2962" s="142"/>
      <c r="AO2962" s="142"/>
    </row>
    <row r="2963" spans="35:41" x14ac:dyDescent="0.25">
      <c r="AI2963" s="142"/>
      <c r="AJ2963" s="142"/>
      <c r="AK2963" s="142"/>
      <c r="AL2963" s="142"/>
      <c r="AM2963" s="142"/>
      <c r="AN2963" s="142"/>
      <c r="AO2963" s="142"/>
    </row>
    <row r="2964" spans="35:41" x14ac:dyDescent="0.25">
      <c r="AI2964" s="142"/>
      <c r="AJ2964" s="142"/>
      <c r="AK2964" s="142"/>
      <c r="AL2964" s="142"/>
      <c r="AM2964" s="142"/>
      <c r="AN2964" s="142"/>
      <c r="AO2964" s="142"/>
    </row>
    <row r="2965" spans="35:41" x14ac:dyDescent="0.25">
      <c r="AI2965" s="142"/>
      <c r="AJ2965" s="142"/>
      <c r="AK2965" s="142"/>
      <c r="AL2965" s="142"/>
      <c r="AM2965" s="142"/>
      <c r="AN2965" s="142"/>
      <c r="AO2965" s="142"/>
    </row>
    <row r="2966" spans="35:41" x14ac:dyDescent="0.25">
      <c r="AI2966" s="142"/>
      <c r="AJ2966" s="142"/>
      <c r="AK2966" s="142"/>
      <c r="AL2966" s="142"/>
      <c r="AM2966" s="142"/>
      <c r="AN2966" s="142"/>
      <c r="AO2966" s="142"/>
    </row>
    <row r="2967" spans="35:41" x14ac:dyDescent="0.25">
      <c r="AI2967" s="142"/>
      <c r="AJ2967" s="142"/>
      <c r="AK2967" s="142"/>
      <c r="AL2967" s="142"/>
      <c r="AM2967" s="142"/>
      <c r="AN2967" s="142"/>
      <c r="AO2967" s="142"/>
    </row>
    <row r="2968" spans="35:41" x14ac:dyDescent="0.25">
      <c r="AI2968" s="142"/>
      <c r="AJ2968" s="142"/>
      <c r="AK2968" s="142"/>
      <c r="AL2968" s="142"/>
      <c r="AM2968" s="142"/>
      <c r="AN2968" s="142"/>
      <c r="AO2968" s="142"/>
    </row>
    <row r="2969" spans="35:41" x14ac:dyDescent="0.25">
      <c r="AI2969" s="142"/>
      <c r="AJ2969" s="142"/>
      <c r="AK2969" s="142"/>
      <c r="AL2969" s="142"/>
      <c r="AM2969" s="142"/>
      <c r="AN2969" s="142"/>
      <c r="AO2969" s="142"/>
    </row>
    <row r="2970" spans="35:41" x14ac:dyDescent="0.25">
      <c r="AI2970" s="142"/>
      <c r="AJ2970" s="142"/>
      <c r="AK2970" s="142"/>
      <c r="AL2970" s="142"/>
      <c r="AM2970" s="142"/>
      <c r="AN2970" s="142"/>
      <c r="AO2970" s="142"/>
    </row>
    <row r="2971" spans="35:41" x14ac:dyDescent="0.25">
      <c r="AI2971" s="142"/>
      <c r="AJ2971" s="142"/>
      <c r="AK2971" s="142"/>
      <c r="AL2971" s="142"/>
      <c r="AM2971" s="142"/>
      <c r="AN2971" s="142"/>
      <c r="AO2971" s="142"/>
    </row>
    <row r="2972" spans="35:41" x14ac:dyDescent="0.25">
      <c r="AI2972" s="142"/>
      <c r="AJ2972" s="142"/>
      <c r="AK2972" s="142"/>
      <c r="AL2972" s="142"/>
      <c r="AM2972" s="142"/>
      <c r="AN2972" s="142"/>
      <c r="AO2972" s="142"/>
    </row>
    <row r="2973" spans="35:41" x14ac:dyDescent="0.25">
      <c r="AI2973" s="142"/>
      <c r="AJ2973" s="142"/>
      <c r="AK2973" s="142"/>
      <c r="AL2973" s="142"/>
      <c r="AM2973" s="142"/>
      <c r="AN2973" s="142"/>
      <c r="AO2973" s="142"/>
    </row>
    <row r="2974" spans="35:41" x14ac:dyDescent="0.25">
      <c r="AI2974" s="142"/>
      <c r="AJ2974" s="142"/>
      <c r="AK2974" s="142"/>
      <c r="AL2974" s="142"/>
      <c r="AM2974" s="142"/>
      <c r="AN2974" s="142"/>
      <c r="AO2974" s="142"/>
    </row>
    <row r="2975" spans="35:41" x14ac:dyDescent="0.25">
      <c r="AI2975" s="142"/>
      <c r="AJ2975" s="142"/>
      <c r="AK2975" s="142"/>
      <c r="AL2975" s="142"/>
      <c r="AM2975" s="142"/>
      <c r="AN2975" s="142"/>
      <c r="AO2975" s="142"/>
    </row>
    <row r="2976" spans="35:41" x14ac:dyDescent="0.25">
      <c r="AI2976" s="142"/>
      <c r="AJ2976" s="142"/>
      <c r="AK2976" s="142"/>
      <c r="AL2976" s="142"/>
      <c r="AM2976" s="142"/>
      <c r="AN2976" s="142"/>
      <c r="AO2976" s="142"/>
    </row>
    <row r="2977" spans="35:41" x14ac:dyDescent="0.25">
      <c r="AI2977" s="142"/>
      <c r="AJ2977" s="142"/>
      <c r="AK2977" s="142"/>
      <c r="AL2977" s="142"/>
      <c r="AM2977" s="142"/>
      <c r="AN2977" s="142"/>
      <c r="AO2977" s="142"/>
    </row>
    <row r="2978" spans="35:41" x14ac:dyDescent="0.25">
      <c r="AI2978" s="142"/>
      <c r="AJ2978" s="142"/>
      <c r="AK2978" s="142"/>
      <c r="AL2978" s="142"/>
      <c r="AM2978" s="142"/>
      <c r="AN2978" s="142"/>
      <c r="AO2978" s="142"/>
    </row>
    <row r="2979" spans="35:41" x14ac:dyDescent="0.25">
      <c r="AI2979" s="142"/>
      <c r="AJ2979" s="142"/>
      <c r="AK2979" s="142"/>
      <c r="AL2979" s="142"/>
      <c r="AM2979" s="142"/>
      <c r="AN2979" s="142"/>
      <c r="AO2979" s="142"/>
    </row>
    <row r="2980" spans="35:41" x14ac:dyDescent="0.25">
      <c r="AI2980" s="142"/>
      <c r="AJ2980" s="142"/>
      <c r="AK2980" s="142"/>
      <c r="AL2980" s="142"/>
      <c r="AM2980" s="142"/>
      <c r="AN2980" s="142"/>
      <c r="AO2980" s="142"/>
    </row>
    <row r="2981" spans="35:41" x14ac:dyDescent="0.25">
      <c r="AI2981" s="142"/>
      <c r="AJ2981" s="142"/>
      <c r="AK2981" s="142"/>
      <c r="AL2981" s="142"/>
      <c r="AM2981" s="142"/>
      <c r="AN2981" s="142"/>
      <c r="AO2981" s="142"/>
    </row>
    <row r="2982" spans="35:41" x14ac:dyDescent="0.25">
      <c r="AI2982" s="142"/>
      <c r="AJ2982" s="142"/>
      <c r="AK2982" s="142"/>
      <c r="AL2982" s="142"/>
      <c r="AM2982" s="142"/>
      <c r="AN2982" s="142"/>
      <c r="AO2982" s="142"/>
    </row>
    <row r="2983" spans="35:41" x14ac:dyDescent="0.25">
      <c r="AI2983" s="142"/>
      <c r="AJ2983" s="142"/>
      <c r="AK2983" s="142"/>
      <c r="AL2983" s="142"/>
      <c r="AM2983" s="142"/>
      <c r="AN2983" s="142"/>
      <c r="AO2983" s="142"/>
    </row>
    <row r="2984" spans="35:41" x14ac:dyDescent="0.25">
      <c r="AI2984" s="142"/>
      <c r="AJ2984" s="142"/>
      <c r="AK2984" s="142"/>
      <c r="AL2984" s="142"/>
      <c r="AM2984" s="142"/>
      <c r="AN2984" s="142"/>
      <c r="AO2984" s="142"/>
    </row>
    <row r="2985" spans="35:41" x14ac:dyDescent="0.25">
      <c r="AI2985" s="142"/>
      <c r="AJ2985" s="142"/>
      <c r="AK2985" s="142"/>
      <c r="AL2985" s="142"/>
      <c r="AM2985" s="142"/>
      <c r="AN2985" s="142"/>
      <c r="AO2985" s="142"/>
    </row>
    <row r="2986" spans="35:41" x14ac:dyDescent="0.25">
      <c r="AI2986" s="142"/>
      <c r="AJ2986" s="142"/>
      <c r="AK2986" s="142"/>
      <c r="AL2986" s="142"/>
      <c r="AM2986" s="142"/>
      <c r="AN2986" s="142"/>
      <c r="AO2986" s="142"/>
    </row>
    <row r="2987" spans="35:41" x14ac:dyDescent="0.25">
      <c r="AI2987" s="142"/>
      <c r="AJ2987" s="142"/>
      <c r="AK2987" s="142"/>
      <c r="AL2987" s="142"/>
      <c r="AM2987" s="142"/>
      <c r="AN2987" s="142"/>
      <c r="AO2987" s="142"/>
    </row>
    <row r="2988" spans="35:41" x14ac:dyDescent="0.25">
      <c r="AI2988" s="142"/>
      <c r="AJ2988" s="142"/>
      <c r="AK2988" s="142"/>
      <c r="AL2988" s="142"/>
      <c r="AM2988" s="142"/>
      <c r="AN2988" s="142"/>
      <c r="AO2988" s="142"/>
    </row>
    <row r="2989" spans="35:41" x14ac:dyDescent="0.25">
      <c r="AI2989" s="142"/>
      <c r="AJ2989" s="142"/>
      <c r="AK2989" s="142"/>
      <c r="AL2989" s="142"/>
      <c r="AM2989" s="142"/>
      <c r="AN2989" s="142"/>
      <c r="AO2989" s="142"/>
    </row>
    <row r="2990" spans="35:41" x14ac:dyDescent="0.25">
      <c r="AI2990" s="142"/>
      <c r="AJ2990" s="142"/>
      <c r="AK2990" s="142"/>
      <c r="AL2990" s="142"/>
      <c r="AM2990" s="142"/>
      <c r="AN2990" s="142"/>
      <c r="AO2990" s="142"/>
    </row>
    <row r="2991" spans="35:41" x14ac:dyDescent="0.25">
      <c r="AI2991" s="142"/>
      <c r="AJ2991" s="142"/>
      <c r="AK2991" s="142"/>
      <c r="AL2991" s="142"/>
      <c r="AM2991" s="142"/>
      <c r="AN2991" s="142"/>
      <c r="AO2991" s="142"/>
    </row>
    <row r="2992" spans="35:41" x14ac:dyDescent="0.25">
      <c r="AI2992" s="142"/>
      <c r="AJ2992" s="142"/>
      <c r="AK2992" s="142"/>
      <c r="AL2992" s="142"/>
      <c r="AM2992" s="142"/>
      <c r="AN2992" s="142"/>
      <c r="AO2992" s="142"/>
    </row>
    <row r="2993" spans="35:41" x14ac:dyDescent="0.25">
      <c r="AI2993" s="142"/>
      <c r="AJ2993" s="142"/>
      <c r="AK2993" s="142"/>
      <c r="AL2993" s="142"/>
      <c r="AM2993" s="142"/>
      <c r="AN2993" s="142"/>
      <c r="AO2993" s="142"/>
    </row>
    <row r="2994" spans="35:41" x14ac:dyDescent="0.25">
      <c r="AI2994" s="142"/>
      <c r="AJ2994" s="142"/>
      <c r="AK2994" s="142"/>
      <c r="AL2994" s="142"/>
      <c r="AM2994" s="142"/>
      <c r="AN2994" s="142"/>
      <c r="AO2994" s="142"/>
    </row>
    <row r="2995" spans="35:41" x14ac:dyDescent="0.25">
      <c r="AI2995" s="142"/>
      <c r="AJ2995" s="142"/>
      <c r="AK2995" s="142"/>
      <c r="AL2995" s="142"/>
      <c r="AM2995" s="142"/>
      <c r="AN2995" s="142"/>
      <c r="AO2995" s="142"/>
    </row>
    <row r="2996" spans="35:41" x14ac:dyDescent="0.25">
      <c r="AI2996" s="142"/>
      <c r="AJ2996" s="142"/>
      <c r="AK2996" s="142"/>
      <c r="AL2996" s="142"/>
      <c r="AM2996" s="142"/>
      <c r="AN2996" s="142"/>
      <c r="AO2996" s="142"/>
    </row>
    <row r="2997" spans="35:41" x14ac:dyDescent="0.25">
      <c r="AI2997" s="142"/>
      <c r="AJ2997" s="142"/>
      <c r="AK2997" s="142"/>
      <c r="AL2997" s="142"/>
      <c r="AM2997" s="142"/>
      <c r="AN2997" s="142"/>
      <c r="AO2997" s="142"/>
    </row>
    <row r="2998" spans="35:41" x14ac:dyDescent="0.25">
      <c r="AI2998" s="142"/>
      <c r="AJ2998" s="142"/>
      <c r="AK2998" s="142"/>
      <c r="AL2998" s="142"/>
      <c r="AM2998" s="142"/>
      <c r="AN2998" s="142"/>
      <c r="AO2998" s="142"/>
    </row>
    <row r="2999" spans="35:41" x14ac:dyDescent="0.25">
      <c r="AI2999" s="142"/>
      <c r="AJ2999" s="142"/>
      <c r="AK2999" s="142"/>
      <c r="AL2999" s="142"/>
      <c r="AM2999" s="142"/>
      <c r="AN2999" s="142"/>
      <c r="AO2999" s="142"/>
    </row>
    <row r="3000" spans="35:41" x14ac:dyDescent="0.25">
      <c r="AI3000" s="142"/>
      <c r="AJ3000" s="142"/>
      <c r="AK3000" s="142"/>
      <c r="AL3000" s="142"/>
      <c r="AM3000" s="142"/>
      <c r="AN3000" s="142"/>
      <c r="AO3000" s="142"/>
    </row>
    <row r="3001" spans="35:41" x14ac:dyDescent="0.25">
      <c r="AI3001" s="142"/>
      <c r="AJ3001" s="142"/>
      <c r="AK3001" s="142"/>
      <c r="AL3001" s="142"/>
      <c r="AM3001" s="142"/>
      <c r="AN3001" s="142"/>
      <c r="AO3001" s="142"/>
    </row>
    <row r="3002" spans="35:41" x14ac:dyDescent="0.25">
      <c r="AI3002" s="142"/>
      <c r="AJ3002" s="142"/>
      <c r="AK3002" s="142"/>
      <c r="AL3002" s="142"/>
      <c r="AM3002" s="142"/>
      <c r="AN3002" s="142"/>
      <c r="AO3002" s="142"/>
    </row>
    <row r="3003" spans="35:41" x14ac:dyDescent="0.25">
      <c r="AI3003" s="142"/>
      <c r="AJ3003" s="142"/>
      <c r="AK3003" s="142"/>
      <c r="AL3003" s="142"/>
      <c r="AM3003" s="142"/>
      <c r="AN3003" s="142"/>
      <c r="AO3003" s="142"/>
    </row>
    <row r="3004" spans="35:41" x14ac:dyDescent="0.25">
      <c r="AI3004" s="142"/>
      <c r="AJ3004" s="142"/>
      <c r="AK3004" s="142"/>
      <c r="AL3004" s="142"/>
      <c r="AM3004" s="142"/>
      <c r="AN3004" s="142"/>
      <c r="AO3004" s="142"/>
    </row>
    <row r="3005" spans="35:41" x14ac:dyDescent="0.25">
      <c r="AI3005" s="142"/>
      <c r="AJ3005" s="142"/>
      <c r="AK3005" s="142"/>
      <c r="AL3005" s="142"/>
      <c r="AM3005" s="142"/>
      <c r="AN3005" s="142"/>
      <c r="AO3005" s="142"/>
    </row>
    <row r="3006" spans="35:41" x14ac:dyDescent="0.25">
      <c r="AI3006" s="142"/>
      <c r="AJ3006" s="142"/>
      <c r="AK3006" s="142"/>
      <c r="AL3006" s="142"/>
      <c r="AM3006" s="142"/>
      <c r="AN3006" s="142"/>
      <c r="AO3006" s="142"/>
    </row>
    <row r="3007" spans="35:41" x14ac:dyDescent="0.25">
      <c r="AI3007" s="142"/>
      <c r="AJ3007" s="142"/>
      <c r="AK3007" s="142"/>
      <c r="AL3007" s="142"/>
      <c r="AM3007" s="142"/>
      <c r="AN3007" s="142"/>
      <c r="AO3007" s="142"/>
    </row>
    <row r="3008" spans="35:41" x14ac:dyDescent="0.25">
      <c r="AI3008" s="142"/>
      <c r="AJ3008" s="142"/>
      <c r="AK3008" s="142"/>
      <c r="AL3008" s="142"/>
      <c r="AM3008" s="142"/>
      <c r="AN3008" s="142"/>
      <c r="AO3008" s="142"/>
    </row>
    <row r="3009" spans="35:41" x14ac:dyDescent="0.25">
      <c r="AI3009" s="142"/>
      <c r="AJ3009" s="142"/>
      <c r="AK3009" s="142"/>
      <c r="AL3009" s="142"/>
      <c r="AM3009" s="142"/>
      <c r="AN3009" s="142"/>
      <c r="AO3009" s="142"/>
    </row>
    <row r="3010" spans="35:41" x14ac:dyDescent="0.25">
      <c r="AI3010" s="142"/>
      <c r="AJ3010" s="142"/>
      <c r="AK3010" s="142"/>
      <c r="AL3010" s="142"/>
      <c r="AM3010" s="142"/>
      <c r="AN3010" s="142"/>
      <c r="AO3010" s="142"/>
    </row>
    <row r="3011" spans="35:41" x14ac:dyDescent="0.25">
      <c r="AI3011" s="142"/>
      <c r="AJ3011" s="142"/>
      <c r="AK3011" s="142"/>
      <c r="AL3011" s="142"/>
      <c r="AM3011" s="142"/>
      <c r="AN3011" s="142"/>
      <c r="AO3011" s="142"/>
    </row>
    <row r="3012" spans="35:41" x14ac:dyDescent="0.25">
      <c r="AI3012" s="142"/>
      <c r="AJ3012" s="142"/>
      <c r="AK3012" s="142"/>
      <c r="AL3012" s="142"/>
      <c r="AM3012" s="142"/>
      <c r="AN3012" s="142"/>
      <c r="AO3012" s="142"/>
    </row>
    <row r="3013" spans="35:41" x14ac:dyDescent="0.25">
      <c r="AI3013" s="142"/>
      <c r="AJ3013" s="142"/>
      <c r="AK3013" s="142"/>
      <c r="AL3013" s="142"/>
      <c r="AM3013" s="142"/>
      <c r="AN3013" s="142"/>
      <c r="AO3013" s="142"/>
    </row>
    <row r="3014" spans="35:41" x14ac:dyDescent="0.25">
      <c r="AI3014" s="142"/>
      <c r="AJ3014" s="142"/>
      <c r="AK3014" s="142"/>
      <c r="AL3014" s="142"/>
      <c r="AM3014" s="142"/>
      <c r="AN3014" s="142"/>
      <c r="AO3014" s="142"/>
    </row>
    <row r="3015" spans="35:41" x14ac:dyDescent="0.25">
      <c r="AI3015" s="142"/>
      <c r="AJ3015" s="142"/>
      <c r="AK3015" s="142"/>
      <c r="AL3015" s="142"/>
      <c r="AM3015" s="142"/>
      <c r="AN3015" s="142"/>
      <c r="AO3015" s="142"/>
    </row>
    <row r="3016" spans="35:41" x14ac:dyDescent="0.25">
      <c r="AI3016" s="142"/>
      <c r="AJ3016" s="142"/>
      <c r="AK3016" s="142"/>
      <c r="AL3016" s="142"/>
      <c r="AM3016" s="142"/>
      <c r="AN3016" s="142"/>
      <c r="AO3016" s="142"/>
    </row>
    <row r="3017" spans="35:41" x14ac:dyDescent="0.25">
      <c r="AI3017" s="142"/>
      <c r="AJ3017" s="142"/>
      <c r="AK3017" s="142"/>
      <c r="AL3017" s="142"/>
      <c r="AM3017" s="142"/>
      <c r="AN3017" s="142"/>
      <c r="AO3017" s="142"/>
    </row>
    <row r="3018" spans="35:41" x14ac:dyDescent="0.25">
      <c r="AI3018" s="142"/>
      <c r="AJ3018" s="142"/>
      <c r="AK3018" s="142"/>
      <c r="AL3018" s="142"/>
      <c r="AM3018" s="142"/>
      <c r="AN3018" s="142"/>
      <c r="AO3018" s="142"/>
    </row>
    <row r="3019" spans="35:41" x14ac:dyDescent="0.25">
      <c r="AI3019" s="142"/>
      <c r="AJ3019" s="142"/>
      <c r="AK3019" s="142"/>
      <c r="AL3019" s="142"/>
      <c r="AM3019" s="142"/>
      <c r="AN3019" s="142"/>
      <c r="AO3019" s="142"/>
    </row>
    <row r="3020" spans="35:41" x14ac:dyDescent="0.25">
      <c r="AI3020" s="142"/>
      <c r="AJ3020" s="142"/>
      <c r="AK3020" s="142"/>
      <c r="AL3020" s="142"/>
      <c r="AM3020" s="142"/>
      <c r="AN3020" s="142"/>
      <c r="AO3020" s="142"/>
    </row>
    <row r="3021" spans="35:41" x14ac:dyDescent="0.25">
      <c r="AI3021" s="142"/>
      <c r="AJ3021" s="142"/>
      <c r="AK3021" s="142"/>
      <c r="AL3021" s="142"/>
      <c r="AM3021" s="142"/>
      <c r="AN3021" s="142"/>
      <c r="AO3021" s="142"/>
    </row>
    <row r="3022" spans="35:41" x14ac:dyDescent="0.25">
      <c r="AI3022" s="142"/>
      <c r="AJ3022" s="142"/>
      <c r="AK3022" s="142"/>
      <c r="AL3022" s="142"/>
      <c r="AM3022" s="142"/>
      <c r="AN3022" s="142"/>
      <c r="AO3022" s="142"/>
    </row>
    <row r="3023" spans="35:41" x14ac:dyDescent="0.25">
      <c r="AI3023" s="142"/>
      <c r="AJ3023" s="142"/>
      <c r="AK3023" s="142"/>
      <c r="AL3023" s="142"/>
      <c r="AM3023" s="142"/>
      <c r="AN3023" s="142"/>
      <c r="AO3023" s="142"/>
    </row>
    <row r="3024" spans="35:41" x14ac:dyDescent="0.25">
      <c r="AI3024" s="142"/>
      <c r="AJ3024" s="142"/>
      <c r="AK3024" s="142"/>
      <c r="AL3024" s="142"/>
      <c r="AM3024" s="142"/>
      <c r="AN3024" s="142"/>
      <c r="AO3024" s="142"/>
    </row>
    <row r="3025" spans="35:41" x14ac:dyDescent="0.25">
      <c r="AI3025" s="142"/>
      <c r="AJ3025" s="142"/>
      <c r="AK3025" s="142"/>
      <c r="AL3025" s="142"/>
      <c r="AM3025" s="142"/>
      <c r="AN3025" s="142"/>
      <c r="AO3025" s="142"/>
    </row>
    <row r="3026" spans="35:41" x14ac:dyDescent="0.25">
      <c r="AI3026" s="142"/>
      <c r="AJ3026" s="142"/>
      <c r="AK3026" s="142"/>
      <c r="AL3026" s="142"/>
      <c r="AM3026" s="142"/>
      <c r="AN3026" s="142"/>
      <c r="AO3026" s="142"/>
    </row>
    <row r="3027" spans="35:41" x14ac:dyDescent="0.25">
      <c r="AI3027" s="142"/>
      <c r="AJ3027" s="142"/>
      <c r="AK3027" s="142"/>
      <c r="AL3027" s="142"/>
      <c r="AM3027" s="142"/>
      <c r="AN3027" s="142"/>
      <c r="AO3027" s="142"/>
    </row>
    <row r="3028" spans="35:41" x14ac:dyDescent="0.25">
      <c r="AI3028" s="142"/>
      <c r="AJ3028" s="142"/>
      <c r="AK3028" s="142"/>
      <c r="AL3028" s="142"/>
      <c r="AM3028" s="142"/>
      <c r="AN3028" s="142"/>
      <c r="AO3028" s="142"/>
    </row>
    <row r="3029" spans="35:41" x14ac:dyDescent="0.25">
      <c r="AI3029" s="142"/>
      <c r="AJ3029" s="142"/>
      <c r="AK3029" s="142"/>
      <c r="AL3029" s="142"/>
      <c r="AM3029" s="142"/>
      <c r="AN3029" s="142"/>
      <c r="AO3029" s="142"/>
    </row>
    <row r="3030" spans="35:41" x14ac:dyDescent="0.25">
      <c r="AI3030" s="142"/>
      <c r="AJ3030" s="142"/>
      <c r="AK3030" s="142"/>
      <c r="AL3030" s="142"/>
      <c r="AM3030" s="142"/>
      <c r="AN3030" s="142"/>
      <c r="AO3030" s="142"/>
    </row>
    <row r="3031" spans="35:41" x14ac:dyDescent="0.25">
      <c r="AI3031" s="142"/>
      <c r="AJ3031" s="142"/>
      <c r="AK3031" s="142"/>
      <c r="AL3031" s="142"/>
      <c r="AM3031" s="142"/>
      <c r="AN3031" s="142"/>
      <c r="AO3031" s="142"/>
    </row>
    <row r="3032" spans="35:41" x14ac:dyDescent="0.25">
      <c r="AI3032" s="142"/>
      <c r="AJ3032" s="142"/>
      <c r="AK3032" s="142"/>
      <c r="AL3032" s="142"/>
      <c r="AM3032" s="142"/>
      <c r="AN3032" s="142"/>
      <c r="AO3032" s="142"/>
    </row>
    <row r="3033" spans="35:41" x14ac:dyDescent="0.25">
      <c r="AI3033" s="142"/>
      <c r="AJ3033" s="142"/>
      <c r="AK3033" s="142"/>
      <c r="AL3033" s="142"/>
      <c r="AM3033" s="142"/>
      <c r="AN3033" s="142"/>
      <c r="AO3033" s="142"/>
    </row>
    <row r="3034" spans="35:41" x14ac:dyDescent="0.25">
      <c r="AI3034" s="142"/>
      <c r="AJ3034" s="142"/>
      <c r="AK3034" s="142"/>
      <c r="AL3034" s="142"/>
      <c r="AM3034" s="142"/>
      <c r="AN3034" s="142"/>
      <c r="AO3034" s="142"/>
    </row>
    <row r="3035" spans="35:41" x14ac:dyDescent="0.25">
      <c r="AI3035" s="142"/>
      <c r="AJ3035" s="142"/>
      <c r="AK3035" s="142"/>
      <c r="AL3035" s="142"/>
      <c r="AM3035" s="142"/>
      <c r="AN3035" s="142"/>
      <c r="AO3035" s="142"/>
    </row>
    <row r="3036" spans="35:41" x14ac:dyDescent="0.25">
      <c r="AI3036" s="142"/>
      <c r="AJ3036" s="142"/>
      <c r="AK3036" s="142"/>
      <c r="AL3036" s="142"/>
      <c r="AM3036" s="142"/>
      <c r="AN3036" s="142"/>
      <c r="AO3036" s="142"/>
    </row>
    <row r="3037" spans="35:41" x14ac:dyDescent="0.25">
      <c r="AI3037" s="142"/>
      <c r="AJ3037" s="142"/>
      <c r="AK3037" s="142"/>
      <c r="AL3037" s="142"/>
      <c r="AM3037" s="142"/>
      <c r="AN3037" s="142"/>
      <c r="AO3037" s="142"/>
    </row>
    <row r="3038" spans="35:41" x14ac:dyDescent="0.25">
      <c r="AI3038" s="142"/>
      <c r="AJ3038" s="142"/>
      <c r="AK3038" s="142"/>
      <c r="AL3038" s="142"/>
      <c r="AM3038" s="142"/>
      <c r="AN3038" s="142"/>
      <c r="AO3038" s="142"/>
    </row>
    <row r="3039" spans="35:41" x14ac:dyDescent="0.25">
      <c r="AI3039" s="142"/>
      <c r="AJ3039" s="142"/>
      <c r="AK3039" s="142"/>
      <c r="AL3039" s="142"/>
      <c r="AM3039" s="142"/>
      <c r="AN3039" s="142"/>
      <c r="AO3039" s="142"/>
    </row>
    <row r="3040" spans="35:41" x14ac:dyDescent="0.25">
      <c r="AI3040" s="142"/>
      <c r="AJ3040" s="142"/>
      <c r="AK3040" s="142"/>
      <c r="AL3040" s="142"/>
      <c r="AM3040" s="142"/>
      <c r="AN3040" s="142"/>
      <c r="AO3040" s="142"/>
    </row>
    <row r="3041" spans="35:41" x14ac:dyDescent="0.25">
      <c r="AI3041" s="142"/>
      <c r="AJ3041" s="142"/>
      <c r="AK3041" s="142"/>
      <c r="AL3041" s="142"/>
      <c r="AM3041" s="142"/>
      <c r="AN3041" s="142"/>
      <c r="AO3041" s="142"/>
    </row>
    <row r="3042" spans="35:41" x14ac:dyDescent="0.25">
      <c r="AI3042" s="142"/>
      <c r="AJ3042" s="142"/>
      <c r="AK3042" s="142"/>
      <c r="AL3042" s="142"/>
      <c r="AM3042" s="142"/>
      <c r="AN3042" s="142"/>
      <c r="AO3042" s="142"/>
    </row>
    <row r="3043" spans="35:41" x14ac:dyDescent="0.25">
      <c r="AI3043" s="142"/>
      <c r="AJ3043" s="142"/>
      <c r="AK3043" s="142"/>
      <c r="AL3043" s="142"/>
      <c r="AM3043" s="142"/>
      <c r="AN3043" s="142"/>
      <c r="AO3043" s="142"/>
    </row>
    <row r="3044" spans="35:41" x14ac:dyDescent="0.25">
      <c r="AI3044" s="142"/>
      <c r="AJ3044" s="142"/>
      <c r="AK3044" s="142"/>
      <c r="AL3044" s="142"/>
      <c r="AM3044" s="142"/>
      <c r="AN3044" s="142"/>
      <c r="AO3044" s="142"/>
    </row>
    <row r="3045" spans="35:41" x14ac:dyDescent="0.25">
      <c r="AI3045" s="142"/>
      <c r="AJ3045" s="142"/>
      <c r="AK3045" s="142"/>
      <c r="AL3045" s="142"/>
      <c r="AM3045" s="142"/>
      <c r="AN3045" s="142"/>
      <c r="AO3045" s="142"/>
    </row>
    <row r="3046" spans="35:41" x14ac:dyDescent="0.25">
      <c r="AI3046" s="142"/>
      <c r="AJ3046" s="142"/>
      <c r="AK3046" s="142"/>
      <c r="AL3046" s="142"/>
      <c r="AM3046" s="142"/>
      <c r="AN3046" s="142"/>
      <c r="AO3046" s="142"/>
    </row>
    <row r="3047" spans="35:41" x14ac:dyDescent="0.25">
      <c r="AI3047" s="142"/>
      <c r="AJ3047" s="142"/>
      <c r="AK3047" s="142"/>
      <c r="AL3047" s="142"/>
      <c r="AM3047" s="142"/>
      <c r="AN3047" s="142"/>
      <c r="AO3047" s="142"/>
    </row>
    <row r="3048" spans="35:41" x14ac:dyDescent="0.25">
      <c r="AI3048" s="142"/>
      <c r="AJ3048" s="142"/>
      <c r="AK3048" s="142"/>
      <c r="AL3048" s="142"/>
      <c r="AM3048" s="142"/>
      <c r="AN3048" s="142"/>
      <c r="AO3048" s="142"/>
    </row>
    <row r="3049" spans="35:41" x14ac:dyDescent="0.25">
      <c r="AI3049" s="142"/>
      <c r="AJ3049" s="142"/>
      <c r="AK3049" s="142"/>
      <c r="AL3049" s="142"/>
      <c r="AM3049" s="142"/>
      <c r="AN3049" s="142"/>
      <c r="AO3049" s="142"/>
    </row>
    <row r="3050" spans="35:41" x14ac:dyDescent="0.25">
      <c r="AI3050" s="142"/>
      <c r="AJ3050" s="142"/>
      <c r="AK3050" s="142"/>
      <c r="AL3050" s="142"/>
      <c r="AM3050" s="142"/>
      <c r="AN3050" s="142"/>
      <c r="AO3050" s="142"/>
    </row>
    <row r="3051" spans="35:41" x14ac:dyDescent="0.25">
      <c r="AI3051" s="142"/>
      <c r="AJ3051" s="142"/>
      <c r="AK3051" s="142"/>
      <c r="AL3051" s="142"/>
      <c r="AM3051" s="142"/>
      <c r="AN3051" s="142"/>
      <c r="AO3051" s="142"/>
    </row>
    <row r="3052" spans="35:41" x14ac:dyDescent="0.25">
      <c r="AI3052" s="142"/>
      <c r="AJ3052" s="142"/>
      <c r="AK3052" s="142"/>
      <c r="AL3052" s="142"/>
      <c r="AM3052" s="142"/>
      <c r="AN3052" s="142"/>
      <c r="AO3052" s="142"/>
    </row>
    <row r="3053" spans="35:41" x14ac:dyDescent="0.25">
      <c r="AI3053" s="142"/>
      <c r="AJ3053" s="142"/>
      <c r="AK3053" s="142"/>
      <c r="AL3053" s="142"/>
      <c r="AM3053" s="142"/>
      <c r="AN3053" s="142"/>
      <c r="AO3053" s="142"/>
    </row>
    <row r="3054" spans="35:41" x14ac:dyDescent="0.25">
      <c r="AI3054" s="142"/>
      <c r="AJ3054" s="142"/>
      <c r="AK3054" s="142"/>
      <c r="AL3054" s="142"/>
      <c r="AM3054" s="142"/>
      <c r="AN3054" s="142"/>
      <c r="AO3054" s="142"/>
    </row>
    <row r="3055" spans="35:41" x14ac:dyDescent="0.25">
      <c r="AI3055" s="142"/>
      <c r="AJ3055" s="142"/>
      <c r="AK3055" s="142"/>
      <c r="AL3055" s="142"/>
      <c r="AM3055" s="142"/>
      <c r="AN3055" s="142"/>
      <c r="AO3055" s="142"/>
    </row>
    <row r="3056" spans="35:41" x14ac:dyDescent="0.25">
      <c r="AI3056" s="142"/>
      <c r="AJ3056" s="142"/>
      <c r="AK3056" s="142"/>
      <c r="AL3056" s="142"/>
      <c r="AM3056" s="142"/>
      <c r="AN3056" s="142"/>
      <c r="AO3056" s="142"/>
    </row>
    <row r="3057" spans="35:41" x14ac:dyDescent="0.25">
      <c r="AI3057" s="142"/>
      <c r="AJ3057" s="142"/>
      <c r="AK3057" s="142"/>
      <c r="AL3057" s="142"/>
      <c r="AM3057" s="142"/>
      <c r="AN3057" s="142"/>
      <c r="AO3057" s="142"/>
    </row>
    <row r="3058" spans="35:41" x14ac:dyDescent="0.25">
      <c r="AI3058" s="142"/>
      <c r="AJ3058" s="142"/>
      <c r="AK3058" s="142"/>
      <c r="AL3058" s="142"/>
      <c r="AM3058" s="142"/>
      <c r="AN3058" s="142"/>
      <c r="AO3058" s="142"/>
    </row>
    <row r="3059" spans="35:41" x14ac:dyDescent="0.25">
      <c r="AI3059" s="142"/>
      <c r="AJ3059" s="142"/>
      <c r="AK3059" s="142"/>
      <c r="AL3059" s="142"/>
      <c r="AM3059" s="142"/>
      <c r="AN3059" s="142"/>
      <c r="AO3059" s="142"/>
    </row>
    <row r="3060" spans="35:41" x14ac:dyDescent="0.25">
      <c r="AI3060" s="142"/>
      <c r="AJ3060" s="142"/>
      <c r="AK3060" s="142"/>
      <c r="AL3060" s="142"/>
      <c r="AM3060" s="142"/>
      <c r="AN3060" s="142"/>
      <c r="AO3060" s="142"/>
    </row>
    <row r="3061" spans="35:41" x14ac:dyDescent="0.25">
      <c r="AI3061" s="142"/>
      <c r="AJ3061" s="142"/>
      <c r="AK3061" s="142"/>
      <c r="AL3061" s="142"/>
      <c r="AM3061" s="142"/>
      <c r="AN3061" s="142"/>
      <c r="AO3061" s="142"/>
    </row>
    <row r="3062" spans="35:41" x14ac:dyDescent="0.25">
      <c r="AI3062" s="142"/>
      <c r="AJ3062" s="142"/>
      <c r="AK3062" s="142"/>
      <c r="AL3062" s="142"/>
      <c r="AM3062" s="142"/>
      <c r="AN3062" s="142"/>
      <c r="AO3062" s="142"/>
    </row>
    <row r="3063" spans="35:41" x14ac:dyDescent="0.25">
      <c r="AI3063" s="142"/>
      <c r="AJ3063" s="142"/>
      <c r="AK3063" s="142"/>
      <c r="AL3063" s="142"/>
      <c r="AM3063" s="142"/>
      <c r="AN3063" s="142"/>
      <c r="AO3063" s="142"/>
    </row>
    <row r="3064" spans="35:41" x14ac:dyDescent="0.25">
      <c r="AI3064" s="142"/>
      <c r="AJ3064" s="142"/>
      <c r="AK3064" s="142"/>
      <c r="AL3064" s="142"/>
      <c r="AM3064" s="142"/>
      <c r="AN3064" s="142"/>
      <c r="AO3064" s="142"/>
    </row>
    <row r="3065" spans="35:41" x14ac:dyDescent="0.25">
      <c r="AI3065" s="142"/>
      <c r="AJ3065" s="142"/>
      <c r="AK3065" s="142"/>
      <c r="AL3065" s="142"/>
      <c r="AM3065" s="142"/>
      <c r="AN3065" s="142"/>
      <c r="AO3065" s="142"/>
    </row>
    <row r="3066" spans="35:41" x14ac:dyDescent="0.25">
      <c r="AI3066" s="142"/>
      <c r="AJ3066" s="142"/>
      <c r="AK3066" s="142"/>
      <c r="AL3066" s="142"/>
      <c r="AM3066" s="142"/>
      <c r="AN3066" s="142"/>
      <c r="AO3066" s="142"/>
    </row>
    <row r="3067" spans="35:41" x14ac:dyDescent="0.25">
      <c r="AI3067" s="142"/>
      <c r="AJ3067" s="142"/>
      <c r="AK3067" s="142"/>
      <c r="AL3067" s="142"/>
      <c r="AM3067" s="142"/>
      <c r="AN3067" s="142"/>
      <c r="AO3067" s="142"/>
    </row>
    <row r="3068" spans="35:41" x14ac:dyDescent="0.25">
      <c r="AI3068" s="142"/>
      <c r="AJ3068" s="142"/>
      <c r="AK3068" s="142"/>
      <c r="AL3068" s="142"/>
      <c r="AM3068" s="142"/>
      <c r="AN3068" s="142"/>
      <c r="AO3068" s="142"/>
    </row>
    <row r="3069" spans="35:41" x14ac:dyDescent="0.25">
      <c r="AI3069" s="142"/>
      <c r="AJ3069" s="142"/>
      <c r="AK3069" s="142"/>
      <c r="AL3069" s="142"/>
      <c r="AM3069" s="142"/>
      <c r="AN3069" s="142"/>
      <c r="AO3069" s="142"/>
    </row>
    <row r="3070" spans="35:41" x14ac:dyDescent="0.25">
      <c r="AI3070" s="142"/>
      <c r="AJ3070" s="142"/>
      <c r="AK3070" s="142"/>
      <c r="AL3070" s="142"/>
      <c r="AM3070" s="142"/>
      <c r="AN3070" s="142"/>
      <c r="AO3070" s="142"/>
    </row>
    <row r="3071" spans="35:41" x14ac:dyDescent="0.25">
      <c r="AI3071" s="142"/>
      <c r="AJ3071" s="142"/>
      <c r="AK3071" s="142"/>
      <c r="AL3071" s="142"/>
      <c r="AM3071" s="142"/>
      <c r="AN3071" s="142"/>
      <c r="AO3071" s="142"/>
    </row>
    <row r="3072" spans="35:41" x14ac:dyDescent="0.25">
      <c r="AI3072" s="142"/>
      <c r="AJ3072" s="142"/>
      <c r="AK3072" s="142"/>
      <c r="AL3072" s="142"/>
      <c r="AM3072" s="142"/>
      <c r="AN3072" s="142"/>
      <c r="AO3072" s="142"/>
    </row>
    <row r="3073" spans="35:41" x14ac:dyDescent="0.25">
      <c r="AI3073" s="142"/>
      <c r="AJ3073" s="142"/>
      <c r="AK3073" s="142"/>
      <c r="AL3073" s="142"/>
      <c r="AM3073" s="142"/>
      <c r="AN3073" s="142"/>
      <c r="AO3073" s="142"/>
    </row>
    <row r="3074" spans="35:41" x14ac:dyDescent="0.25">
      <c r="AI3074" s="142"/>
      <c r="AJ3074" s="142"/>
      <c r="AK3074" s="142"/>
      <c r="AL3074" s="142"/>
      <c r="AM3074" s="142"/>
      <c r="AN3074" s="142"/>
      <c r="AO3074" s="142"/>
    </row>
    <row r="3075" spans="35:41" x14ac:dyDescent="0.25">
      <c r="AI3075" s="142"/>
      <c r="AJ3075" s="142"/>
      <c r="AK3075" s="142"/>
      <c r="AL3075" s="142"/>
      <c r="AM3075" s="142"/>
      <c r="AN3075" s="142"/>
      <c r="AO3075" s="142"/>
    </row>
    <row r="3076" spans="35:41" x14ac:dyDescent="0.25">
      <c r="AI3076" s="142"/>
      <c r="AJ3076" s="142"/>
      <c r="AK3076" s="142"/>
      <c r="AL3076" s="142"/>
      <c r="AM3076" s="142"/>
      <c r="AN3076" s="142"/>
      <c r="AO3076" s="142"/>
    </row>
    <row r="3077" spans="35:41" x14ac:dyDescent="0.25">
      <c r="AI3077" s="142"/>
      <c r="AJ3077" s="142"/>
      <c r="AK3077" s="142"/>
      <c r="AL3077" s="142"/>
      <c r="AM3077" s="142"/>
      <c r="AN3077" s="142"/>
      <c r="AO3077" s="142"/>
    </row>
    <row r="3078" spans="35:41" x14ac:dyDescent="0.25">
      <c r="AI3078" s="142"/>
      <c r="AJ3078" s="142"/>
      <c r="AK3078" s="142"/>
      <c r="AL3078" s="142"/>
      <c r="AM3078" s="142"/>
      <c r="AN3078" s="142"/>
      <c r="AO3078" s="142"/>
    </row>
    <row r="3079" spans="35:41" x14ac:dyDescent="0.25">
      <c r="AI3079" s="142"/>
      <c r="AJ3079" s="142"/>
      <c r="AK3079" s="142"/>
      <c r="AL3079" s="142"/>
      <c r="AM3079" s="142"/>
      <c r="AN3079" s="142"/>
      <c r="AO3079" s="142"/>
    </row>
    <row r="3080" spans="35:41" x14ac:dyDescent="0.25">
      <c r="AI3080" s="142"/>
      <c r="AJ3080" s="142"/>
      <c r="AK3080" s="142"/>
      <c r="AL3080" s="142"/>
      <c r="AM3080" s="142"/>
      <c r="AN3080" s="142"/>
      <c r="AO3080" s="142"/>
    </row>
    <row r="3081" spans="35:41" x14ac:dyDescent="0.25">
      <c r="AI3081" s="142"/>
      <c r="AJ3081" s="142"/>
      <c r="AK3081" s="142"/>
      <c r="AL3081" s="142"/>
      <c r="AM3081" s="142"/>
      <c r="AN3081" s="142"/>
      <c r="AO3081" s="142"/>
    </row>
    <row r="3082" spans="35:41" x14ac:dyDescent="0.25">
      <c r="AI3082" s="142"/>
      <c r="AJ3082" s="142"/>
      <c r="AK3082" s="142"/>
      <c r="AL3082" s="142"/>
      <c r="AM3082" s="142"/>
      <c r="AN3082" s="142"/>
      <c r="AO3082" s="142"/>
    </row>
    <row r="3083" spans="35:41" x14ac:dyDescent="0.25">
      <c r="AI3083" s="142"/>
      <c r="AJ3083" s="142"/>
      <c r="AK3083" s="142"/>
      <c r="AL3083" s="142"/>
      <c r="AM3083" s="142"/>
      <c r="AN3083" s="142"/>
      <c r="AO3083" s="142"/>
    </row>
    <row r="3084" spans="35:41" x14ac:dyDescent="0.25">
      <c r="AI3084" s="142"/>
      <c r="AJ3084" s="142"/>
      <c r="AK3084" s="142"/>
      <c r="AL3084" s="142"/>
      <c r="AM3084" s="142"/>
      <c r="AN3084" s="142"/>
      <c r="AO3084" s="142"/>
    </row>
    <row r="3085" spans="35:41" x14ac:dyDescent="0.25">
      <c r="AI3085" s="142"/>
      <c r="AJ3085" s="142"/>
      <c r="AK3085" s="142"/>
      <c r="AL3085" s="142"/>
      <c r="AM3085" s="142"/>
      <c r="AN3085" s="142"/>
      <c r="AO3085" s="142"/>
    </row>
    <row r="3086" spans="35:41" x14ac:dyDescent="0.25">
      <c r="AI3086" s="142"/>
      <c r="AJ3086" s="142"/>
      <c r="AK3086" s="142"/>
      <c r="AL3086" s="142"/>
      <c r="AM3086" s="142"/>
      <c r="AN3086" s="142"/>
      <c r="AO3086" s="142"/>
    </row>
    <row r="3087" spans="35:41" x14ac:dyDescent="0.25">
      <c r="AI3087" s="142"/>
      <c r="AJ3087" s="142"/>
      <c r="AK3087" s="142"/>
      <c r="AL3087" s="142"/>
      <c r="AM3087" s="142"/>
      <c r="AN3087" s="142"/>
      <c r="AO3087" s="142"/>
    </row>
    <row r="3088" spans="35:41" x14ac:dyDescent="0.25">
      <c r="AI3088" s="142"/>
      <c r="AJ3088" s="142"/>
      <c r="AK3088" s="142"/>
      <c r="AL3088" s="142"/>
      <c r="AM3088" s="142"/>
      <c r="AN3088" s="142"/>
      <c r="AO3088" s="142"/>
    </row>
    <row r="3089" spans="35:41" x14ac:dyDescent="0.25">
      <c r="AI3089" s="142"/>
      <c r="AJ3089" s="142"/>
      <c r="AK3089" s="142"/>
      <c r="AL3089" s="142"/>
      <c r="AM3089" s="142"/>
      <c r="AN3089" s="142"/>
      <c r="AO3089" s="142"/>
    </row>
    <row r="3090" spans="35:41" x14ac:dyDescent="0.25">
      <c r="AI3090" s="142"/>
      <c r="AJ3090" s="142"/>
      <c r="AK3090" s="142"/>
      <c r="AL3090" s="142"/>
      <c r="AM3090" s="142"/>
      <c r="AN3090" s="142"/>
      <c r="AO3090" s="142"/>
    </row>
    <row r="3091" spans="35:41" x14ac:dyDescent="0.25">
      <c r="AI3091" s="142"/>
      <c r="AJ3091" s="142"/>
      <c r="AK3091" s="142"/>
      <c r="AL3091" s="142"/>
      <c r="AM3091" s="142"/>
      <c r="AN3091" s="142"/>
      <c r="AO3091" s="142"/>
    </row>
    <row r="3092" spans="35:41" x14ac:dyDescent="0.25">
      <c r="AI3092" s="142"/>
      <c r="AJ3092" s="142"/>
      <c r="AK3092" s="142"/>
      <c r="AL3092" s="142"/>
      <c r="AM3092" s="142"/>
      <c r="AN3092" s="142"/>
      <c r="AO3092" s="142"/>
    </row>
    <row r="3093" spans="35:41" x14ac:dyDescent="0.25">
      <c r="AI3093" s="142"/>
      <c r="AJ3093" s="142"/>
      <c r="AK3093" s="142"/>
      <c r="AL3093" s="142"/>
      <c r="AM3093" s="142"/>
      <c r="AN3093" s="142"/>
      <c r="AO3093" s="142"/>
    </row>
    <row r="3094" spans="35:41" x14ac:dyDescent="0.25">
      <c r="AI3094" s="142"/>
      <c r="AJ3094" s="142"/>
      <c r="AK3094" s="142"/>
      <c r="AL3094" s="142"/>
      <c r="AM3094" s="142"/>
      <c r="AN3094" s="142"/>
      <c r="AO3094" s="142"/>
    </row>
    <row r="3095" spans="35:41" x14ac:dyDescent="0.25">
      <c r="AI3095" s="142"/>
      <c r="AJ3095" s="142"/>
      <c r="AK3095" s="142"/>
      <c r="AL3095" s="142"/>
      <c r="AM3095" s="142"/>
      <c r="AN3095" s="142"/>
      <c r="AO3095" s="142"/>
    </row>
    <row r="3096" spans="35:41" x14ac:dyDescent="0.25">
      <c r="AI3096" s="142"/>
      <c r="AJ3096" s="142"/>
      <c r="AK3096" s="142"/>
      <c r="AL3096" s="142"/>
      <c r="AM3096" s="142"/>
      <c r="AN3096" s="142"/>
      <c r="AO3096" s="142"/>
    </row>
    <row r="3097" spans="35:41" x14ac:dyDescent="0.25">
      <c r="AI3097" s="142"/>
      <c r="AJ3097" s="142"/>
      <c r="AK3097" s="142"/>
      <c r="AL3097" s="142"/>
      <c r="AM3097" s="142"/>
      <c r="AN3097" s="142"/>
      <c r="AO3097" s="142"/>
    </row>
    <row r="3098" spans="35:41" x14ac:dyDescent="0.25">
      <c r="AI3098" s="142"/>
      <c r="AJ3098" s="142"/>
      <c r="AK3098" s="142"/>
      <c r="AL3098" s="142"/>
      <c r="AM3098" s="142"/>
      <c r="AN3098" s="142"/>
      <c r="AO3098" s="142"/>
    </row>
    <row r="3099" spans="35:41" x14ac:dyDescent="0.25">
      <c r="AI3099" s="142"/>
      <c r="AJ3099" s="142"/>
      <c r="AK3099" s="142"/>
      <c r="AL3099" s="142"/>
      <c r="AM3099" s="142"/>
      <c r="AN3099" s="142"/>
      <c r="AO3099" s="142"/>
    </row>
    <row r="3100" spans="35:41" x14ac:dyDescent="0.25">
      <c r="AI3100" s="142"/>
      <c r="AJ3100" s="142"/>
      <c r="AK3100" s="142"/>
      <c r="AL3100" s="142"/>
      <c r="AM3100" s="142"/>
      <c r="AN3100" s="142"/>
      <c r="AO3100" s="142"/>
    </row>
    <row r="3101" spans="35:41" x14ac:dyDescent="0.25">
      <c r="AI3101" s="142"/>
      <c r="AJ3101" s="142"/>
      <c r="AK3101" s="142"/>
      <c r="AL3101" s="142"/>
      <c r="AM3101" s="142"/>
      <c r="AN3101" s="142"/>
      <c r="AO3101" s="142"/>
    </row>
    <row r="3102" spans="35:41" x14ac:dyDescent="0.25">
      <c r="AI3102" s="142"/>
      <c r="AJ3102" s="142"/>
      <c r="AK3102" s="142"/>
      <c r="AL3102" s="142"/>
      <c r="AM3102" s="142"/>
      <c r="AN3102" s="142"/>
      <c r="AO3102" s="142"/>
    </row>
    <row r="3103" spans="35:41" x14ac:dyDescent="0.25">
      <c r="AI3103" s="142"/>
      <c r="AJ3103" s="142"/>
      <c r="AK3103" s="142"/>
      <c r="AL3103" s="142"/>
      <c r="AM3103" s="142"/>
      <c r="AN3103" s="142"/>
      <c r="AO3103" s="142"/>
    </row>
    <row r="3104" spans="35:41" x14ac:dyDescent="0.25">
      <c r="AI3104" s="142"/>
      <c r="AJ3104" s="142"/>
      <c r="AK3104" s="142"/>
      <c r="AL3104" s="142"/>
      <c r="AM3104" s="142"/>
      <c r="AN3104" s="142"/>
      <c r="AO3104" s="142"/>
    </row>
    <row r="3105" spans="35:41" x14ac:dyDescent="0.25">
      <c r="AI3105" s="142"/>
      <c r="AJ3105" s="142"/>
      <c r="AK3105" s="142"/>
      <c r="AL3105" s="142"/>
      <c r="AM3105" s="142"/>
      <c r="AN3105" s="142"/>
      <c r="AO3105" s="142"/>
    </row>
    <row r="3106" spans="35:41" x14ac:dyDescent="0.25">
      <c r="AI3106" s="142"/>
      <c r="AJ3106" s="142"/>
      <c r="AK3106" s="142"/>
      <c r="AL3106" s="142"/>
      <c r="AM3106" s="142"/>
      <c r="AN3106" s="142"/>
      <c r="AO3106" s="142"/>
    </row>
    <row r="3107" spans="35:41" x14ac:dyDescent="0.25">
      <c r="AI3107" s="142"/>
      <c r="AJ3107" s="142"/>
      <c r="AK3107" s="142"/>
      <c r="AL3107" s="142"/>
      <c r="AM3107" s="142"/>
      <c r="AN3107" s="142"/>
      <c r="AO3107" s="142"/>
    </row>
    <row r="3108" spans="35:41" x14ac:dyDescent="0.25">
      <c r="AI3108" s="142"/>
      <c r="AJ3108" s="142"/>
      <c r="AK3108" s="142"/>
      <c r="AL3108" s="142"/>
      <c r="AM3108" s="142"/>
      <c r="AN3108" s="142"/>
      <c r="AO3108" s="142"/>
    </row>
    <row r="3109" spans="35:41" x14ac:dyDescent="0.25">
      <c r="AI3109" s="142"/>
      <c r="AJ3109" s="142"/>
      <c r="AK3109" s="142"/>
      <c r="AL3109" s="142"/>
      <c r="AM3109" s="142"/>
      <c r="AN3109" s="142"/>
      <c r="AO3109" s="142"/>
    </row>
    <row r="3110" spans="35:41" x14ac:dyDescent="0.25">
      <c r="AI3110" s="142"/>
      <c r="AJ3110" s="142"/>
      <c r="AK3110" s="142"/>
      <c r="AL3110" s="142"/>
      <c r="AM3110" s="142"/>
      <c r="AN3110" s="142"/>
      <c r="AO3110" s="142"/>
    </row>
    <row r="3111" spans="35:41" x14ac:dyDescent="0.25">
      <c r="AI3111" s="142"/>
      <c r="AJ3111" s="142"/>
      <c r="AK3111" s="142"/>
      <c r="AL3111" s="142"/>
      <c r="AM3111" s="142"/>
      <c r="AN3111" s="142"/>
      <c r="AO3111" s="142"/>
    </row>
    <row r="3112" spans="35:41" x14ac:dyDescent="0.25">
      <c r="AI3112" s="142"/>
      <c r="AJ3112" s="142"/>
      <c r="AK3112" s="142"/>
      <c r="AL3112" s="142"/>
      <c r="AM3112" s="142"/>
      <c r="AN3112" s="142"/>
      <c r="AO3112" s="142"/>
    </row>
    <row r="3113" spans="35:41" x14ac:dyDescent="0.25">
      <c r="AI3113" s="142"/>
      <c r="AJ3113" s="142"/>
      <c r="AK3113" s="142"/>
      <c r="AL3113" s="142"/>
      <c r="AM3113" s="142"/>
      <c r="AN3113" s="142"/>
      <c r="AO3113" s="142"/>
    </row>
    <row r="3114" spans="35:41" x14ac:dyDescent="0.25">
      <c r="AI3114" s="142"/>
      <c r="AJ3114" s="142"/>
      <c r="AK3114" s="142"/>
      <c r="AL3114" s="142"/>
      <c r="AM3114" s="142"/>
      <c r="AN3114" s="142"/>
      <c r="AO3114" s="142"/>
    </row>
    <row r="3115" spans="35:41" x14ac:dyDescent="0.25">
      <c r="AI3115" s="142"/>
      <c r="AJ3115" s="142"/>
      <c r="AK3115" s="142"/>
      <c r="AL3115" s="142"/>
      <c r="AM3115" s="142"/>
      <c r="AN3115" s="142"/>
      <c r="AO3115" s="142"/>
    </row>
    <row r="3116" spans="35:41" x14ac:dyDescent="0.25">
      <c r="AI3116" s="142"/>
      <c r="AJ3116" s="142"/>
      <c r="AK3116" s="142"/>
      <c r="AL3116" s="142"/>
      <c r="AM3116" s="142"/>
      <c r="AN3116" s="142"/>
      <c r="AO3116" s="142"/>
    </row>
    <row r="3117" spans="35:41" x14ac:dyDescent="0.25">
      <c r="AI3117" s="142"/>
      <c r="AJ3117" s="142"/>
      <c r="AK3117" s="142"/>
      <c r="AL3117" s="142"/>
      <c r="AM3117" s="142"/>
      <c r="AN3117" s="142"/>
      <c r="AO3117" s="142"/>
    </row>
    <row r="3118" spans="35:41" x14ac:dyDescent="0.25">
      <c r="AI3118" s="142"/>
      <c r="AJ3118" s="142"/>
      <c r="AK3118" s="142"/>
      <c r="AL3118" s="142"/>
      <c r="AM3118" s="142"/>
      <c r="AN3118" s="142"/>
      <c r="AO3118" s="142"/>
    </row>
    <row r="3119" spans="35:41" x14ac:dyDescent="0.25">
      <c r="AI3119" s="142"/>
      <c r="AJ3119" s="142"/>
      <c r="AK3119" s="142"/>
      <c r="AL3119" s="142"/>
      <c r="AM3119" s="142"/>
      <c r="AN3119" s="142"/>
      <c r="AO3119" s="142"/>
    </row>
    <row r="3120" spans="35:41" x14ac:dyDescent="0.25">
      <c r="AI3120" s="142"/>
      <c r="AJ3120" s="142"/>
      <c r="AK3120" s="142"/>
      <c r="AL3120" s="142"/>
      <c r="AM3120" s="142"/>
      <c r="AN3120" s="142"/>
      <c r="AO3120" s="142"/>
    </row>
    <row r="3121" spans="35:41" x14ac:dyDescent="0.25">
      <c r="AI3121" s="142"/>
      <c r="AJ3121" s="142"/>
      <c r="AK3121" s="142"/>
      <c r="AL3121" s="142"/>
      <c r="AM3121" s="142"/>
      <c r="AN3121" s="142"/>
      <c r="AO3121" s="142"/>
    </row>
    <row r="3122" spans="35:41" x14ac:dyDescent="0.25">
      <c r="AI3122" s="142"/>
      <c r="AJ3122" s="142"/>
      <c r="AK3122" s="142"/>
      <c r="AL3122" s="142"/>
      <c r="AM3122" s="142"/>
      <c r="AN3122" s="142"/>
      <c r="AO3122" s="142"/>
    </row>
    <row r="3123" spans="35:41" x14ac:dyDescent="0.25">
      <c r="AI3123" s="142"/>
      <c r="AJ3123" s="142"/>
      <c r="AK3123" s="142"/>
      <c r="AL3123" s="142"/>
      <c r="AM3123" s="142"/>
      <c r="AN3123" s="142"/>
      <c r="AO3123" s="142"/>
    </row>
    <row r="3124" spans="35:41" x14ac:dyDescent="0.25">
      <c r="AI3124" s="142"/>
      <c r="AJ3124" s="142"/>
      <c r="AK3124" s="142"/>
      <c r="AL3124" s="142"/>
      <c r="AM3124" s="142"/>
      <c r="AN3124" s="142"/>
      <c r="AO3124" s="142"/>
    </row>
    <row r="3125" spans="35:41" x14ac:dyDescent="0.25">
      <c r="AI3125" s="142"/>
      <c r="AJ3125" s="142"/>
      <c r="AK3125" s="142"/>
      <c r="AL3125" s="142"/>
      <c r="AM3125" s="142"/>
      <c r="AN3125" s="142"/>
      <c r="AO3125" s="142"/>
    </row>
    <row r="3126" spans="35:41" x14ac:dyDescent="0.25">
      <c r="AI3126" s="142"/>
      <c r="AJ3126" s="142"/>
      <c r="AK3126" s="142"/>
      <c r="AL3126" s="142"/>
      <c r="AM3126" s="142"/>
      <c r="AN3126" s="142"/>
      <c r="AO3126" s="142"/>
    </row>
    <row r="3127" spans="35:41" x14ac:dyDescent="0.25">
      <c r="AI3127" s="142"/>
      <c r="AJ3127" s="142"/>
      <c r="AK3127" s="142"/>
      <c r="AL3127" s="142"/>
      <c r="AM3127" s="142"/>
      <c r="AN3127" s="142"/>
      <c r="AO3127" s="142"/>
    </row>
    <row r="3128" spans="35:41" x14ac:dyDescent="0.25">
      <c r="AI3128" s="142"/>
      <c r="AJ3128" s="142"/>
      <c r="AK3128" s="142"/>
      <c r="AL3128" s="142"/>
      <c r="AM3128" s="142"/>
      <c r="AN3128" s="142"/>
      <c r="AO3128" s="142"/>
    </row>
    <row r="3129" spans="35:41" x14ac:dyDescent="0.25">
      <c r="AI3129" s="142"/>
      <c r="AJ3129" s="142"/>
      <c r="AK3129" s="142"/>
      <c r="AL3129" s="142"/>
      <c r="AM3129" s="142"/>
      <c r="AN3129" s="142"/>
      <c r="AO3129" s="142"/>
    </row>
    <row r="3130" spans="35:41" x14ac:dyDescent="0.25">
      <c r="AI3130" s="142"/>
      <c r="AJ3130" s="142"/>
      <c r="AK3130" s="142"/>
      <c r="AL3130" s="142"/>
      <c r="AM3130" s="142"/>
      <c r="AN3130" s="142"/>
      <c r="AO3130" s="142"/>
    </row>
    <row r="3131" spans="35:41" x14ac:dyDescent="0.25">
      <c r="AI3131" s="142"/>
      <c r="AJ3131" s="142"/>
      <c r="AK3131" s="142"/>
      <c r="AL3131" s="142"/>
      <c r="AM3131" s="142"/>
      <c r="AN3131" s="142"/>
      <c r="AO3131" s="142"/>
    </row>
    <row r="3132" spans="35:41" x14ac:dyDescent="0.25">
      <c r="AI3132" s="142"/>
      <c r="AJ3132" s="142"/>
      <c r="AK3132" s="142"/>
      <c r="AL3132" s="142"/>
      <c r="AM3132" s="142"/>
      <c r="AN3132" s="142"/>
      <c r="AO3132" s="142"/>
    </row>
    <row r="3133" spans="35:41" x14ac:dyDescent="0.25">
      <c r="AI3133" s="142"/>
      <c r="AJ3133" s="142"/>
      <c r="AK3133" s="142"/>
      <c r="AL3133" s="142"/>
      <c r="AM3133" s="142"/>
      <c r="AN3133" s="142"/>
      <c r="AO3133" s="142"/>
    </row>
    <row r="3134" spans="35:41" x14ac:dyDescent="0.25">
      <c r="AI3134" s="142"/>
      <c r="AJ3134" s="142"/>
      <c r="AK3134" s="142"/>
      <c r="AL3134" s="142"/>
      <c r="AM3134" s="142"/>
      <c r="AN3134" s="142"/>
      <c r="AO3134" s="142"/>
    </row>
    <row r="3135" spans="35:41" x14ac:dyDescent="0.25">
      <c r="AI3135" s="142"/>
      <c r="AJ3135" s="142"/>
      <c r="AK3135" s="142"/>
      <c r="AL3135" s="142"/>
      <c r="AM3135" s="142"/>
      <c r="AN3135" s="142"/>
      <c r="AO3135" s="142"/>
    </row>
    <row r="3136" spans="35:41" x14ac:dyDescent="0.25">
      <c r="AI3136" s="142"/>
      <c r="AJ3136" s="142"/>
      <c r="AK3136" s="142"/>
      <c r="AL3136" s="142"/>
      <c r="AM3136" s="142"/>
      <c r="AN3136" s="142"/>
      <c r="AO3136" s="142"/>
    </row>
    <row r="3137" spans="35:41" x14ac:dyDescent="0.25">
      <c r="AI3137" s="142"/>
      <c r="AJ3137" s="142"/>
      <c r="AK3137" s="142"/>
      <c r="AL3137" s="142"/>
      <c r="AM3137" s="142"/>
      <c r="AN3137" s="142"/>
      <c r="AO3137" s="142"/>
    </row>
    <row r="3138" spans="35:41" x14ac:dyDescent="0.25">
      <c r="AI3138" s="142"/>
      <c r="AJ3138" s="142"/>
      <c r="AK3138" s="142"/>
      <c r="AL3138" s="142"/>
      <c r="AM3138" s="142"/>
      <c r="AN3138" s="142"/>
      <c r="AO3138" s="142"/>
    </row>
    <row r="3139" spans="35:41" x14ac:dyDescent="0.25">
      <c r="AI3139" s="142"/>
      <c r="AJ3139" s="142"/>
      <c r="AK3139" s="142"/>
      <c r="AL3139" s="142"/>
      <c r="AM3139" s="142"/>
      <c r="AN3139" s="142"/>
      <c r="AO3139" s="142"/>
    </row>
    <row r="3140" spans="35:41" x14ac:dyDescent="0.25">
      <c r="AI3140" s="142"/>
      <c r="AJ3140" s="142"/>
      <c r="AK3140" s="142"/>
      <c r="AL3140" s="142"/>
      <c r="AM3140" s="142"/>
      <c r="AN3140" s="142"/>
      <c r="AO3140" s="142"/>
    </row>
    <row r="3141" spans="35:41" x14ac:dyDescent="0.25">
      <c r="AI3141" s="142"/>
      <c r="AJ3141" s="142"/>
      <c r="AK3141" s="142"/>
      <c r="AL3141" s="142"/>
      <c r="AM3141" s="142"/>
      <c r="AN3141" s="142"/>
      <c r="AO3141" s="142"/>
    </row>
    <row r="3142" spans="35:41" x14ac:dyDescent="0.25">
      <c r="AI3142" s="142"/>
      <c r="AJ3142" s="142"/>
      <c r="AK3142" s="142"/>
      <c r="AL3142" s="142"/>
      <c r="AM3142" s="142"/>
      <c r="AN3142" s="142"/>
      <c r="AO3142" s="142"/>
    </row>
    <row r="3143" spans="35:41" x14ac:dyDescent="0.25">
      <c r="AI3143" s="142"/>
      <c r="AJ3143" s="142"/>
      <c r="AK3143" s="142"/>
      <c r="AL3143" s="142"/>
      <c r="AM3143" s="142"/>
      <c r="AN3143" s="142"/>
      <c r="AO3143" s="142"/>
    </row>
    <row r="3144" spans="35:41" x14ac:dyDescent="0.25">
      <c r="AI3144" s="142"/>
      <c r="AJ3144" s="142"/>
      <c r="AK3144" s="142"/>
      <c r="AL3144" s="142"/>
      <c r="AM3144" s="142"/>
      <c r="AN3144" s="142"/>
      <c r="AO3144" s="142"/>
    </row>
    <row r="3145" spans="35:41" x14ac:dyDescent="0.25">
      <c r="AI3145" s="142"/>
      <c r="AJ3145" s="142"/>
      <c r="AK3145" s="142"/>
      <c r="AL3145" s="142"/>
      <c r="AM3145" s="142"/>
      <c r="AN3145" s="142"/>
      <c r="AO3145" s="142"/>
    </row>
    <row r="3146" spans="35:41" x14ac:dyDescent="0.25">
      <c r="AI3146" s="142"/>
      <c r="AJ3146" s="142"/>
      <c r="AK3146" s="142"/>
      <c r="AL3146" s="142"/>
      <c r="AM3146" s="142"/>
      <c r="AN3146" s="142"/>
      <c r="AO3146" s="142"/>
    </row>
    <row r="3147" spans="35:41" x14ac:dyDescent="0.25">
      <c r="AI3147" s="142"/>
      <c r="AJ3147" s="142"/>
      <c r="AK3147" s="142"/>
      <c r="AL3147" s="142"/>
      <c r="AM3147" s="142"/>
      <c r="AN3147" s="142"/>
      <c r="AO3147" s="142"/>
    </row>
    <row r="3148" spans="35:41" x14ac:dyDescent="0.25">
      <c r="AI3148" s="142"/>
      <c r="AJ3148" s="142"/>
      <c r="AK3148" s="142"/>
      <c r="AL3148" s="142"/>
      <c r="AM3148" s="142"/>
      <c r="AN3148" s="142"/>
      <c r="AO3148" s="142"/>
    </row>
    <row r="3149" spans="35:41" x14ac:dyDescent="0.25">
      <c r="AI3149" s="142"/>
      <c r="AJ3149" s="142"/>
      <c r="AK3149" s="142"/>
      <c r="AL3149" s="142"/>
      <c r="AM3149" s="142"/>
      <c r="AN3149" s="142"/>
      <c r="AO3149" s="142"/>
    </row>
    <row r="3150" spans="35:41" x14ac:dyDescent="0.25">
      <c r="AI3150" s="142"/>
      <c r="AJ3150" s="142"/>
      <c r="AK3150" s="142"/>
      <c r="AL3150" s="142"/>
      <c r="AM3150" s="142"/>
      <c r="AN3150" s="142"/>
      <c r="AO3150" s="142"/>
    </row>
    <row r="3151" spans="35:41" x14ac:dyDescent="0.25">
      <c r="AI3151" s="142"/>
      <c r="AJ3151" s="142"/>
      <c r="AK3151" s="142"/>
      <c r="AL3151" s="142"/>
      <c r="AM3151" s="142"/>
      <c r="AN3151" s="142"/>
      <c r="AO3151" s="142"/>
    </row>
    <row r="3152" spans="35:41" x14ac:dyDescent="0.25">
      <c r="AI3152" s="142"/>
      <c r="AJ3152" s="142"/>
      <c r="AK3152" s="142"/>
      <c r="AL3152" s="142"/>
      <c r="AM3152" s="142"/>
      <c r="AN3152" s="142"/>
      <c r="AO3152" s="142"/>
    </row>
    <row r="3153" spans="35:41" x14ac:dyDescent="0.25">
      <c r="AI3153" s="142"/>
      <c r="AJ3153" s="142"/>
      <c r="AK3153" s="142"/>
      <c r="AL3153" s="142"/>
      <c r="AM3153" s="142"/>
      <c r="AN3153" s="142"/>
      <c r="AO3153" s="142"/>
    </row>
    <row r="3154" spans="35:41" x14ac:dyDescent="0.25">
      <c r="AI3154" s="142"/>
      <c r="AJ3154" s="142"/>
      <c r="AK3154" s="142"/>
      <c r="AL3154" s="142"/>
      <c r="AM3154" s="142"/>
      <c r="AN3154" s="142"/>
      <c r="AO3154" s="142"/>
    </row>
    <row r="3155" spans="35:41" x14ac:dyDescent="0.25">
      <c r="AI3155" s="142"/>
      <c r="AJ3155" s="142"/>
      <c r="AK3155" s="142"/>
      <c r="AL3155" s="142"/>
      <c r="AM3155" s="142"/>
      <c r="AN3155" s="142"/>
      <c r="AO3155" s="142"/>
    </row>
    <row r="3156" spans="35:41" x14ac:dyDescent="0.25">
      <c r="AI3156" s="142"/>
      <c r="AJ3156" s="142"/>
      <c r="AK3156" s="142"/>
      <c r="AL3156" s="142"/>
      <c r="AM3156" s="142"/>
      <c r="AN3156" s="142"/>
      <c r="AO3156" s="142"/>
    </row>
    <row r="3157" spans="35:41" x14ac:dyDescent="0.25">
      <c r="AI3157" s="142"/>
      <c r="AJ3157" s="142"/>
      <c r="AK3157" s="142"/>
      <c r="AL3157" s="142"/>
      <c r="AM3157" s="142"/>
      <c r="AN3157" s="142"/>
      <c r="AO3157" s="142"/>
    </row>
    <row r="3158" spans="35:41" x14ac:dyDescent="0.25">
      <c r="AI3158" s="142"/>
      <c r="AJ3158" s="142"/>
      <c r="AK3158" s="142"/>
      <c r="AL3158" s="142"/>
      <c r="AM3158" s="142"/>
      <c r="AN3158" s="142"/>
      <c r="AO3158" s="142"/>
    </row>
    <row r="3159" spans="35:41" x14ac:dyDescent="0.25">
      <c r="AI3159" s="142"/>
      <c r="AJ3159" s="142"/>
      <c r="AK3159" s="142"/>
      <c r="AL3159" s="142"/>
      <c r="AM3159" s="142"/>
      <c r="AN3159" s="142"/>
      <c r="AO3159" s="142"/>
    </row>
    <row r="3160" spans="35:41" x14ac:dyDescent="0.25">
      <c r="AI3160" s="142"/>
      <c r="AJ3160" s="142"/>
      <c r="AK3160" s="142"/>
      <c r="AL3160" s="142"/>
      <c r="AM3160" s="142"/>
      <c r="AN3160" s="142"/>
      <c r="AO3160" s="142"/>
    </row>
    <row r="3161" spans="35:41" x14ac:dyDescent="0.25">
      <c r="AI3161" s="142"/>
      <c r="AJ3161" s="142"/>
      <c r="AK3161" s="142"/>
      <c r="AL3161" s="142"/>
      <c r="AM3161" s="142"/>
      <c r="AN3161" s="142"/>
      <c r="AO3161" s="142"/>
    </row>
    <row r="3162" spans="35:41" x14ac:dyDescent="0.25">
      <c r="AI3162" s="142"/>
      <c r="AJ3162" s="142"/>
      <c r="AK3162" s="142"/>
      <c r="AL3162" s="142"/>
      <c r="AM3162" s="142"/>
      <c r="AN3162" s="142"/>
      <c r="AO3162" s="142"/>
    </row>
    <row r="3163" spans="35:41" x14ac:dyDescent="0.25">
      <c r="AI3163" s="142"/>
      <c r="AJ3163" s="142"/>
      <c r="AK3163" s="142"/>
      <c r="AL3163" s="142"/>
      <c r="AM3163" s="142"/>
      <c r="AN3163" s="142"/>
      <c r="AO3163" s="142"/>
    </row>
    <row r="3164" spans="35:41" x14ac:dyDescent="0.25">
      <c r="AI3164" s="142"/>
      <c r="AJ3164" s="142"/>
      <c r="AK3164" s="142"/>
      <c r="AL3164" s="142"/>
      <c r="AM3164" s="142"/>
      <c r="AN3164" s="142"/>
      <c r="AO3164" s="142"/>
    </row>
    <row r="3165" spans="35:41" x14ac:dyDescent="0.25">
      <c r="AI3165" s="142"/>
      <c r="AJ3165" s="142"/>
      <c r="AK3165" s="142"/>
      <c r="AL3165" s="142"/>
      <c r="AM3165" s="142"/>
      <c r="AN3165" s="142"/>
      <c r="AO3165" s="142"/>
    </row>
    <row r="3166" spans="35:41" x14ac:dyDescent="0.25">
      <c r="AI3166" s="142"/>
      <c r="AJ3166" s="142"/>
      <c r="AK3166" s="142"/>
      <c r="AL3166" s="142"/>
      <c r="AM3166" s="142"/>
      <c r="AN3166" s="142"/>
      <c r="AO3166" s="142"/>
    </row>
    <row r="3167" spans="35:41" x14ac:dyDescent="0.25">
      <c r="AI3167" s="142"/>
      <c r="AJ3167" s="142"/>
      <c r="AK3167" s="142"/>
      <c r="AL3167" s="142"/>
      <c r="AM3167" s="142"/>
      <c r="AN3167" s="142"/>
      <c r="AO3167" s="142"/>
    </row>
    <row r="3168" spans="35:41" x14ac:dyDescent="0.25">
      <c r="AI3168" s="142"/>
      <c r="AJ3168" s="142"/>
      <c r="AK3168" s="142"/>
      <c r="AL3168" s="142"/>
      <c r="AM3168" s="142"/>
      <c r="AN3168" s="142"/>
      <c r="AO3168" s="142"/>
    </row>
    <row r="3169" spans="35:41" x14ac:dyDescent="0.25">
      <c r="AI3169" s="142"/>
      <c r="AJ3169" s="142"/>
      <c r="AK3169" s="142"/>
      <c r="AL3169" s="142"/>
      <c r="AM3169" s="142"/>
      <c r="AN3169" s="142"/>
      <c r="AO3169" s="142"/>
    </row>
    <row r="3170" spans="35:41" x14ac:dyDescent="0.25">
      <c r="AI3170" s="142"/>
      <c r="AJ3170" s="142"/>
      <c r="AK3170" s="142"/>
      <c r="AL3170" s="142"/>
      <c r="AM3170" s="142"/>
      <c r="AN3170" s="142"/>
      <c r="AO3170" s="142"/>
    </row>
    <row r="3171" spans="35:41" x14ac:dyDescent="0.25">
      <c r="AI3171" s="142"/>
      <c r="AJ3171" s="142"/>
      <c r="AK3171" s="142"/>
      <c r="AL3171" s="142"/>
      <c r="AM3171" s="142"/>
      <c r="AN3171" s="142"/>
      <c r="AO3171" s="142"/>
    </row>
    <row r="3172" spans="35:41" x14ac:dyDescent="0.25">
      <c r="AI3172" s="142"/>
      <c r="AJ3172" s="142"/>
      <c r="AK3172" s="142"/>
      <c r="AL3172" s="142"/>
      <c r="AM3172" s="142"/>
      <c r="AN3172" s="142"/>
      <c r="AO3172" s="142"/>
    </row>
    <row r="3173" spans="35:41" x14ac:dyDescent="0.25">
      <c r="AI3173" s="142"/>
      <c r="AJ3173" s="142"/>
      <c r="AK3173" s="142"/>
      <c r="AL3173" s="142"/>
      <c r="AM3173" s="142"/>
      <c r="AN3173" s="142"/>
      <c r="AO3173" s="142"/>
    </row>
    <row r="3174" spans="35:41" x14ac:dyDescent="0.25">
      <c r="AI3174" s="142"/>
      <c r="AJ3174" s="142"/>
      <c r="AK3174" s="142"/>
      <c r="AL3174" s="142"/>
      <c r="AM3174" s="142"/>
      <c r="AN3174" s="142"/>
      <c r="AO3174" s="142"/>
    </row>
    <row r="3175" spans="35:41" x14ac:dyDescent="0.25">
      <c r="AI3175" s="142"/>
      <c r="AJ3175" s="142"/>
      <c r="AK3175" s="142"/>
      <c r="AL3175" s="142"/>
      <c r="AM3175" s="142"/>
      <c r="AN3175" s="142"/>
      <c r="AO3175" s="142"/>
    </row>
    <row r="3176" spans="35:41" x14ac:dyDescent="0.25">
      <c r="AI3176" s="142"/>
      <c r="AJ3176" s="142"/>
      <c r="AK3176" s="142"/>
      <c r="AL3176" s="142"/>
      <c r="AM3176" s="142"/>
      <c r="AN3176" s="142"/>
      <c r="AO3176" s="142"/>
    </row>
    <row r="3177" spans="35:41" x14ac:dyDescent="0.25">
      <c r="AI3177" s="142"/>
      <c r="AJ3177" s="142"/>
      <c r="AK3177" s="142"/>
      <c r="AL3177" s="142"/>
      <c r="AM3177" s="142"/>
      <c r="AN3177" s="142"/>
      <c r="AO3177" s="142"/>
    </row>
    <row r="3178" spans="35:41" x14ac:dyDescent="0.25">
      <c r="AI3178" s="142"/>
      <c r="AJ3178" s="142"/>
      <c r="AK3178" s="142"/>
      <c r="AL3178" s="142"/>
      <c r="AM3178" s="142"/>
      <c r="AN3178" s="142"/>
      <c r="AO3178" s="142"/>
    </row>
    <row r="3179" spans="35:41" x14ac:dyDescent="0.25">
      <c r="AI3179" s="142"/>
      <c r="AJ3179" s="142"/>
      <c r="AK3179" s="142"/>
      <c r="AL3179" s="142"/>
      <c r="AM3179" s="142"/>
      <c r="AN3179" s="142"/>
      <c r="AO3179" s="142"/>
    </row>
    <row r="3180" spans="35:41" x14ac:dyDescent="0.25">
      <c r="AI3180" s="142"/>
      <c r="AJ3180" s="142"/>
      <c r="AK3180" s="142"/>
      <c r="AL3180" s="142"/>
      <c r="AM3180" s="142"/>
      <c r="AN3180" s="142"/>
      <c r="AO3180" s="142"/>
    </row>
    <row r="3181" spans="35:41" x14ac:dyDescent="0.25">
      <c r="AI3181" s="142"/>
      <c r="AJ3181" s="142"/>
      <c r="AK3181" s="142"/>
      <c r="AL3181" s="142"/>
      <c r="AM3181" s="142"/>
      <c r="AN3181" s="142"/>
      <c r="AO3181" s="142"/>
    </row>
    <row r="3182" spans="35:41" x14ac:dyDescent="0.25">
      <c r="AI3182" s="142"/>
      <c r="AJ3182" s="142"/>
      <c r="AK3182" s="142"/>
      <c r="AL3182" s="142"/>
      <c r="AM3182" s="142"/>
      <c r="AN3182" s="142"/>
      <c r="AO3182" s="142"/>
    </row>
    <row r="3183" spans="35:41" x14ac:dyDescent="0.25">
      <c r="AI3183" s="142"/>
      <c r="AJ3183" s="142"/>
      <c r="AK3183" s="142"/>
      <c r="AL3183" s="142"/>
      <c r="AM3183" s="142"/>
      <c r="AN3183" s="142"/>
      <c r="AO3183" s="142"/>
    </row>
    <row r="3184" spans="35:41" x14ac:dyDescent="0.25">
      <c r="AI3184" s="142"/>
      <c r="AJ3184" s="142"/>
      <c r="AK3184" s="142"/>
      <c r="AL3184" s="142"/>
      <c r="AM3184" s="142"/>
      <c r="AN3184" s="142"/>
      <c r="AO3184" s="142"/>
    </row>
    <row r="3185" spans="35:41" x14ac:dyDescent="0.25">
      <c r="AI3185" s="142"/>
      <c r="AJ3185" s="142"/>
      <c r="AK3185" s="142"/>
      <c r="AL3185" s="142"/>
      <c r="AM3185" s="142"/>
      <c r="AN3185" s="142"/>
      <c r="AO3185" s="142"/>
    </row>
    <row r="3186" spans="35:41" x14ac:dyDescent="0.25">
      <c r="AI3186" s="142"/>
      <c r="AJ3186" s="142"/>
      <c r="AK3186" s="142"/>
      <c r="AL3186" s="142"/>
      <c r="AM3186" s="142"/>
      <c r="AN3186" s="142"/>
      <c r="AO3186" s="142"/>
    </row>
    <row r="3187" spans="35:41" x14ac:dyDescent="0.25">
      <c r="AI3187" s="142"/>
      <c r="AJ3187" s="142"/>
      <c r="AK3187" s="142"/>
      <c r="AL3187" s="142"/>
      <c r="AM3187" s="142"/>
      <c r="AN3187" s="142"/>
      <c r="AO3187" s="142"/>
    </row>
    <row r="3188" spans="35:41" x14ac:dyDescent="0.25">
      <c r="AI3188" s="142"/>
      <c r="AJ3188" s="142"/>
      <c r="AK3188" s="142"/>
      <c r="AL3188" s="142"/>
      <c r="AM3188" s="142"/>
      <c r="AN3188" s="142"/>
      <c r="AO3188" s="142"/>
    </row>
    <row r="3189" spans="35:41" x14ac:dyDescent="0.25">
      <c r="AI3189" s="142"/>
      <c r="AJ3189" s="142"/>
      <c r="AK3189" s="142"/>
      <c r="AL3189" s="142"/>
      <c r="AM3189" s="142"/>
      <c r="AN3189" s="142"/>
      <c r="AO3189" s="142"/>
    </row>
    <row r="3190" spans="35:41" x14ac:dyDescent="0.25">
      <c r="AI3190" s="142"/>
      <c r="AJ3190" s="142"/>
      <c r="AK3190" s="142"/>
      <c r="AL3190" s="142"/>
      <c r="AM3190" s="142"/>
      <c r="AN3190" s="142"/>
      <c r="AO3190" s="142"/>
    </row>
    <row r="3191" spans="35:41" x14ac:dyDescent="0.25">
      <c r="AI3191" s="142"/>
      <c r="AJ3191" s="142"/>
      <c r="AK3191" s="142"/>
      <c r="AL3191" s="142"/>
      <c r="AM3191" s="142"/>
      <c r="AN3191" s="142"/>
      <c r="AO3191" s="142"/>
    </row>
    <row r="3192" spans="35:41" x14ac:dyDescent="0.25">
      <c r="AI3192" s="142"/>
      <c r="AJ3192" s="142"/>
      <c r="AK3192" s="142"/>
      <c r="AL3192" s="142"/>
      <c r="AM3192" s="142"/>
      <c r="AN3192" s="142"/>
      <c r="AO3192" s="142"/>
    </row>
    <row r="3193" spans="35:41" x14ac:dyDescent="0.25">
      <c r="AI3193" s="142"/>
      <c r="AJ3193" s="142"/>
      <c r="AK3193" s="142"/>
      <c r="AL3193" s="142"/>
      <c r="AM3193" s="142"/>
      <c r="AN3193" s="142"/>
      <c r="AO3193" s="142"/>
    </row>
    <row r="3194" spans="35:41" x14ac:dyDescent="0.25">
      <c r="AI3194" s="142"/>
      <c r="AJ3194" s="142"/>
      <c r="AK3194" s="142"/>
      <c r="AL3194" s="142"/>
      <c r="AM3194" s="142"/>
      <c r="AN3194" s="142"/>
      <c r="AO3194" s="142"/>
    </row>
    <row r="3195" spans="35:41" x14ac:dyDescent="0.25">
      <c r="AI3195" s="142"/>
      <c r="AJ3195" s="142"/>
      <c r="AK3195" s="142"/>
      <c r="AL3195" s="142"/>
      <c r="AM3195" s="142"/>
      <c r="AN3195" s="142"/>
      <c r="AO3195" s="142"/>
    </row>
    <row r="3196" spans="35:41" x14ac:dyDescent="0.25">
      <c r="AI3196" s="142"/>
      <c r="AJ3196" s="142"/>
      <c r="AK3196" s="142"/>
      <c r="AL3196" s="142"/>
      <c r="AM3196" s="142"/>
      <c r="AN3196" s="142"/>
      <c r="AO3196" s="142"/>
    </row>
    <row r="3197" spans="35:41" x14ac:dyDescent="0.25">
      <c r="AI3197" s="142"/>
      <c r="AJ3197" s="142"/>
      <c r="AK3197" s="142"/>
      <c r="AL3197" s="142"/>
      <c r="AM3197" s="142"/>
      <c r="AN3197" s="142"/>
      <c r="AO3197" s="142"/>
    </row>
    <row r="3198" spans="35:41" x14ac:dyDescent="0.25">
      <c r="AI3198" s="142"/>
      <c r="AJ3198" s="142"/>
      <c r="AK3198" s="142"/>
      <c r="AL3198" s="142"/>
      <c r="AM3198" s="142"/>
      <c r="AN3198" s="142"/>
      <c r="AO3198" s="142"/>
    </row>
    <row r="3199" spans="35:41" x14ac:dyDescent="0.25">
      <c r="AI3199" s="142"/>
      <c r="AJ3199" s="142"/>
      <c r="AK3199" s="142"/>
      <c r="AL3199" s="142"/>
      <c r="AM3199" s="142"/>
      <c r="AN3199" s="142"/>
      <c r="AO3199" s="142"/>
    </row>
    <row r="3200" spans="35:41" x14ac:dyDescent="0.25">
      <c r="AI3200" s="142"/>
      <c r="AJ3200" s="142"/>
      <c r="AK3200" s="142"/>
      <c r="AL3200" s="142"/>
      <c r="AM3200" s="142"/>
      <c r="AN3200" s="142"/>
      <c r="AO3200" s="142"/>
    </row>
    <row r="3201" spans="35:41" x14ac:dyDescent="0.25">
      <c r="AI3201" s="142"/>
      <c r="AJ3201" s="142"/>
      <c r="AK3201" s="142"/>
      <c r="AL3201" s="142"/>
      <c r="AM3201" s="142"/>
      <c r="AN3201" s="142"/>
      <c r="AO3201" s="142"/>
    </row>
    <row r="3202" spans="35:41" x14ac:dyDescent="0.25">
      <c r="AI3202" s="142"/>
      <c r="AJ3202" s="142"/>
      <c r="AK3202" s="142"/>
      <c r="AL3202" s="142"/>
      <c r="AM3202" s="142"/>
      <c r="AN3202" s="142"/>
      <c r="AO3202" s="142"/>
    </row>
    <row r="3203" spans="35:41" x14ac:dyDescent="0.25">
      <c r="AI3203" s="142"/>
      <c r="AJ3203" s="142"/>
      <c r="AK3203" s="142"/>
      <c r="AL3203" s="142"/>
      <c r="AM3203" s="142"/>
      <c r="AN3203" s="142"/>
      <c r="AO3203" s="142"/>
    </row>
    <row r="3204" spans="35:41" x14ac:dyDescent="0.25">
      <c r="AI3204" s="142"/>
      <c r="AJ3204" s="142"/>
      <c r="AK3204" s="142"/>
      <c r="AL3204" s="142"/>
      <c r="AM3204" s="142"/>
      <c r="AN3204" s="142"/>
      <c r="AO3204" s="142"/>
    </row>
    <row r="3205" spans="35:41" x14ac:dyDescent="0.25">
      <c r="AI3205" s="142"/>
      <c r="AJ3205" s="142"/>
      <c r="AK3205" s="142"/>
      <c r="AL3205" s="142"/>
      <c r="AM3205" s="142"/>
      <c r="AN3205" s="142"/>
      <c r="AO3205" s="142"/>
    </row>
    <row r="3206" spans="35:41" x14ac:dyDescent="0.25">
      <c r="AI3206" s="142"/>
      <c r="AJ3206" s="142"/>
      <c r="AK3206" s="142"/>
      <c r="AL3206" s="142"/>
      <c r="AM3206" s="142"/>
      <c r="AN3206" s="142"/>
      <c r="AO3206" s="142"/>
    </row>
    <row r="3207" spans="35:41" x14ac:dyDescent="0.25">
      <c r="AI3207" s="142"/>
      <c r="AJ3207" s="142"/>
      <c r="AK3207" s="142"/>
      <c r="AL3207" s="142"/>
      <c r="AM3207" s="142"/>
      <c r="AN3207" s="142"/>
      <c r="AO3207" s="142"/>
    </row>
    <row r="3208" spans="35:41" x14ac:dyDescent="0.25">
      <c r="AI3208" s="142"/>
      <c r="AJ3208" s="142"/>
      <c r="AK3208" s="142"/>
      <c r="AL3208" s="142"/>
      <c r="AM3208" s="142"/>
      <c r="AN3208" s="142"/>
      <c r="AO3208" s="142"/>
    </row>
    <row r="3209" spans="35:41" x14ac:dyDescent="0.25">
      <c r="AI3209" s="142"/>
      <c r="AJ3209" s="142"/>
      <c r="AK3209" s="142"/>
      <c r="AL3209" s="142"/>
      <c r="AM3209" s="142"/>
      <c r="AN3209" s="142"/>
      <c r="AO3209" s="142"/>
    </row>
    <row r="3210" spans="35:41" x14ac:dyDescent="0.25">
      <c r="AI3210" s="142"/>
      <c r="AJ3210" s="142"/>
      <c r="AK3210" s="142"/>
      <c r="AL3210" s="142"/>
      <c r="AM3210" s="142"/>
      <c r="AN3210" s="142"/>
      <c r="AO3210" s="142"/>
    </row>
    <row r="3211" spans="35:41" x14ac:dyDescent="0.25">
      <c r="AI3211" s="142"/>
      <c r="AJ3211" s="142"/>
      <c r="AK3211" s="142"/>
      <c r="AL3211" s="142"/>
      <c r="AM3211" s="142"/>
      <c r="AN3211" s="142"/>
      <c r="AO3211" s="142"/>
    </row>
    <row r="3212" spans="35:41" x14ac:dyDescent="0.25">
      <c r="AI3212" s="142"/>
      <c r="AJ3212" s="142"/>
      <c r="AK3212" s="142"/>
      <c r="AL3212" s="142"/>
      <c r="AM3212" s="142"/>
      <c r="AN3212" s="142"/>
      <c r="AO3212" s="142"/>
    </row>
    <row r="3213" spans="35:41" x14ac:dyDescent="0.25">
      <c r="AI3213" s="142"/>
      <c r="AJ3213" s="142"/>
      <c r="AK3213" s="142"/>
      <c r="AL3213" s="142"/>
      <c r="AM3213" s="142"/>
      <c r="AN3213" s="142"/>
      <c r="AO3213" s="142"/>
    </row>
    <row r="3214" spans="35:41" x14ac:dyDescent="0.25">
      <c r="AI3214" s="142"/>
      <c r="AJ3214" s="142"/>
      <c r="AK3214" s="142"/>
      <c r="AL3214" s="142"/>
      <c r="AM3214" s="142"/>
      <c r="AN3214" s="142"/>
      <c r="AO3214" s="142"/>
    </row>
    <row r="3215" spans="35:41" x14ac:dyDescent="0.25">
      <c r="AI3215" s="142"/>
      <c r="AJ3215" s="142"/>
      <c r="AK3215" s="142"/>
      <c r="AL3215" s="142"/>
      <c r="AM3215" s="142"/>
      <c r="AN3215" s="142"/>
      <c r="AO3215" s="142"/>
    </row>
    <row r="3216" spans="35:41" x14ac:dyDescent="0.25">
      <c r="AI3216" s="142"/>
      <c r="AJ3216" s="142"/>
      <c r="AK3216" s="142"/>
      <c r="AL3216" s="142"/>
      <c r="AM3216" s="142"/>
      <c r="AN3216" s="142"/>
      <c r="AO3216" s="142"/>
    </row>
    <row r="3217" spans="35:41" x14ac:dyDescent="0.25">
      <c r="AI3217" s="142"/>
      <c r="AJ3217" s="142"/>
      <c r="AK3217" s="142"/>
      <c r="AL3217" s="142"/>
      <c r="AM3217" s="142"/>
      <c r="AN3217" s="142"/>
      <c r="AO3217" s="142"/>
    </row>
    <row r="3218" spans="35:41" x14ac:dyDescent="0.25">
      <c r="AI3218" s="142"/>
      <c r="AJ3218" s="142"/>
      <c r="AK3218" s="142"/>
      <c r="AL3218" s="142"/>
      <c r="AM3218" s="142"/>
      <c r="AN3218" s="142"/>
      <c r="AO3218" s="142"/>
    </row>
    <row r="3219" spans="35:41" x14ac:dyDescent="0.25">
      <c r="AI3219" s="142"/>
      <c r="AJ3219" s="142"/>
      <c r="AK3219" s="142"/>
      <c r="AL3219" s="142"/>
      <c r="AM3219" s="142"/>
      <c r="AN3219" s="142"/>
      <c r="AO3219" s="142"/>
    </row>
    <row r="3220" spans="35:41" x14ac:dyDescent="0.25">
      <c r="AI3220" s="142"/>
      <c r="AJ3220" s="142"/>
      <c r="AK3220" s="142"/>
      <c r="AL3220" s="142"/>
      <c r="AM3220" s="142"/>
      <c r="AN3220" s="142"/>
      <c r="AO3220" s="142"/>
    </row>
    <row r="3221" spans="35:41" x14ac:dyDescent="0.25">
      <c r="AI3221" s="142"/>
      <c r="AJ3221" s="142"/>
      <c r="AK3221" s="142"/>
      <c r="AL3221" s="142"/>
      <c r="AM3221" s="142"/>
      <c r="AN3221" s="142"/>
      <c r="AO3221" s="142"/>
    </row>
    <row r="3222" spans="35:41" x14ac:dyDescent="0.25">
      <c r="AI3222" s="142"/>
      <c r="AJ3222" s="142"/>
      <c r="AK3222" s="142"/>
      <c r="AL3222" s="142"/>
      <c r="AM3222" s="142"/>
      <c r="AN3222" s="142"/>
      <c r="AO3222" s="142"/>
    </row>
    <row r="3223" spans="35:41" x14ac:dyDescent="0.25">
      <c r="AI3223" s="142"/>
      <c r="AJ3223" s="142"/>
      <c r="AK3223" s="142"/>
      <c r="AL3223" s="142"/>
      <c r="AM3223" s="142"/>
      <c r="AN3223" s="142"/>
      <c r="AO3223" s="142"/>
    </row>
    <row r="3224" spans="35:41" x14ac:dyDescent="0.25">
      <c r="AI3224" s="142"/>
      <c r="AJ3224" s="142"/>
      <c r="AK3224" s="142"/>
      <c r="AL3224" s="142"/>
      <c r="AM3224" s="142"/>
      <c r="AN3224" s="142"/>
      <c r="AO3224" s="142"/>
    </row>
    <row r="3225" spans="35:41" x14ac:dyDescent="0.25">
      <c r="AI3225" s="142"/>
      <c r="AJ3225" s="142"/>
      <c r="AK3225" s="142"/>
      <c r="AL3225" s="142"/>
      <c r="AM3225" s="142"/>
      <c r="AN3225" s="142"/>
      <c r="AO3225" s="142"/>
    </row>
    <row r="3226" spans="35:41" x14ac:dyDescent="0.25">
      <c r="AI3226" s="142"/>
      <c r="AJ3226" s="142"/>
      <c r="AK3226" s="142"/>
      <c r="AL3226" s="142"/>
      <c r="AM3226" s="142"/>
      <c r="AN3226" s="142"/>
      <c r="AO3226" s="142"/>
    </row>
    <row r="3227" spans="35:41" x14ac:dyDescent="0.25">
      <c r="AI3227" s="142"/>
      <c r="AJ3227" s="142"/>
      <c r="AK3227" s="142"/>
      <c r="AL3227" s="142"/>
      <c r="AM3227" s="142"/>
      <c r="AN3227" s="142"/>
      <c r="AO3227" s="142"/>
    </row>
    <row r="3228" spans="35:41" x14ac:dyDescent="0.25">
      <c r="AI3228" s="142"/>
      <c r="AJ3228" s="142"/>
      <c r="AK3228" s="142"/>
      <c r="AL3228" s="142"/>
      <c r="AM3228" s="142"/>
      <c r="AN3228" s="142"/>
      <c r="AO3228" s="142"/>
    </row>
    <row r="3229" spans="35:41" x14ac:dyDescent="0.25">
      <c r="AI3229" s="142"/>
      <c r="AJ3229" s="142"/>
      <c r="AK3229" s="142"/>
      <c r="AL3229" s="142"/>
      <c r="AM3229" s="142"/>
      <c r="AN3229" s="142"/>
      <c r="AO3229" s="142"/>
    </row>
    <row r="3230" spans="35:41" x14ac:dyDescent="0.25">
      <c r="AI3230" s="142"/>
      <c r="AJ3230" s="142"/>
      <c r="AK3230" s="142"/>
      <c r="AL3230" s="142"/>
      <c r="AM3230" s="142"/>
      <c r="AN3230" s="142"/>
      <c r="AO3230" s="142"/>
    </row>
    <row r="3231" spans="35:41" x14ac:dyDescent="0.25">
      <c r="AI3231" s="142"/>
      <c r="AJ3231" s="142"/>
      <c r="AK3231" s="142"/>
      <c r="AL3231" s="142"/>
      <c r="AM3231" s="142"/>
      <c r="AN3231" s="142"/>
      <c r="AO3231" s="142"/>
    </row>
    <row r="3232" spans="35:41" x14ac:dyDescent="0.25">
      <c r="AI3232" s="142"/>
      <c r="AJ3232" s="142"/>
      <c r="AK3232" s="142"/>
      <c r="AL3232" s="142"/>
      <c r="AM3232" s="142"/>
      <c r="AN3232" s="142"/>
      <c r="AO3232" s="142"/>
    </row>
    <row r="3233" spans="35:41" x14ac:dyDescent="0.25">
      <c r="AI3233" s="142"/>
      <c r="AJ3233" s="142"/>
      <c r="AK3233" s="142"/>
      <c r="AL3233" s="142"/>
      <c r="AM3233" s="142"/>
      <c r="AN3233" s="142"/>
      <c r="AO3233" s="142"/>
    </row>
    <row r="3234" spans="35:41" x14ac:dyDescent="0.25">
      <c r="AI3234" s="142"/>
      <c r="AJ3234" s="142"/>
      <c r="AK3234" s="142"/>
      <c r="AL3234" s="142"/>
      <c r="AM3234" s="142"/>
      <c r="AN3234" s="142"/>
      <c r="AO3234" s="142"/>
    </row>
    <row r="3235" spans="35:41" x14ac:dyDescent="0.25">
      <c r="AI3235" s="142"/>
      <c r="AJ3235" s="142"/>
      <c r="AK3235" s="142"/>
      <c r="AL3235" s="142"/>
      <c r="AM3235" s="142"/>
      <c r="AN3235" s="142"/>
      <c r="AO3235" s="142"/>
    </row>
    <row r="3236" spans="35:41" x14ac:dyDescent="0.25">
      <c r="AI3236" s="142"/>
      <c r="AJ3236" s="142"/>
      <c r="AK3236" s="142"/>
      <c r="AL3236" s="142"/>
      <c r="AM3236" s="142"/>
      <c r="AN3236" s="142"/>
      <c r="AO3236" s="142"/>
    </row>
    <row r="3237" spans="35:41" x14ac:dyDescent="0.25">
      <c r="AI3237" s="142"/>
      <c r="AJ3237" s="142"/>
      <c r="AK3237" s="142"/>
      <c r="AL3237" s="142"/>
      <c r="AM3237" s="142"/>
      <c r="AN3237" s="142"/>
      <c r="AO3237" s="142"/>
    </row>
    <row r="3238" spans="35:41" x14ac:dyDescent="0.25">
      <c r="AI3238" s="142"/>
      <c r="AJ3238" s="142"/>
      <c r="AK3238" s="142"/>
      <c r="AL3238" s="142"/>
      <c r="AM3238" s="142"/>
      <c r="AN3238" s="142"/>
      <c r="AO3238" s="142"/>
    </row>
    <row r="3239" spans="35:41" x14ac:dyDescent="0.25">
      <c r="AI3239" s="142"/>
      <c r="AJ3239" s="142"/>
      <c r="AK3239" s="142"/>
      <c r="AL3239" s="142"/>
      <c r="AM3239" s="142"/>
      <c r="AN3239" s="142"/>
      <c r="AO3239" s="142"/>
    </row>
    <row r="3240" spans="35:41" x14ac:dyDescent="0.25">
      <c r="AI3240" s="142"/>
      <c r="AJ3240" s="142"/>
      <c r="AK3240" s="142"/>
      <c r="AL3240" s="142"/>
      <c r="AM3240" s="142"/>
      <c r="AN3240" s="142"/>
      <c r="AO3240" s="142"/>
    </row>
    <row r="3241" spans="35:41" x14ac:dyDescent="0.25">
      <c r="AI3241" s="142"/>
      <c r="AJ3241" s="142"/>
      <c r="AK3241" s="142"/>
      <c r="AL3241" s="142"/>
      <c r="AM3241" s="142"/>
      <c r="AN3241" s="142"/>
      <c r="AO3241" s="142"/>
    </row>
    <row r="3242" spans="35:41" x14ac:dyDescent="0.25">
      <c r="AI3242" s="142"/>
      <c r="AJ3242" s="142"/>
      <c r="AK3242" s="142"/>
      <c r="AL3242" s="142"/>
      <c r="AM3242" s="142"/>
      <c r="AN3242" s="142"/>
      <c r="AO3242" s="142"/>
    </row>
    <row r="3243" spans="35:41" x14ac:dyDescent="0.25">
      <c r="AI3243" s="142"/>
      <c r="AJ3243" s="142"/>
      <c r="AK3243" s="142"/>
      <c r="AL3243" s="142"/>
      <c r="AM3243" s="142"/>
      <c r="AN3243" s="142"/>
      <c r="AO3243" s="142"/>
    </row>
    <row r="3244" spans="35:41" x14ac:dyDescent="0.25">
      <c r="AI3244" s="142"/>
      <c r="AJ3244" s="142"/>
      <c r="AK3244" s="142"/>
      <c r="AL3244" s="142"/>
      <c r="AM3244" s="142"/>
      <c r="AN3244" s="142"/>
      <c r="AO3244" s="142"/>
    </row>
    <row r="3245" spans="35:41" x14ac:dyDescent="0.25">
      <c r="AI3245" s="142"/>
      <c r="AJ3245" s="142"/>
      <c r="AK3245" s="142"/>
      <c r="AL3245" s="142"/>
      <c r="AM3245" s="142"/>
      <c r="AN3245" s="142"/>
      <c r="AO3245" s="142"/>
    </row>
    <row r="3246" spans="35:41" x14ac:dyDescent="0.25">
      <c r="AI3246" s="142"/>
      <c r="AJ3246" s="142"/>
      <c r="AK3246" s="142"/>
      <c r="AL3246" s="142"/>
      <c r="AM3246" s="142"/>
      <c r="AN3246" s="142"/>
      <c r="AO3246" s="142"/>
    </row>
    <row r="3247" spans="35:41" x14ac:dyDescent="0.25">
      <c r="AI3247" s="142"/>
      <c r="AJ3247" s="142"/>
      <c r="AK3247" s="142"/>
      <c r="AL3247" s="142"/>
      <c r="AM3247" s="142"/>
      <c r="AN3247" s="142"/>
      <c r="AO3247" s="142"/>
    </row>
    <row r="3248" spans="35:41" x14ac:dyDescent="0.25">
      <c r="AI3248" s="142"/>
      <c r="AJ3248" s="142"/>
      <c r="AK3248" s="142"/>
      <c r="AL3248" s="142"/>
      <c r="AM3248" s="142"/>
      <c r="AN3248" s="142"/>
      <c r="AO3248" s="142"/>
    </row>
    <row r="3249" spans="35:41" x14ac:dyDescent="0.25">
      <c r="AI3249" s="142"/>
      <c r="AJ3249" s="142"/>
      <c r="AK3249" s="142"/>
      <c r="AL3249" s="142"/>
      <c r="AM3249" s="142"/>
      <c r="AN3249" s="142"/>
      <c r="AO3249" s="142"/>
    </row>
    <row r="3250" spans="35:41" x14ac:dyDescent="0.25">
      <c r="AI3250" s="142"/>
      <c r="AJ3250" s="142"/>
      <c r="AK3250" s="142"/>
      <c r="AL3250" s="142"/>
      <c r="AM3250" s="142"/>
      <c r="AN3250" s="142"/>
      <c r="AO3250" s="142"/>
    </row>
    <row r="3251" spans="35:41" x14ac:dyDescent="0.25">
      <c r="AI3251" s="142"/>
      <c r="AJ3251" s="142"/>
      <c r="AK3251" s="142"/>
      <c r="AL3251" s="142"/>
      <c r="AM3251" s="142"/>
      <c r="AN3251" s="142"/>
      <c r="AO3251" s="142"/>
    </row>
    <row r="3252" spans="35:41" x14ac:dyDescent="0.25">
      <c r="AI3252" s="142"/>
      <c r="AJ3252" s="142"/>
      <c r="AK3252" s="142"/>
      <c r="AL3252" s="142"/>
      <c r="AM3252" s="142"/>
      <c r="AN3252" s="142"/>
      <c r="AO3252" s="142"/>
    </row>
    <row r="3253" spans="35:41" x14ac:dyDescent="0.25">
      <c r="AI3253" s="142"/>
      <c r="AJ3253" s="142"/>
      <c r="AK3253" s="142"/>
      <c r="AL3253" s="142"/>
      <c r="AM3253" s="142"/>
      <c r="AN3253" s="142"/>
      <c r="AO3253" s="142"/>
    </row>
    <row r="3254" spans="35:41" x14ac:dyDescent="0.25">
      <c r="AI3254" s="142"/>
      <c r="AJ3254" s="142"/>
      <c r="AK3254" s="142"/>
      <c r="AL3254" s="142"/>
      <c r="AM3254" s="142"/>
      <c r="AN3254" s="142"/>
      <c r="AO3254" s="142"/>
    </row>
    <row r="3255" spans="35:41" x14ac:dyDescent="0.25">
      <c r="AI3255" s="142"/>
      <c r="AJ3255" s="142"/>
      <c r="AK3255" s="142"/>
      <c r="AL3255" s="142"/>
      <c r="AM3255" s="142"/>
      <c r="AN3255" s="142"/>
      <c r="AO3255" s="142"/>
    </row>
    <row r="3256" spans="35:41" x14ac:dyDescent="0.25">
      <c r="AI3256" s="142"/>
      <c r="AJ3256" s="142"/>
      <c r="AK3256" s="142"/>
      <c r="AL3256" s="142"/>
      <c r="AM3256" s="142"/>
      <c r="AN3256" s="142"/>
      <c r="AO3256" s="142"/>
    </row>
    <row r="3257" spans="35:41" x14ac:dyDescent="0.25">
      <c r="AI3257" s="142"/>
      <c r="AJ3257" s="142"/>
      <c r="AK3257" s="142"/>
      <c r="AL3257" s="142"/>
      <c r="AM3257" s="142"/>
      <c r="AN3257" s="142"/>
      <c r="AO3257" s="142"/>
    </row>
    <row r="3258" spans="35:41" x14ac:dyDescent="0.25">
      <c r="AI3258" s="142"/>
      <c r="AJ3258" s="142"/>
      <c r="AK3258" s="142"/>
      <c r="AL3258" s="142"/>
      <c r="AM3258" s="142"/>
      <c r="AN3258" s="142"/>
      <c r="AO3258" s="142"/>
    </row>
    <row r="3259" spans="35:41" x14ac:dyDescent="0.25">
      <c r="AI3259" s="142"/>
      <c r="AJ3259" s="142"/>
      <c r="AK3259" s="142"/>
      <c r="AL3259" s="142"/>
      <c r="AM3259" s="142"/>
      <c r="AN3259" s="142"/>
      <c r="AO3259" s="142"/>
    </row>
    <row r="3260" spans="35:41" x14ac:dyDescent="0.25">
      <c r="AI3260" s="142"/>
      <c r="AJ3260" s="142"/>
      <c r="AK3260" s="142"/>
      <c r="AL3260" s="142"/>
      <c r="AM3260" s="142"/>
      <c r="AN3260" s="142"/>
      <c r="AO3260" s="142"/>
    </row>
    <row r="3261" spans="35:41" x14ac:dyDescent="0.25">
      <c r="AI3261" s="142"/>
      <c r="AJ3261" s="142"/>
      <c r="AK3261" s="142"/>
      <c r="AL3261" s="142"/>
      <c r="AM3261" s="142"/>
      <c r="AN3261" s="142"/>
      <c r="AO3261" s="142"/>
    </row>
    <row r="3262" spans="35:41" x14ac:dyDescent="0.25">
      <c r="AI3262" s="142"/>
      <c r="AJ3262" s="142"/>
      <c r="AK3262" s="142"/>
      <c r="AL3262" s="142"/>
      <c r="AM3262" s="142"/>
      <c r="AN3262" s="142"/>
      <c r="AO3262" s="142"/>
    </row>
    <row r="3263" spans="35:41" x14ac:dyDescent="0.25">
      <c r="AI3263" s="142"/>
      <c r="AJ3263" s="142"/>
      <c r="AK3263" s="142"/>
      <c r="AL3263" s="142"/>
      <c r="AM3263" s="142"/>
      <c r="AN3263" s="142"/>
      <c r="AO3263" s="142"/>
    </row>
    <row r="3264" spans="35:41" x14ac:dyDescent="0.25">
      <c r="AI3264" s="142"/>
      <c r="AJ3264" s="142"/>
      <c r="AK3264" s="142"/>
      <c r="AL3264" s="142"/>
      <c r="AM3264" s="142"/>
      <c r="AN3264" s="142"/>
      <c r="AO3264" s="142"/>
    </row>
    <row r="3265" spans="35:41" x14ac:dyDescent="0.25">
      <c r="AI3265" s="142"/>
      <c r="AJ3265" s="142"/>
      <c r="AK3265" s="142"/>
      <c r="AL3265" s="142"/>
      <c r="AM3265" s="142"/>
      <c r="AN3265" s="142"/>
      <c r="AO3265" s="142"/>
    </row>
    <row r="3266" spans="35:41" x14ac:dyDescent="0.25">
      <c r="AI3266" s="142"/>
      <c r="AJ3266" s="142"/>
      <c r="AK3266" s="142"/>
      <c r="AL3266" s="142"/>
      <c r="AM3266" s="142"/>
      <c r="AN3266" s="142"/>
      <c r="AO3266" s="142"/>
    </row>
    <row r="3267" spans="35:41" x14ac:dyDescent="0.25">
      <c r="AI3267" s="142"/>
      <c r="AJ3267" s="142"/>
      <c r="AK3267" s="142"/>
      <c r="AL3267" s="142"/>
      <c r="AM3267" s="142"/>
      <c r="AN3267" s="142"/>
      <c r="AO3267" s="142"/>
    </row>
    <row r="3268" spans="35:41" x14ac:dyDescent="0.25">
      <c r="AI3268" s="142"/>
      <c r="AJ3268" s="142"/>
      <c r="AK3268" s="142"/>
      <c r="AL3268" s="142"/>
      <c r="AM3268" s="142"/>
      <c r="AN3268" s="142"/>
      <c r="AO3268" s="142"/>
    </row>
    <row r="3269" spans="35:41" x14ac:dyDescent="0.25">
      <c r="AI3269" s="142"/>
      <c r="AJ3269" s="142"/>
      <c r="AK3269" s="142"/>
      <c r="AL3269" s="142"/>
      <c r="AM3269" s="142"/>
      <c r="AN3269" s="142"/>
      <c r="AO3269" s="142"/>
    </row>
    <row r="3270" spans="35:41" x14ac:dyDescent="0.25">
      <c r="AI3270" s="142"/>
      <c r="AJ3270" s="142"/>
      <c r="AK3270" s="142"/>
      <c r="AL3270" s="142"/>
      <c r="AM3270" s="142"/>
      <c r="AN3270" s="142"/>
      <c r="AO3270" s="142"/>
    </row>
    <row r="3271" spans="35:41" x14ac:dyDescent="0.25">
      <c r="AI3271" s="142"/>
      <c r="AJ3271" s="142"/>
      <c r="AK3271" s="142"/>
      <c r="AL3271" s="142"/>
      <c r="AM3271" s="142"/>
      <c r="AN3271" s="142"/>
      <c r="AO3271" s="142"/>
    </row>
    <row r="3272" spans="35:41" x14ac:dyDescent="0.25">
      <c r="AI3272" s="142"/>
      <c r="AJ3272" s="142"/>
      <c r="AK3272" s="142"/>
      <c r="AL3272" s="142"/>
      <c r="AM3272" s="142"/>
      <c r="AN3272" s="142"/>
      <c r="AO3272" s="142"/>
    </row>
    <row r="3273" spans="35:41" x14ac:dyDescent="0.25">
      <c r="AI3273" s="142"/>
      <c r="AJ3273" s="142"/>
      <c r="AK3273" s="142"/>
      <c r="AL3273" s="142"/>
      <c r="AM3273" s="142"/>
      <c r="AN3273" s="142"/>
      <c r="AO3273" s="142"/>
    </row>
    <row r="3274" spans="35:41" x14ac:dyDescent="0.25">
      <c r="AI3274" s="142"/>
      <c r="AJ3274" s="142"/>
      <c r="AK3274" s="142"/>
      <c r="AL3274" s="142"/>
      <c r="AM3274" s="142"/>
      <c r="AN3274" s="142"/>
      <c r="AO3274" s="142"/>
    </row>
    <row r="3275" spans="35:41" x14ac:dyDescent="0.25">
      <c r="AI3275" s="142"/>
      <c r="AJ3275" s="142"/>
      <c r="AK3275" s="142"/>
      <c r="AL3275" s="142"/>
      <c r="AM3275" s="142"/>
      <c r="AN3275" s="142"/>
      <c r="AO3275" s="142"/>
    </row>
    <row r="3276" spans="35:41" x14ac:dyDescent="0.25">
      <c r="AI3276" s="142"/>
      <c r="AJ3276" s="142"/>
      <c r="AK3276" s="142"/>
      <c r="AL3276" s="142"/>
      <c r="AM3276" s="142"/>
      <c r="AN3276" s="142"/>
      <c r="AO3276" s="142"/>
    </row>
    <row r="3277" spans="35:41" x14ac:dyDescent="0.25">
      <c r="AI3277" s="142"/>
      <c r="AJ3277" s="142"/>
      <c r="AK3277" s="142"/>
      <c r="AL3277" s="142"/>
      <c r="AM3277" s="142"/>
      <c r="AN3277" s="142"/>
      <c r="AO3277" s="142"/>
    </row>
    <row r="3278" spans="35:41" x14ac:dyDescent="0.25">
      <c r="AI3278" s="142"/>
      <c r="AJ3278" s="142"/>
      <c r="AK3278" s="142"/>
      <c r="AL3278" s="142"/>
      <c r="AM3278" s="142"/>
      <c r="AN3278" s="142"/>
      <c r="AO3278" s="142"/>
    </row>
    <row r="3279" spans="35:41" x14ac:dyDescent="0.25">
      <c r="AI3279" s="142"/>
      <c r="AJ3279" s="142"/>
      <c r="AK3279" s="142"/>
      <c r="AL3279" s="142"/>
      <c r="AM3279" s="142"/>
      <c r="AN3279" s="142"/>
      <c r="AO3279" s="142"/>
    </row>
    <row r="3280" spans="35:41" x14ac:dyDescent="0.25">
      <c r="AI3280" s="142"/>
      <c r="AJ3280" s="142"/>
      <c r="AK3280" s="142"/>
      <c r="AL3280" s="142"/>
      <c r="AM3280" s="142"/>
      <c r="AN3280" s="142"/>
      <c r="AO3280" s="142"/>
    </row>
    <row r="3281" spans="35:41" x14ac:dyDescent="0.25">
      <c r="AI3281" s="142"/>
      <c r="AJ3281" s="142"/>
      <c r="AK3281" s="142"/>
      <c r="AL3281" s="142"/>
      <c r="AM3281" s="142"/>
      <c r="AN3281" s="142"/>
      <c r="AO3281" s="142"/>
    </row>
    <row r="3282" spans="35:41" x14ac:dyDescent="0.25">
      <c r="AI3282" s="142"/>
      <c r="AJ3282" s="142"/>
      <c r="AK3282" s="142"/>
      <c r="AL3282" s="142"/>
      <c r="AM3282" s="142"/>
      <c r="AN3282" s="142"/>
      <c r="AO3282" s="142"/>
    </row>
    <row r="3283" spans="35:41" x14ac:dyDescent="0.25">
      <c r="AI3283" s="142"/>
      <c r="AJ3283" s="142"/>
      <c r="AK3283" s="142"/>
      <c r="AL3283" s="142"/>
      <c r="AM3283" s="142"/>
      <c r="AN3283" s="142"/>
      <c r="AO3283" s="142"/>
    </row>
    <row r="3284" spans="35:41" x14ac:dyDescent="0.25">
      <c r="AI3284" s="142"/>
      <c r="AJ3284" s="142"/>
      <c r="AK3284" s="142"/>
      <c r="AL3284" s="142"/>
      <c r="AM3284" s="142"/>
      <c r="AN3284" s="142"/>
      <c r="AO3284" s="142"/>
    </row>
    <row r="3285" spans="35:41" x14ac:dyDescent="0.25">
      <c r="AI3285" s="142"/>
      <c r="AJ3285" s="142"/>
      <c r="AK3285" s="142"/>
      <c r="AL3285" s="142"/>
      <c r="AM3285" s="142"/>
      <c r="AN3285" s="142"/>
      <c r="AO3285" s="142"/>
    </row>
    <row r="3286" spans="35:41" x14ac:dyDescent="0.25">
      <c r="AI3286" s="142"/>
      <c r="AJ3286" s="142"/>
      <c r="AK3286" s="142"/>
      <c r="AL3286" s="142"/>
      <c r="AM3286" s="142"/>
      <c r="AN3286" s="142"/>
      <c r="AO3286" s="142"/>
    </row>
    <row r="3287" spans="35:41" x14ac:dyDescent="0.25">
      <c r="AI3287" s="142"/>
      <c r="AJ3287" s="142"/>
      <c r="AK3287" s="142"/>
      <c r="AL3287" s="142"/>
      <c r="AM3287" s="142"/>
      <c r="AN3287" s="142"/>
      <c r="AO3287" s="142"/>
    </row>
    <row r="3288" spans="35:41" x14ac:dyDescent="0.25">
      <c r="AI3288" s="142"/>
      <c r="AJ3288" s="142"/>
      <c r="AK3288" s="142"/>
      <c r="AL3288" s="142"/>
      <c r="AM3288" s="142"/>
      <c r="AN3288" s="142"/>
      <c r="AO3288" s="142"/>
    </row>
    <row r="3289" spans="35:41" x14ac:dyDescent="0.25">
      <c r="AI3289" s="142"/>
      <c r="AJ3289" s="142"/>
      <c r="AK3289" s="142"/>
      <c r="AL3289" s="142"/>
      <c r="AM3289" s="142"/>
      <c r="AN3289" s="142"/>
      <c r="AO3289" s="142"/>
    </row>
    <row r="3290" spans="35:41" x14ac:dyDescent="0.25">
      <c r="AI3290" s="142"/>
      <c r="AJ3290" s="142"/>
      <c r="AK3290" s="142"/>
      <c r="AL3290" s="142"/>
      <c r="AM3290" s="142"/>
      <c r="AN3290" s="142"/>
      <c r="AO3290" s="142"/>
    </row>
    <row r="3291" spans="35:41" x14ac:dyDescent="0.25">
      <c r="AI3291" s="142"/>
      <c r="AJ3291" s="142"/>
      <c r="AK3291" s="142"/>
      <c r="AL3291" s="142"/>
      <c r="AM3291" s="142"/>
      <c r="AN3291" s="142"/>
      <c r="AO3291" s="142"/>
    </row>
    <row r="3292" spans="35:41" x14ac:dyDescent="0.25">
      <c r="AI3292" s="142"/>
      <c r="AJ3292" s="142"/>
      <c r="AK3292" s="142"/>
      <c r="AL3292" s="142"/>
      <c r="AM3292" s="142"/>
      <c r="AN3292" s="142"/>
      <c r="AO3292" s="142"/>
    </row>
    <row r="3293" spans="35:41" x14ac:dyDescent="0.25">
      <c r="AI3293" s="142"/>
      <c r="AJ3293" s="142"/>
      <c r="AK3293" s="142"/>
      <c r="AL3293" s="142"/>
      <c r="AM3293" s="142"/>
      <c r="AN3293" s="142"/>
      <c r="AO3293" s="142"/>
    </row>
    <row r="3294" spans="35:41" x14ac:dyDescent="0.25">
      <c r="AI3294" s="142"/>
      <c r="AJ3294" s="142"/>
      <c r="AK3294" s="142"/>
      <c r="AL3294" s="142"/>
      <c r="AM3294" s="142"/>
      <c r="AN3294" s="142"/>
      <c r="AO3294" s="142"/>
    </row>
    <row r="3295" spans="35:41" x14ac:dyDescent="0.25">
      <c r="AI3295" s="142"/>
      <c r="AJ3295" s="142"/>
      <c r="AK3295" s="142"/>
      <c r="AL3295" s="142"/>
      <c r="AM3295" s="142"/>
      <c r="AN3295" s="142"/>
      <c r="AO3295" s="142"/>
    </row>
    <row r="3296" spans="35:41" x14ac:dyDescent="0.25">
      <c r="AI3296" s="142"/>
      <c r="AJ3296" s="142"/>
      <c r="AK3296" s="142"/>
      <c r="AL3296" s="142"/>
      <c r="AM3296" s="142"/>
      <c r="AN3296" s="142"/>
      <c r="AO3296" s="142"/>
    </row>
    <row r="3297" spans="35:41" x14ac:dyDescent="0.25">
      <c r="AI3297" s="142"/>
      <c r="AJ3297" s="142"/>
      <c r="AK3297" s="142"/>
      <c r="AL3297" s="142"/>
      <c r="AM3297" s="142"/>
      <c r="AN3297" s="142"/>
      <c r="AO3297" s="142"/>
    </row>
    <row r="3298" spans="35:41" x14ac:dyDescent="0.25">
      <c r="AI3298" s="142"/>
      <c r="AJ3298" s="142"/>
      <c r="AK3298" s="142"/>
      <c r="AL3298" s="142"/>
      <c r="AM3298" s="142"/>
      <c r="AN3298" s="142"/>
      <c r="AO3298" s="142"/>
    </row>
    <row r="3299" spans="35:41" x14ac:dyDescent="0.25">
      <c r="AI3299" s="142"/>
      <c r="AJ3299" s="142"/>
      <c r="AK3299" s="142"/>
      <c r="AL3299" s="142"/>
      <c r="AM3299" s="142"/>
      <c r="AN3299" s="142"/>
      <c r="AO3299" s="142"/>
    </row>
    <row r="3300" spans="35:41" x14ac:dyDescent="0.25">
      <c r="AI3300" s="142"/>
      <c r="AJ3300" s="142"/>
      <c r="AK3300" s="142"/>
      <c r="AL3300" s="142"/>
      <c r="AM3300" s="142"/>
      <c r="AN3300" s="142"/>
      <c r="AO3300" s="142"/>
    </row>
    <row r="3301" spans="35:41" x14ac:dyDescent="0.25">
      <c r="AI3301" s="142"/>
      <c r="AJ3301" s="142"/>
      <c r="AK3301" s="142"/>
      <c r="AL3301" s="142"/>
      <c r="AM3301" s="142"/>
      <c r="AN3301" s="142"/>
      <c r="AO3301" s="142"/>
    </row>
    <row r="3302" spans="35:41" x14ac:dyDescent="0.25">
      <c r="AI3302" s="142"/>
      <c r="AJ3302" s="142"/>
      <c r="AK3302" s="142"/>
      <c r="AL3302" s="142"/>
      <c r="AM3302" s="142"/>
      <c r="AN3302" s="142"/>
      <c r="AO3302" s="142"/>
    </row>
    <row r="3303" spans="35:41" x14ac:dyDescent="0.25">
      <c r="AI3303" s="142"/>
      <c r="AJ3303" s="142"/>
      <c r="AK3303" s="142"/>
      <c r="AL3303" s="142"/>
      <c r="AM3303" s="142"/>
      <c r="AN3303" s="142"/>
      <c r="AO3303" s="142"/>
    </row>
    <row r="3304" spans="35:41" x14ac:dyDescent="0.25">
      <c r="AI3304" s="142"/>
      <c r="AJ3304" s="142"/>
      <c r="AK3304" s="142"/>
      <c r="AL3304" s="142"/>
      <c r="AM3304" s="142"/>
      <c r="AN3304" s="142"/>
      <c r="AO3304" s="142"/>
    </row>
    <row r="3305" spans="35:41" x14ac:dyDescent="0.25">
      <c r="AI3305" s="142"/>
      <c r="AJ3305" s="142"/>
      <c r="AK3305" s="142"/>
      <c r="AL3305" s="142"/>
      <c r="AM3305" s="142"/>
      <c r="AN3305" s="142"/>
      <c r="AO3305" s="142"/>
    </row>
    <row r="3306" spans="35:41" x14ac:dyDescent="0.25">
      <c r="AI3306" s="142"/>
      <c r="AJ3306" s="142"/>
      <c r="AK3306" s="142"/>
      <c r="AL3306" s="142"/>
      <c r="AM3306" s="142"/>
      <c r="AN3306" s="142"/>
      <c r="AO3306" s="142"/>
    </row>
    <row r="3307" spans="35:41" x14ac:dyDescent="0.25">
      <c r="AI3307" s="142"/>
      <c r="AJ3307" s="142"/>
      <c r="AK3307" s="142"/>
      <c r="AL3307" s="142"/>
      <c r="AM3307" s="142"/>
      <c r="AN3307" s="142"/>
      <c r="AO3307" s="142"/>
    </row>
    <row r="3308" spans="35:41" x14ac:dyDescent="0.25">
      <c r="AI3308" s="142"/>
      <c r="AJ3308" s="142"/>
      <c r="AK3308" s="142"/>
      <c r="AL3308" s="142"/>
      <c r="AM3308" s="142"/>
      <c r="AN3308" s="142"/>
      <c r="AO3308" s="142"/>
    </row>
    <row r="3309" spans="35:41" x14ac:dyDescent="0.25">
      <c r="AI3309" s="142"/>
      <c r="AJ3309" s="142"/>
      <c r="AK3309" s="142"/>
      <c r="AL3309" s="142"/>
      <c r="AM3309" s="142"/>
      <c r="AN3309" s="142"/>
      <c r="AO3309" s="142"/>
    </row>
    <row r="3310" spans="35:41" x14ac:dyDescent="0.25">
      <c r="AI3310" s="142"/>
      <c r="AJ3310" s="142"/>
      <c r="AK3310" s="142"/>
      <c r="AL3310" s="142"/>
      <c r="AM3310" s="142"/>
      <c r="AN3310" s="142"/>
      <c r="AO3310" s="142"/>
    </row>
    <row r="3311" spans="35:41" x14ac:dyDescent="0.25">
      <c r="AI3311" s="142"/>
      <c r="AJ3311" s="142"/>
      <c r="AK3311" s="142"/>
      <c r="AL3311" s="142"/>
      <c r="AM3311" s="142"/>
      <c r="AN3311" s="142"/>
      <c r="AO3311" s="142"/>
    </row>
    <row r="3312" spans="35:41" x14ac:dyDescent="0.25">
      <c r="AI3312" s="142"/>
      <c r="AJ3312" s="142"/>
      <c r="AK3312" s="142"/>
      <c r="AL3312" s="142"/>
      <c r="AM3312" s="142"/>
      <c r="AN3312" s="142"/>
      <c r="AO3312" s="142"/>
    </row>
    <row r="3313" spans="35:41" x14ac:dyDescent="0.25">
      <c r="AI3313" s="142"/>
      <c r="AJ3313" s="142"/>
      <c r="AK3313" s="142"/>
      <c r="AL3313" s="142"/>
      <c r="AM3313" s="142"/>
      <c r="AN3313" s="142"/>
      <c r="AO3313" s="142"/>
    </row>
    <row r="3314" spans="35:41" x14ac:dyDescent="0.25">
      <c r="AI3314" s="142"/>
      <c r="AJ3314" s="142"/>
      <c r="AK3314" s="142"/>
      <c r="AL3314" s="142"/>
      <c r="AM3314" s="142"/>
      <c r="AN3314" s="142"/>
      <c r="AO3314" s="142"/>
    </row>
    <row r="3315" spans="35:41" x14ac:dyDescent="0.25">
      <c r="AI3315" s="142"/>
      <c r="AJ3315" s="142"/>
      <c r="AK3315" s="142"/>
      <c r="AL3315" s="142"/>
      <c r="AM3315" s="142"/>
      <c r="AN3315" s="142"/>
      <c r="AO3315" s="142"/>
    </row>
    <row r="3316" spans="35:41" x14ac:dyDescent="0.25">
      <c r="AI3316" s="142"/>
      <c r="AJ3316" s="142"/>
      <c r="AK3316" s="142"/>
      <c r="AL3316" s="142"/>
      <c r="AM3316" s="142"/>
      <c r="AN3316" s="142"/>
      <c r="AO3316" s="142"/>
    </row>
    <row r="3317" spans="35:41" x14ac:dyDescent="0.25">
      <c r="AI3317" s="142"/>
      <c r="AJ3317" s="142"/>
      <c r="AK3317" s="142"/>
      <c r="AL3317" s="142"/>
      <c r="AM3317" s="142"/>
      <c r="AN3317" s="142"/>
      <c r="AO3317" s="142"/>
    </row>
    <row r="3318" spans="35:41" x14ac:dyDescent="0.25">
      <c r="AI3318" s="142"/>
      <c r="AJ3318" s="142"/>
      <c r="AK3318" s="142"/>
      <c r="AL3318" s="142"/>
      <c r="AM3318" s="142"/>
      <c r="AN3318" s="142"/>
      <c r="AO3318" s="142"/>
    </row>
    <row r="3319" spans="35:41" x14ac:dyDescent="0.25">
      <c r="AI3319" s="142"/>
      <c r="AJ3319" s="142"/>
      <c r="AK3319" s="142"/>
      <c r="AL3319" s="142"/>
      <c r="AM3319" s="142"/>
      <c r="AN3319" s="142"/>
      <c r="AO3319" s="142"/>
    </row>
    <row r="3320" spans="35:41" x14ac:dyDescent="0.25">
      <c r="AI3320" s="142"/>
      <c r="AJ3320" s="142"/>
      <c r="AK3320" s="142"/>
      <c r="AL3320" s="142"/>
      <c r="AM3320" s="142"/>
      <c r="AN3320" s="142"/>
      <c r="AO3320" s="142"/>
    </row>
    <row r="3321" spans="35:41" x14ac:dyDescent="0.25">
      <c r="AI3321" s="142"/>
      <c r="AJ3321" s="142"/>
      <c r="AK3321" s="142"/>
      <c r="AL3321" s="142"/>
      <c r="AM3321" s="142"/>
      <c r="AN3321" s="142"/>
      <c r="AO3321" s="142"/>
    </row>
    <row r="3322" spans="35:41" x14ac:dyDescent="0.25">
      <c r="AI3322" s="142"/>
      <c r="AJ3322" s="142"/>
      <c r="AK3322" s="142"/>
      <c r="AL3322" s="142"/>
      <c r="AM3322" s="142"/>
      <c r="AN3322" s="142"/>
      <c r="AO3322" s="142"/>
    </row>
    <row r="3323" spans="35:41" x14ac:dyDescent="0.25">
      <c r="AI3323" s="142"/>
      <c r="AJ3323" s="142"/>
      <c r="AK3323" s="142"/>
      <c r="AL3323" s="142"/>
      <c r="AM3323" s="142"/>
      <c r="AN3323" s="142"/>
      <c r="AO3323" s="142"/>
    </row>
    <row r="3324" spans="35:41" x14ac:dyDescent="0.25">
      <c r="AI3324" s="142"/>
      <c r="AJ3324" s="142"/>
      <c r="AK3324" s="142"/>
      <c r="AL3324" s="142"/>
      <c r="AM3324" s="142"/>
      <c r="AN3324" s="142"/>
      <c r="AO3324" s="142"/>
    </row>
    <row r="3325" spans="35:41" x14ac:dyDescent="0.25">
      <c r="AI3325" s="142"/>
      <c r="AJ3325" s="142"/>
      <c r="AK3325" s="142"/>
      <c r="AL3325" s="142"/>
      <c r="AM3325" s="142"/>
      <c r="AN3325" s="142"/>
      <c r="AO3325" s="142"/>
    </row>
    <row r="3326" spans="35:41" x14ac:dyDescent="0.25">
      <c r="AI3326" s="142"/>
      <c r="AJ3326" s="142"/>
      <c r="AK3326" s="142"/>
      <c r="AL3326" s="142"/>
      <c r="AM3326" s="142"/>
      <c r="AN3326" s="142"/>
      <c r="AO3326" s="142"/>
    </row>
    <row r="3327" spans="35:41" x14ac:dyDescent="0.25">
      <c r="AI3327" s="142"/>
      <c r="AJ3327" s="142"/>
      <c r="AK3327" s="142"/>
      <c r="AL3327" s="142"/>
      <c r="AM3327" s="142"/>
      <c r="AN3327" s="142"/>
      <c r="AO3327" s="142"/>
    </row>
    <row r="3328" spans="35:41" x14ac:dyDescent="0.25">
      <c r="AI3328" s="142"/>
      <c r="AJ3328" s="142"/>
      <c r="AK3328" s="142"/>
      <c r="AL3328" s="142"/>
      <c r="AM3328" s="142"/>
      <c r="AN3328" s="142"/>
      <c r="AO3328" s="142"/>
    </row>
    <row r="3329" spans="35:41" x14ac:dyDescent="0.25">
      <c r="AI3329" s="142"/>
      <c r="AJ3329" s="142"/>
      <c r="AK3329" s="142"/>
      <c r="AL3329" s="142"/>
      <c r="AM3329" s="142"/>
      <c r="AN3329" s="142"/>
      <c r="AO3329" s="142"/>
    </row>
    <row r="3330" spans="35:41" x14ac:dyDescent="0.25">
      <c r="AI3330" s="142"/>
      <c r="AJ3330" s="142"/>
      <c r="AK3330" s="142"/>
      <c r="AL3330" s="142"/>
      <c r="AM3330" s="142"/>
      <c r="AN3330" s="142"/>
      <c r="AO3330" s="142"/>
    </row>
    <row r="3331" spans="35:41" x14ac:dyDescent="0.25">
      <c r="AI3331" s="142"/>
      <c r="AJ3331" s="142"/>
      <c r="AK3331" s="142"/>
      <c r="AL3331" s="142"/>
      <c r="AM3331" s="142"/>
      <c r="AN3331" s="142"/>
      <c r="AO3331" s="142"/>
    </row>
    <row r="3332" spans="35:41" x14ac:dyDescent="0.25">
      <c r="AI3332" s="142"/>
      <c r="AJ3332" s="142"/>
      <c r="AK3332" s="142"/>
      <c r="AL3332" s="142"/>
      <c r="AM3332" s="142"/>
      <c r="AN3332" s="142"/>
      <c r="AO3332" s="142"/>
    </row>
    <row r="3333" spans="35:41" x14ac:dyDescent="0.25">
      <c r="AI3333" s="142"/>
      <c r="AJ3333" s="142"/>
      <c r="AK3333" s="142"/>
      <c r="AL3333" s="142"/>
      <c r="AM3333" s="142"/>
      <c r="AN3333" s="142"/>
      <c r="AO3333" s="142"/>
    </row>
    <row r="3334" spans="35:41" x14ac:dyDescent="0.25">
      <c r="AI3334" s="142"/>
      <c r="AJ3334" s="142"/>
      <c r="AK3334" s="142"/>
      <c r="AL3334" s="142"/>
      <c r="AM3334" s="142"/>
      <c r="AN3334" s="142"/>
      <c r="AO3334" s="142"/>
    </row>
    <row r="3335" spans="35:41" x14ac:dyDescent="0.25">
      <c r="AI3335" s="142"/>
      <c r="AJ3335" s="142"/>
      <c r="AK3335" s="142"/>
      <c r="AL3335" s="142"/>
      <c r="AM3335" s="142"/>
      <c r="AN3335" s="142"/>
      <c r="AO3335" s="142"/>
    </row>
    <row r="3336" spans="35:41" x14ac:dyDescent="0.25">
      <c r="AI3336" s="142"/>
      <c r="AJ3336" s="142"/>
      <c r="AK3336" s="142"/>
      <c r="AL3336" s="142"/>
      <c r="AM3336" s="142"/>
      <c r="AN3336" s="142"/>
      <c r="AO3336" s="142"/>
    </row>
    <row r="3337" spans="35:41" x14ac:dyDescent="0.25">
      <c r="AI3337" s="142"/>
      <c r="AJ3337" s="142"/>
      <c r="AK3337" s="142"/>
      <c r="AL3337" s="142"/>
      <c r="AM3337" s="142"/>
      <c r="AN3337" s="142"/>
      <c r="AO3337" s="142"/>
    </row>
    <row r="3338" spans="35:41" x14ac:dyDescent="0.25">
      <c r="AI3338" s="142"/>
      <c r="AJ3338" s="142"/>
      <c r="AK3338" s="142"/>
      <c r="AL3338" s="142"/>
      <c r="AM3338" s="142"/>
      <c r="AN3338" s="142"/>
      <c r="AO3338" s="142"/>
    </row>
    <row r="3339" spans="35:41" x14ac:dyDescent="0.25">
      <c r="AI3339" s="142"/>
      <c r="AJ3339" s="142"/>
      <c r="AK3339" s="142"/>
      <c r="AL3339" s="142"/>
      <c r="AM3339" s="142"/>
      <c r="AN3339" s="142"/>
      <c r="AO3339" s="142"/>
    </row>
    <row r="3340" spans="35:41" x14ac:dyDescent="0.25">
      <c r="AI3340" s="142"/>
      <c r="AJ3340" s="142"/>
      <c r="AK3340" s="142"/>
      <c r="AL3340" s="142"/>
      <c r="AM3340" s="142"/>
      <c r="AN3340" s="142"/>
      <c r="AO3340" s="142"/>
    </row>
    <row r="3341" spans="35:41" x14ac:dyDescent="0.25">
      <c r="AI3341" s="142"/>
      <c r="AJ3341" s="142"/>
      <c r="AK3341" s="142"/>
      <c r="AL3341" s="142"/>
      <c r="AM3341" s="142"/>
      <c r="AN3341" s="142"/>
      <c r="AO3341" s="142"/>
    </row>
    <row r="3342" spans="35:41" x14ac:dyDescent="0.25">
      <c r="AI3342" s="142"/>
      <c r="AJ3342" s="142"/>
      <c r="AK3342" s="142"/>
      <c r="AL3342" s="142"/>
      <c r="AM3342" s="142"/>
      <c r="AN3342" s="142"/>
      <c r="AO3342" s="142"/>
    </row>
    <row r="3343" spans="35:41" x14ac:dyDescent="0.25">
      <c r="AI3343" s="142"/>
      <c r="AJ3343" s="142"/>
      <c r="AK3343" s="142"/>
      <c r="AL3343" s="142"/>
      <c r="AM3343" s="142"/>
      <c r="AN3343" s="142"/>
      <c r="AO3343" s="142"/>
    </row>
    <row r="3344" spans="35:41" x14ac:dyDescent="0.25">
      <c r="AI3344" s="142"/>
      <c r="AJ3344" s="142"/>
      <c r="AK3344" s="142"/>
      <c r="AL3344" s="142"/>
      <c r="AM3344" s="142"/>
      <c r="AN3344" s="142"/>
      <c r="AO3344" s="142"/>
    </row>
    <row r="3345" spans="35:41" x14ac:dyDescent="0.25">
      <c r="AI3345" s="142"/>
      <c r="AJ3345" s="142"/>
      <c r="AK3345" s="142"/>
      <c r="AL3345" s="142"/>
      <c r="AM3345" s="142"/>
      <c r="AN3345" s="142"/>
      <c r="AO3345" s="142"/>
    </row>
    <row r="3346" spans="35:41" x14ac:dyDescent="0.25">
      <c r="AI3346" s="142"/>
      <c r="AJ3346" s="142"/>
      <c r="AK3346" s="142"/>
      <c r="AL3346" s="142"/>
      <c r="AM3346" s="142"/>
      <c r="AN3346" s="142"/>
      <c r="AO3346" s="142"/>
    </row>
    <row r="3347" spans="35:41" x14ac:dyDescent="0.25">
      <c r="AI3347" s="142"/>
      <c r="AJ3347" s="142"/>
      <c r="AK3347" s="142"/>
      <c r="AL3347" s="142"/>
      <c r="AM3347" s="142"/>
      <c r="AN3347" s="142"/>
      <c r="AO3347" s="142"/>
    </row>
    <row r="3348" spans="35:41" x14ac:dyDescent="0.25">
      <c r="AI3348" s="142"/>
      <c r="AJ3348" s="142"/>
      <c r="AK3348" s="142"/>
      <c r="AL3348" s="142"/>
      <c r="AM3348" s="142"/>
      <c r="AN3348" s="142"/>
      <c r="AO3348" s="142"/>
    </row>
    <row r="3349" spans="35:41" x14ac:dyDescent="0.25">
      <c r="AI3349" s="142"/>
      <c r="AJ3349" s="142"/>
      <c r="AK3349" s="142"/>
      <c r="AL3349" s="142"/>
      <c r="AM3349" s="142"/>
      <c r="AN3349" s="142"/>
      <c r="AO3349" s="142"/>
    </row>
    <row r="3350" spans="35:41" x14ac:dyDescent="0.25">
      <c r="AI3350" s="142"/>
      <c r="AJ3350" s="142"/>
      <c r="AK3350" s="142"/>
      <c r="AL3350" s="142"/>
      <c r="AM3350" s="142"/>
      <c r="AN3350" s="142"/>
      <c r="AO3350" s="142"/>
    </row>
    <row r="3351" spans="35:41" x14ac:dyDescent="0.25">
      <c r="AI3351" s="142"/>
      <c r="AJ3351" s="142"/>
      <c r="AK3351" s="142"/>
      <c r="AL3351" s="142"/>
      <c r="AM3351" s="142"/>
      <c r="AN3351" s="142"/>
      <c r="AO3351" s="142"/>
    </row>
    <row r="3352" spans="35:41" x14ac:dyDescent="0.25">
      <c r="AI3352" s="142"/>
      <c r="AJ3352" s="142"/>
      <c r="AK3352" s="142"/>
      <c r="AL3352" s="142"/>
      <c r="AM3352" s="142"/>
      <c r="AN3352" s="142"/>
      <c r="AO3352" s="142"/>
    </row>
    <row r="3353" spans="35:41" x14ac:dyDescent="0.25">
      <c r="AI3353" s="142"/>
      <c r="AJ3353" s="142"/>
      <c r="AK3353" s="142"/>
      <c r="AL3353" s="142"/>
      <c r="AM3353" s="142"/>
      <c r="AN3353" s="142"/>
      <c r="AO3353" s="142"/>
    </row>
    <row r="3354" spans="35:41" x14ac:dyDescent="0.25">
      <c r="AI3354" s="142"/>
      <c r="AJ3354" s="142"/>
      <c r="AK3354" s="142"/>
      <c r="AL3354" s="142"/>
      <c r="AM3354" s="142"/>
      <c r="AN3354" s="142"/>
      <c r="AO3354" s="142"/>
    </row>
    <row r="3355" spans="35:41" x14ac:dyDescent="0.25">
      <c r="AI3355" s="142"/>
      <c r="AJ3355" s="142"/>
      <c r="AK3355" s="142"/>
      <c r="AL3355" s="142"/>
      <c r="AM3355" s="142"/>
      <c r="AN3355" s="142"/>
      <c r="AO3355" s="142"/>
    </row>
    <row r="3356" spans="35:41" x14ac:dyDescent="0.25">
      <c r="AI3356" s="142"/>
      <c r="AJ3356" s="142"/>
      <c r="AK3356" s="142"/>
      <c r="AL3356" s="142"/>
      <c r="AM3356" s="142"/>
      <c r="AN3356" s="142"/>
      <c r="AO3356" s="142"/>
    </row>
    <row r="3357" spans="35:41" x14ac:dyDescent="0.25">
      <c r="AI3357" s="142"/>
      <c r="AJ3357" s="142"/>
      <c r="AK3357" s="142"/>
      <c r="AL3357" s="142"/>
      <c r="AM3357" s="142"/>
      <c r="AN3357" s="142"/>
      <c r="AO3357" s="142"/>
    </row>
    <row r="3358" spans="35:41" x14ac:dyDescent="0.25">
      <c r="AI3358" s="142"/>
      <c r="AJ3358" s="142"/>
      <c r="AK3358" s="142"/>
      <c r="AL3358" s="142"/>
      <c r="AM3358" s="142"/>
      <c r="AN3358" s="142"/>
      <c r="AO3358" s="142"/>
    </row>
    <row r="3359" spans="35:41" x14ac:dyDescent="0.25">
      <c r="AI3359" s="142"/>
      <c r="AJ3359" s="142"/>
      <c r="AK3359" s="142"/>
      <c r="AL3359" s="142"/>
      <c r="AM3359" s="142"/>
      <c r="AN3359" s="142"/>
      <c r="AO3359" s="142"/>
    </row>
    <row r="3360" spans="35:41" x14ac:dyDescent="0.25">
      <c r="AI3360" s="142"/>
      <c r="AJ3360" s="142"/>
      <c r="AK3360" s="142"/>
      <c r="AL3360" s="142"/>
      <c r="AM3360" s="142"/>
      <c r="AN3360" s="142"/>
      <c r="AO3360" s="142"/>
    </row>
    <row r="3361" spans="35:41" x14ac:dyDescent="0.25">
      <c r="AI3361" s="142"/>
      <c r="AJ3361" s="142"/>
      <c r="AK3361" s="142"/>
      <c r="AL3361" s="142"/>
      <c r="AM3361" s="142"/>
      <c r="AN3361" s="142"/>
      <c r="AO3361" s="142"/>
    </row>
    <row r="3362" spans="35:41" x14ac:dyDescent="0.25">
      <c r="AI3362" s="142"/>
      <c r="AJ3362" s="142"/>
      <c r="AK3362" s="142"/>
      <c r="AL3362" s="142"/>
      <c r="AM3362" s="142"/>
      <c r="AN3362" s="142"/>
      <c r="AO3362" s="142"/>
    </row>
    <row r="3363" spans="35:41" x14ac:dyDescent="0.25">
      <c r="AI3363" s="142"/>
      <c r="AJ3363" s="142"/>
      <c r="AK3363" s="142"/>
      <c r="AL3363" s="142"/>
      <c r="AM3363" s="142"/>
      <c r="AN3363" s="142"/>
      <c r="AO3363" s="142"/>
    </row>
    <row r="3364" spans="35:41" x14ac:dyDescent="0.25">
      <c r="AI3364" s="142"/>
      <c r="AJ3364" s="142"/>
      <c r="AK3364" s="142"/>
      <c r="AL3364" s="142"/>
      <c r="AM3364" s="142"/>
      <c r="AN3364" s="142"/>
      <c r="AO3364" s="142"/>
    </row>
    <row r="3365" spans="35:41" x14ac:dyDescent="0.25">
      <c r="AI3365" s="142"/>
      <c r="AJ3365" s="142"/>
      <c r="AK3365" s="142"/>
      <c r="AL3365" s="142"/>
      <c r="AM3365" s="142"/>
      <c r="AN3365" s="142"/>
      <c r="AO3365" s="142"/>
    </row>
    <row r="3366" spans="35:41" x14ac:dyDescent="0.25">
      <c r="AI3366" s="142"/>
      <c r="AJ3366" s="142"/>
      <c r="AK3366" s="142"/>
      <c r="AL3366" s="142"/>
      <c r="AM3366" s="142"/>
      <c r="AN3366" s="142"/>
      <c r="AO3366" s="142"/>
    </row>
    <row r="3367" spans="35:41" x14ac:dyDescent="0.25">
      <c r="AI3367" s="142"/>
      <c r="AJ3367" s="142"/>
      <c r="AK3367" s="142"/>
      <c r="AL3367" s="142"/>
      <c r="AM3367" s="142"/>
      <c r="AN3367" s="142"/>
      <c r="AO3367" s="142"/>
    </row>
    <row r="3368" spans="35:41" x14ac:dyDescent="0.25">
      <c r="AI3368" s="142"/>
      <c r="AJ3368" s="142"/>
      <c r="AK3368" s="142"/>
      <c r="AL3368" s="142"/>
      <c r="AM3368" s="142"/>
      <c r="AN3368" s="142"/>
      <c r="AO3368" s="142"/>
    </row>
    <row r="3369" spans="35:41" x14ac:dyDescent="0.25">
      <c r="AI3369" s="142"/>
      <c r="AJ3369" s="142"/>
      <c r="AK3369" s="142"/>
      <c r="AL3369" s="142"/>
      <c r="AM3369" s="142"/>
      <c r="AN3369" s="142"/>
      <c r="AO3369" s="142"/>
    </row>
    <row r="3370" spans="35:41" x14ac:dyDescent="0.25">
      <c r="AI3370" s="142"/>
      <c r="AJ3370" s="142"/>
      <c r="AK3370" s="142"/>
      <c r="AL3370" s="142"/>
      <c r="AM3370" s="142"/>
      <c r="AN3370" s="142"/>
      <c r="AO3370" s="142"/>
    </row>
    <row r="3371" spans="35:41" x14ac:dyDescent="0.25">
      <c r="AI3371" s="142"/>
      <c r="AJ3371" s="142"/>
      <c r="AK3371" s="142"/>
      <c r="AL3371" s="142"/>
      <c r="AM3371" s="142"/>
      <c r="AN3371" s="142"/>
      <c r="AO3371" s="142"/>
    </row>
    <row r="3372" spans="35:41" x14ac:dyDescent="0.25">
      <c r="AI3372" s="142"/>
      <c r="AJ3372" s="142"/>
      <c r="AK3372" s="142"/>
      <c r="AL3372" s="142"/>
      <c r="AM3372" s="142"/>
      <c r="AN3372" s="142"/>
      <c r="AO3372" s="142"/>
    </row>
    <row r="3373" spans="35:41" x14ac:dyDescent="0.25">
      <c r="AI3373" s="142"/>
      <c r="AJ3373" s="142"/>
      <c r="AK3373" s="142"/>
      <c r="AL3373" s="142"/>
      <c r="AM3373" s="142"/>
      <c r="AN3373" s="142"/>
      <c r="AO3373" s="142"/>
    </row>
    <row r="3374" spans="35:41" x14ac:dyDescent="0.25">
      <c r="AI3374" s="142"/>
      <c r="AJ3374" s="142"/>
      <c r="AK3374" s="142"/>
      <c r="AL3374" s="142"/>
      <c r="AM3374" s="142"/>
      <c r="AN3374" s="142"/>
      <c r="AO3374" s="142"/>
    </row>
    <row r="3375" spans="35:41" x14ac:dyDescent="0.25">
      <c r="AI3375" s="142"/>
      <c r="AJ3375" s="142"/>
      <c r="AK3375" s="142"/>
      <c r="AL3375" s="142"/>
      <c r="AM3375" s="142"/>
      <c r="AN3375" s="142"/>
      <c r="AO3375" s="142"/>
    </row>
    <row r="3376" spans="35:41" x14ac:dyDescent="0.25">
      <c r="AI3376" s="142"/>
      <c r="AJ3376" s="142"/>
      <c r="AK3376" s="142"/>
      <c r="AL3376" s="142"/>
      <c r="AM3376" s="142"/>
      <c r="AN3376" s="142"/>
      <c r="AO3376" s="142"/>
    </row>
    <row r="3377" spans="35:41" x14ac:dyDescent="0.25">
      <c r="AI3377" s="142"/>
      <c r="AJ3377" s="142"/>
      <c r="AK3377" s="142"/>
      <c r="AL3377" s="142"/>
      <c r="AM3377" s="142"/>
      <c r="AN3377" s="142"/>
      <c r="AO3377" s="142"/>
    </row>
    <row r="3378" spans="35:41" x14ac:dyDescent="0.25">
      <c r="AI3378" s="142"/>
      <c r="AJ3378" s="142"/>
      <c r="AK3378" s="142"/>
      <c r="AL3378" s="142"/>
      <c r="AM3378" s="142"/>
      <c r="AN3378" s="142"/>
      <c r="AO3378" s="142"/>
    </row>
    <row r="3379" spans="35:41" x14ac:dyDescent="0.25">
      <c r="AI3379" s="142"/>
      <c r="AJ3379" s="142"/>
      <c r="AK3379" s="142"/>
      <c r="AL3379" s="142"/>
      <c r="AM3379" s="142"/>
      <c r="AN3379" s="142"/>
      <c r="AO3379" s="142"/>
    </row>
    <row r="3380" spans="35:41" x14ac:dyDescent="0.25">
      <c r="AI3380" s="142"/>
      <c r="AJ3380" s="142"/>
      <c r="AK3380" s="142"/>
      <c r="AL3380" s="142"/>
      <c r="AM3380" s="142"/>
      <c r="AN3380" s="142"/>
      <c r="AO3380" s="142"/>
    </row>
    <row r="3381" spans="35:41" x14ac:dyDescent="0.25">
      <c r="AI3381" s="142"/>
      <c r="AJ3381" s="142"/>
      <c r="AK3381" s="142"/>
      <c r="AL3381" s="142"/>
      <c r="AM3381" s="142"/>
      <c r="AN3381" s="142"/>
      <c r="AO3381" s="142"/>
    </row>
    <row r="3382" spans="35:41" x14ac:dyDescent="0.25">
      <c r="AI3382" s="142"/>
      <c r="AJ3382" s="142"/>
      <c r="AK3382" s="142"/>
      <c r="AL3382" s="142"/>
      <c r="AM3382" s="142"/>
      <c r="AN3382" s="142"/>
      <c r="AO3382" s="142"/>
    </row>
    <row r="3383" spans="35:41" x14ac:dyDescent="0.25">
      <c r="AI3383" s="142"/>
      <c r="AJ3383" s="142"/>
      <c r="AK3383" s="142"/>
      <c r="AL3383" s="142"/>
      <c r="AM3383" s="142"/>
      <c r="AN3383" s="142"/>
      <c r="AO3383" s="142"/>
    </row>
    <row r="3384" spans="35:41" x14ac:dyDescent="0.25">
      <c r="AI3384" s="142"/>
      <c r="AJ3384" s="142"/>
      <c r="AK3384" s="142"/>
      <c r="AL3384" s="142"/>
      <c r="AM3384" s="142"/>
      <c r="AN3384" s="142"/>
      <c r="AO3384" s="142"/>
    </row>
    <row r="3385" spans="35:41" x14ac:dyDescent="0.25">
      <c r="AI3385" s="142"/>
      <c r="AJ3385" s="142"/>
      <c r="AK3385" s="142"/>
      <c r="AL3385" s="142"/>
      <c r="AM3385" s="142"/>
      <c r="AN3385" s="142"/>
      <c r="AO3385" s="142"/>
    </row>
    <row r="3386" spans="35:41" x14ac:dyDescent="0.25">
      <c r="AI3386" s="142"/>
      <c r="AJ3386" s="142"/>
      <c r="AK3386" s="142"/>
      <c r="AL3386" s="142"/>
      <c r="AM3386" s="142"/>
      <c r="AN3386" s="142"/>
      <c r="AO3386" s="142"/>
    </row>
    <row r="3387" spans="35:41" x14ac:dyDescent="0.25">
      <c r="AI3387" s="142"/>
      <c r="AJ3387" s="142"/>
      <c r="AK3387" s="142"/>
      <c r="AL3387" s="142"/>
      <c r="AM3387" s="142"/>
      <c r="AN3387" s="142"/>
      <c r="AO3387" s="142"/>
    </row>
    <row r="3388" spans="35:41" x14ac:dyDescent="0.25">
      <c r="AI3388" s="142"/>
      <c r="AJ3388" s="142"/>
      <c r="AK3388" s="142"/>
      <c r="AL3388" s="142"/>
      <c r="AM3388" s="142"/>
      <c r="AN3388" s="142"/>
      <c r="AO3388" s="142"/>
    </row>
    <row r="3389" spans="35:41" x14ac:dyDescent="0.25">
      <c r="AI3389" s="142"/>
      <c r="AJ3389" s="142"/>
      <c r="AK3389" s="142"/>
      <c r="AL3389" s="142"/>
      <c r="AM3389" s="142"/>
      <c r="AN3389" s="142"/>
      <c r="AO3389" s="142"/>
    </row>
    <row r="3390" spans="35:41" x14ac:dyDescent="0.25">
      <c r="AI3390" s="142"/>
      <c r="AJ3390" s="142"/>
      <c r="AK3390" s="142"/>
      <c r="AL3390" s="142"/>
      <c r="AM3390" s="142"/>
      <c r="AN3390" s="142"/>
      <c r="AO3390" s="142"/>
    </row>
    <row r="3391" spans="35:41" x14ac:dyDescent="0.25">
      <c r="AI3391" s="142"/>
      <c r="AJ3391" s="142"/>
      <c r="AK3391" s="142"/>
      <c r="AL3391" s="142"/>
      <c r="AM3391" s="142"/>
      <c r="AN3391" s="142"/>
      <c r="AO3391" s="142"/>
    </row>
    <row r="3392" spans="35:41" x14ac:dyDescent="0.25">
      <c r="AI3392" s="142"/>
      <c r="AJ3392" s="142"/>
      <c r="AK3392" s="142"/>
      <c r="AL3392" s="142"/>
      <c r="AM3392" s="142"/>
      <c r="AN3392" s="142"/>
      <c r="AO3392" s="142"/>
    </row>
    <row r="3393" spans="35:41" x14ac:dyDescent="0.25">
      <c r="AI3393" s="142"/>
      <c r="AJ3393" s="142"/>
      <c r="AK3393" s="142"/>
      <c r="AL3393" s="142"/>
      <c r="AM3393" s="142"/>
      <c r="AN3393" s="142"/>
      <c r="AO3393" s="142"/>
    </row>
    <row r="3394" spans="35:41" x14ac:dyDescent="0.25">
      <c r="AI3394" s="142"/>
      <c r="AJ3394" s="142"/>
      <c r="AK3394" s="142"/>
      <c r="AL3394" s="142"/>
      <c r="AM3394" s="142"/>
      <c r="AN3394" s="142"/>
      <c r="AO3394" s="142"/>
    </row>
    <row r="3395" spans="35:41" x14ac:dyDescent="0.25">
      <c r="AI3395" s="142"/>
      <c r="AJ3395" s="142"/>
      <c r="AK3395" s="142"/>
      <c r="AL3395" s="142"/>
      <c r="AM3395" s="142"/>
      <c r="AN3395" s="142"/>
      <c r="AO3395" s="142"/>
    </row>
    <row r="3396" spans="35:41" x14ac:dyDescent="0.25">
      <c r="AI3396" s="142"/>
      <c r="AJ3396" s="142"/>
      <c r="AK3396" s="142"/>
      <c r="AL3396" s="142"/>
      <c r="AM3396" s="142"/>
      <c r="AN3396" s="142"/>
      <c r="AO3396" s="142"/>
    </row>
    <row r="3397" spans="35:41" x14ac:dyDescent="0.25">
      <c r="AI3397" s="142"/>
      <c r="AJ3397" s="142"/>
      <c r="AK3397" s="142"/>
      <c r="AL3397" s="142"/>
      <c r="AM3397" s="142"/>
      <c r="AN3397" s="142"/>
      <c r="AO3397" s="142"/>
    </row>
    <row r="3398" spans="35:41" x14ac:dyDescent="0.25">
      <c r="AI3398" s="142"/>
      <c r="AJ3398" s="142"/>
      <c r="AK3398" s="142"/>
      <c r="AL3398" s="142"/>
      <c r="AM3398" s="142"/>
      <c r="AN3398" s="142"/>
      <c r="AO3398" s="142"/>
    </row>
    <row r="3399" spans="35:41" x14ac:dyDescent="0.25">
      <c r="AI3399" s="142"/>
      <c r="AJ3399" s="142"/>
      <c r="AK3399" s="142"/>
      <c r="AL3399" s="142"/>
      <c r="AM3399" s="142"/>
      <c r="AN3399" s="142"/>
      <c r="AO3399" s="142"/>
    </row>
    <row r="3400" spans="35:41" x14ac:dyDescent="0.25">
      <c r="AI3400" s="142"/>
      <c r="AJ3400" s="142"/>
      <c r="AK3400" s="142"/>
      <c r="AL3400" s="142"/>
      <c r="AM3400" s="142"/>
      <c r="AN3400" s="142"/>
      <c r="AO3400" s="142"/>
    </row>
    <row r="3401" spans="35:41" x14ac:dyDescent="0.25">
      <c r="AI3401" s="142"/>
      <c r="AJ3401" s="142"/>
      <c r="AK3401" s="142"/>
      <c r="AL3401" s="142"/>
      <c r="AM3401" s="142"/>
      <c r="AN3401" s="142"/>
      <c r="AO3401" s="142"/>
    </row>
    <row r="3402" spans="35:41" x14ac:dyDescent="0.25">
      <c r="AI3402" s="142"/>
      <c r="AJ3402" s="142"/>
      <c r="AK3402" s="142"/>
      <c r="AL3402" s="142"/>
      <c r="AM3402" s="142"/>
      <c r="AN3402" s="142"/>
      <c r="AO3402" s="142"/>
    </row>
    <row r="3403" spans="35:41" x14ac:dyDescent="0.25">
      <c r="AI3403" s="142"/>
      <c r="AJ3403" s="142"/>
      <c r="AK3403" s="142"/>
      <c r="AL3403" s="142"/>
      <c r="AM3403" s="142"/>
      <c r="AN3403" s="142"/>
      <c r="AO3403" s="142"/>
    </row>
    <row r="3404" spans="35:41" x14ac:dyDescent="0.25">
      <c r="AI3404" s="142"/>
      <c r="AJ3404" s="142"/>
      <c r="AK3404" s="142"/>
      <c r="AL3404" s="142"/>
      <c r="AM3404" s="142"/>
      <c r="AN3404" s="142"/>
      <c r="AO3404" s="142"/>
    </row>
    <row r="3405" spans="35:41" x14ac:dyDescent="0.25">
      <c r="AI3405" s="142"/>
      <c r="AJ3405" s="142"/>
      <c r="AK3405" s="142"/>
      <c r="AL3405" s="142"/>
      <c r="AM3405" s="142"/>
      <c r="AN3405" s="142"/>
      <c r="AO3405" s="142"/>
    </row>
    <row r="3406" spans="35:41" x14ac:dyDescent="0.25">
      <c r="AI3406" s="142"/>
      <c r="AJ3406" s="142"/>
      <c r="AK3406" s="142"/>
      <c r="AL3406" s="142"/>
      <c r="AM3406" s="142"/>
      <c r="AN3406" s="142"/>
      <c r="AO3406" s="142"/>
    </row>
    <row r="3407" spans="35:41" x14ac:dyDescent="0.25">
      <c r="AI3407" s="142"/>
      <c r="AJ3407" s="142"/>
      <c r="AK3407" s="142"/>
      <c r="AL3407" s="142"/>
      <c r="AM3407" s="142"/>
      <c r="AN3407" s="142"/>
      <c r="AO3407" s="142"/>
    </row>
    <row r="3408" spans="35:41" x14ac:dyDescent="0.25">
      <c r="AI3408" s="142"/>
      <c r="AJ3408" s="142"/>
      <c r="AK3408" s="142"/>
      <c r="AL3408" s="142"/>
      <c r="AM3408" s="142"/>
      <c r="AN3408" s="142"/>
      <c r="AO3408" s="142"/>
    </row>
    <row r="3409" spans="35:41" x14ac:dyDescent="0.25">
      <c r="AI3409" s="142"/>
      <c r="AJ3409" s="142"/>
      <c r="AK3409" s="142"/>
      <c r="AL3409" s="142"/>
      <c r="AM3409" s="142"/>
      <c r="AN3409" s="142"/>
      <c r="AO3409" s="142"/>
    </row>
    <row r="3410" spans="35:41" x14ac:dyDescent="0.25">
      <c r="AI3410" s="142"/>
      <c r="AJ3410" s="142"/>
      <c r="AK3410" s="142"/>
      <c r="AL3410" s="142"/>
      <c r="AM3410" s="142"/>
      <c r="AN3410" s="142"/>
      <c r="AO3410" s="142"/>
    </row>
    <row r="3411" spans="35:41" x14ac:dyDescent="0.25">
      <c r="AI3411" s="142"/>
      <c r="AJ3411" s="142"/>
      <c r="AK3411" s="142"/>
      <c r="AL3411" s="142"/>
      <c r="AM3411" s="142"/>
      <c r="AN3411" s="142"/>
      <c r="AO3411" s="142"/>
    </row>
    <row r="3412" spans="35:41" x14ac:dyDescent="0.25">
      <c r="AI3412" s="142"/>
      <c r="AJ3412" s="142"/>
      <c r="AK3412" s="142"/>
      <c r="AL3412" s="142"/>
      <c r="AM3412" s="142"/>
      <c r="AN3412" s="142"/>
      <c r="AO3412" s="142"/>
    </row>
    <row r="3413" spans="35:41" x14ac:dyDescent="0.25">
      <c r="AI3413" s="142"/>
      <c r="AJ3413" s="142"/>
      <c r="AK3413" s="142"/>
      <c r="AL3413" s="142"/>
      <c r="AM3413" s="142"/>
      <c r="AN3413" s="142"/>
      <c r="AO3413" s="142"/>
    </row>
    <row r="3414" spans="35:41" x14ac:dyDescent="0.25">
      <c r="AI3414" s="142"/>
      <c r="AJ3414" s="142"/>
      <c r="AK3414" s="142"/>
      <c r="AL3414" s="142"/>
      <c r="AM3414" s="142"/>
      <c r="AN3414" s="142"/>
      <c r="AO3414" s="142"/>
    </row>
    <row r="3415" spans="35:41" x14ac:dyDescent="0.25">
      <c r="AI3415" s="142"/>
      <c r="AJ3415" s="142"/>
      <c r="AK3415" s="142"/>
      <c r="AL3415" s="142"/>
      <c r="AM3415" s="142"/>
      <c r="AN3415" s="142"/>
      <c r="AO3415" s="142"/>
    </row>
    <row r="3416" spans="35:41" x14ac:dyDescent="0.25">
      <c r="AI3416" s="142"/>
      <c r="AJ3416" s="142"/>
      <c r="AK3416" s="142"/>
      <c r="AL3416" s="142"/>
      <c r="AM3416" s="142"/>
      <c r="AN3416" s="142"/>
      <c r="AO3416" s="142"/>
    </row>
    <row r="3417" spans="35:41" x14ac:dyDescent="0.25">
      <c r="AI3417" s="142"/>
      <c r="AJ3417" s="142"/>
      <c r="AK3417" s="142"/>
      <c r="AL3417" s="142"/>
      <c r="AM3417" s="142"/>
      <c r="AN3417" s="142"/>
      <c r="AO3417" s="142"/>
    </row>
    <row r="3418" spans="35:41" x14ac:dyDescent="0.25">
      <c r="AI3418" s="142"/>
      <c r="AJ3418" s="142"/>
      <c r="AK3418" s="142"/>
      <c r="AL3418" s="142"/>
      <c r="AM3418" s="142"/>
      <c r="AN3418" s="142"/>
      <c r="AO3418" s="142"/>
    </row>
    <row r="3419" spans="35:41" x14ac:dyDescent="0.25">
      <c r="AI3419" s="142"/>
      <c r="AJ3419" s="142"/>
      <c r="AK3419" s="142"/>
      <c r="AL3419" s="142"/>
      <c r="AM3419" s="142"/>
      <c r="AN3419" s="142"/>
      <c r="AO3419" s="142"/>
    </row>
    <row r="3420" spans="35:41" x14ac:dyDescent="0.25">
      <c r="AI3420" s="142"/>
      <c r="AJ3420" s="142"/>
      <c r="AK3420" s="142"/>
      <c r="AL3420" s="142"/>
      <c r="AM3420" s="142"/>
      <c r="AN3420" s="142"/>
      <c r="AO3420" s="142"/>
    </row>
    <row r="3421" spans="35:41" x14ac:dyDescent="0.25">
      <c r="AI3421" s="142"/>
      <c r="AJ3421" s="142"/>
      <c r="AK3421" s="142"/>
      <c r="AL3421" s="142"/>
      <c r="AM3421" s="142"/>
      <c r="AN3421" s="142"/>
      <c r="AO3421" s="142"/>
    </row>
    <row r="3422" spans="35:41" x14ac:dyDescent="0.25">
      <c r="AI3422" s="142"/>
      <c r="AJ3422" s="142"/>
      <c r="AK3422" s="142"/>
      <c r="AL3422" s="142"/>
      <c r="AM3422" s="142"/>
      <c r="AN3422" s="142"/>
      <c r="AO3422" s="142"/>
    </row>
    <row r="3423" spans="35:41" x14ac:dyDescent="0.25">
      <c r="AI3423" s="142"/>
      <c r="AJ3423" s="142"/>
      <c r="AK3423" s="142"/>
      <c r="AL3423" s="142"/>
      <c r="AM3423" s="142"/>
      <c r="AN3423" s="142"/>
      <c r="AO3423" s="142"/>
    </row>
    <row r="3424" spans="35:41" x14ac:dyDescent="0.25">
      <c r="AI3424" s="142"/>
      <c r="AJ3424" s="142"/>
      <c r="AK3424" s="142"/>
      <c r="AL3424" s="142"/>
      <c r="AM3424" s="142"/>
      <c r="AN3424" s="142"/>
      <c r="AO3424" s="142"/>
    </row>
    <row r="3425" spans="35:41" x14ac:dyDescent="0.25">
      <c r="AI3425" s="142"/>
      <c r="AJ3425" s="142"/>
      <c r="AK3425" s="142"/>
      <c r="AL3425" s="142"/>
      <c r="AM3425" s="142"/>
      <c r="AN3425" s="142"/>
      <c r="AO3425" s="142"/>
    </row>
    <row r="3426" spans="35:41" x14ac:dyDescent="0.25">
      <c r="AI3426" s="142"/>
      <c r="AJ3426" s="142"/>
      <c r="AK3426" s="142"/>
      <c r="AL3426" s="142"/>
      <c r="AM3426" s="142"/>
      <c r="AN3426" s="142"/>
      <c r="AO3426" s="142"/>
    </row>
    <row r="3427" spans="35:41" x14ac:dyDescent="0.25">
      <c r="AI3427" s="142"/>
      <c r="AJ3427" s="142"/>
      <c r="AK3427" s="142"/>
      <c r="AL3427" s="142"/>
      <c r="AM3427" s="142"/>
      <c r="AN3427" s="142"/>
      <c r="AO3427" s="142"/>
    </row>
    <row r="3428" spans="35:41" x14ac:dyDescent="0.25">
      <c r="AI3428" s="142"/>
      <c r="AJ3428" s="142"/>
      <c r="AK3428" s="142"/>
      <c r="AL3428" s="142"/>
      <c r="AM3428" s="142"/>
      <c r="AN3428" s="142"/>
      <c r="AO3428" s="142"/>
    </row>
    <row r="3429" spans="35:41" x14ac:dyDescent="0.25">
      <c r="AI3429" s="142"/>
      <c r="AJ3429" s="142"/>
      <c r="AK3429" s="142"/>
      <c r="AL3429" s="142"/>
      <c r="AM3429" s="142"/>
      <c r="AN3429" s="142"/>
      <c r="AO3429" s="142"/>
    </row>
    <row r="3430" spans="35:41" x14ac:dyDescent="0.25">
      <c r="AI3430" s="142"/>
      <c r="AJ3430" s="142"/>
      <c r="AK3430" s="142"/>
      <c r="AL3430" s="142"/>
      <c r="AM3430" s="142"/>
      <c r="AN3430" s="142"/>
      <c r="AO3430" s="142"/>
    </row>
    <row r="3431" spans="35:41" x14ac:dyDescent="0.25">
      <c r="AI3431" s="142"/>
      <c r="AJ3431" s="142"/>
      <c r="AK3431" s="142"/>
      <c r="AL3431" s="142"/>
      <c r="AM3431" s="142"/>
      <c r="AN3431" s="142"/>
      <c r="AO3431" s="142"/>
    </row>
    <row r="3432" spans="35:41" x14ac:dyDescent="0.25">
      <c r="AI3432" s="142"/>
      <c r="AJ3432" s="142"/>
      <c r="AK3432" s="142"/>
      <c r="AL3432" s="142"/>
      <c r="AM3432" s="142"/>
      <c r="AN3432" s="142"/>
      <c r="AO3432" s="142"/>
    </row>
    <row r="3433" spans="35:41" x14ac:dyDescent="0.25">
      <c r="AI3433" s="142"/>
      <c r="AJ3433" s="142"/>
      <c r="AK3433" s="142"/>
      <c r="AL3433" s="142"/>
      <c r="AM3433" s="142"/>
      <c r="AN3433" s="142"/>
      <c r="AO3433" s="142"/>
    </row>
    <row r="3434" spans="35:41" x14ac:dyDescent="0.25">
      <c r="AI3434" s="142"/>
      <c r="AJ3434" s="142"/>
      <c r="AK3434" s="142"/>
      <c r="AL3434" s="142"/>
      <c r="AM3434" s="142"/>
      <c r="AN3434" s="142"/>
      <c r="AO3434" s="142"/>
    </row>
    <row r="3435" spans="35:41" x14ac:dyDescent="0.25">
      <c r="AI3435" s="142"/>
      <c r="AJ3435" s="142"/>
      <c r="AK3435" s="142"/>
      <c r="AL3435" s="142"/>
      <c r="AM3435" s="142"/>
      <c r="AN3435" s="142"/>
      <c r="AO3435" s="142"/>
    </row>
    <row r="3436" spans="35:41" x14ac:dyDescent="0.25">
      <c r="AI3436" s="142"/>
      <c r="AJ3436" s="142"/>
      <c r="AK3436" s="142"/>
      <c r="AL3436" s="142"/>
      <c r="AM3436" s="142"/>
      <c r="AN3436" s="142"/>
      <c r="AO3436" s="142"/>
    </row>
    <row r="3437" spans="35:41" x14ac:dyDescent="0.25">
      <c r="AI3437" s="142"/>
      <c r="AJ3437" s="142"/>
      <c r="AK3437" s="142"/>
      <c r="AL3437" s="142"/>
      <c r="AM3437" s="142"/>
      <c r="AN3437" s="142"/>
      <c r="AO3437" s="142"/>
    </row>
    <row r="3438" spans="35:41" x14ac:dyDescent="0.25">
      <c r="AI3438" s="142"/>
      <c r="AJ3438" s="142"/>
      <c r="AK3438" s="142"/>
      <c r="AL3438" s="142"/>
      <c r="AM3438" s="142"/>
      <c r="AN3438" s="142"/>
      <c r="AO3438" s="142"/>
    </row>
    <row r="3439" spans="35:41" x14ac:dyDescent="0.25">
      <c r="AI3439" s="142"/>
      <c r="AJ3439" s="142"/>
      <c r="AK3439" s="142"/>
      <c r="AL3439" s="142"/>
      <c r="AM3439" s="142"/>
      <c r="AN3439" s="142"/>
      <c r="AO3439" s="142"/>
    </row>
    <row r="3440" spans="35:41" x14ac:dyDescent="0.25">
      <c r="AI3440" s="142"/>
      <c r="AJ3440" s="142"/>
      <c r="AK3440" s="142"/>
      <c r="AL3440" s="142"/>
      <c r="AM3440" s="142"/>
      <c r="AN3440" s="142"/>
      <c r="AO3440" s="142"/>
    </row>
    <row r="3441" spans="35:41" x14ac:dyDescent="0.25">
      <c r="AI3441" s="142"/>
      <c r="AJ3441" s="142"/>
      <c r="AK3441" s="142"/>
      <c r="AL3441" s="142"/>
      <c r="AM3441" s="142"/>
      <c r="AN3441" s="142"/>
      <c r="AO3441" s="142"/>
    </row>
    <row r="3442" spans="35:41" x14ac:dyDescent="0.25">
      <c r="AI3442" s="142"/>
      <c r="AJ3442" s="142"/>
      <c r="AK3442" s="142"/>
      <c r="AL3442" s="142"/>
      <c r="AM3442" s="142"/>
      <c r="AN3442" s="142"/>
      <c r="AO3442" s="142"/>
    </row>
    <row r="3443" spans="35:41" x14ac:dyDescent="0.25">
      <c r="AI3443" s="142"/>
      <c r="AJ3443" s="142"/>
      <c r="AK3443" s="142"/>
      <c r="AL3443" s="142"/>
      <c r="AM3443" s="142"/>
      <c r="AN3443" s="142"/>
      <c r="AO3443" s="142"/>
    </row>
    <row r="3444" spans="35:41" x14ac:dyDescent="0.25">
      <c r="AI3444" s="142"/>
      <c r="AJ3444" s="142"/>
      <c r="AK3444" s="142"/>
      <c r="AL3444" s="142"/>
      <c r="AM3444" s="142"/>
      <c r="AN3444" s="142"/>
      <c r="AO3444" s="142"/>
    </row>
    <row r="3445" spans="35:41" x14ac:dyDescent="0.25">
      <c r="AI3445" s="142"/>
      <c r="AJ3445" s="142"/>
      <c r="AK3445" s="142"/>
      <c r="AL3445" s="142"/>
      <c r="AM3445" s="142"/>
      <c r="AN3445" s="142"/>
      <c r="AO3445" s="142"/>
    </row>
    <row r="3446" spans="35:41" x14ac:dyDescent="0.25">
      <c r="AI3446" s="142"/>
      <c r="AJ3446" s="142"/>
      <c r="AK3446" s="142"/>
      <c r="AL3446" s="142"/>
      <c r="AM3446" s="142"/>
      <c r="AN3446" s="142"/>
      <c r="AO3446" s="142"/>
    </row>
    <row r="3447" spans="35:41" x14ac:dyDescent="0.25">
      <c r="AI3447" s="142"/>
      <c r="AJ3447" s="142"/>
      <c r="AK3447" s="142"/>
      <c r="AL3447" s="142"/>
      <c r="AM3447" s="142"/>
      <c r="AN3447" s="142"/>
      <c r="AO3447" s="142"/>
    </row>
    <row r="3448" spans="35:41" x14ac:dyDescent="0.25">
      <c r="AI3448" s="142"/>
      <c r="AJ3448" s="142"/>
      <c r="AK3448" s="142"/>
      <c r="AL3448" s="142"/>
      <c r="AM3448" s="142"/>
      <c r="AN3448" s="142"/>
      <c r="AO3448" s="142"/>
    </row>
    <row r="3449" spans="35:41" x14ac:dyDescent="0.25">
      <c r="AI3449" s="142"/>
      <c r="AJ3449" s="142"/>
      <c r="AK3449" s="142"/>
      <c r="AL3449" s="142"/>
      <c r="AM3449" s="142"/>
      <c r="AN3449" s="142"/>
      <c r="AO3449" s="142"/>
    </row>
    <row r="3450" spans="35:41" x14ac:dyDescent="0.25">
      <c r="AI3450" s="142"/>
      <c r="AJ3450" s="142"/>
      <c r="AK3450" s="142"/>
      <c r="AL3450" s="142"/>
      <c r="AM3450" s="142"/>
      <c r="AN3450" s="142"/>
      <c r="AO3450" s="142"/>
    </row>
    <row r="3451" spans="35:41" x14ac:dyDescent="0.25">
      <c r="AI3451" s="142"/>
      <c r="AJ3451" s="142"/>
      <c r="AK3451" s="142"/>
      <c r="AL3451" s="142"/>
      <c r="AM3451" s="142"/>
      <c r="AN3451" s="142"/>
      <c r="AO3451" s="142"/>
    </row>
    <row r="3452" spans="35:41" x14ac:dyDescent="0.25">
      <c r="AI3452" s="142"/>
      <c r="AJ3452" s="142"/>
      <c r="AK3452" s="142"/>
      <c r="AL3452" s="142"/>
      <c r="AM3452" s="142"/>
      <c r="AN3452" s="142"/>
      <c r="AO3452" s="142"/>
    </row>
    <row r="3453" spans="35:41" x14ac:dyDescent="0.25">
      <c r="AI3453" s="142"/>
      <c r="AJ3453" s="142"/>
      <c r="AK3453" s="142"/>
      <c r="AL3453" s="142"/>
      <c r="AM3453" s="142"/>
      <c r="AN3453" s="142"/>
      <c r="AO3453" s="142"/>
    </row>
    <row r="3454" spans="35:41" x14ac:dyDescent="0.25">
      <c r="AI3454" s="142"/>
      <c r="AJ3454" s="142"/>
      <c r="AK3454" s="142"/>
      <c r="AL3454" s="142"/>
      <c r="AM3454" s="142"/>
      <c r="AN3454" s="142"/>
      <c r="AO3454" s="142"/>
    </row>
    <row r="3455" spans="35:41" x14ac:dyDescent="0.25">
      <c r="AI3455" s="142"/>
      <c r="AJ3455" s="142"/>
      <c r="AK3455" s="142"/>
      <c r="AL3455" s="142"/>
      <c r="AM3455" s="142"/>
      <c r="AN3455" s="142"/>
      <c r="AO3455" s="142"/>
    </row>
    <row r="3456" spans="35:41" x14ac:dyDescent="0.25">
      <c r="AI3456" s="142"/>
      <c r="AJ3456" s="142"/>
      <c r="AK3456" s="142"/>
      <c r="AL3456" s="142"/>
      <c r="AM3456" s="142"/>
      <c r="AN3456" s="142"/>
      <c r="AO3456" s="142"/>
    </row>
    <row r="3457" spans="35:41" x14ac:dyDescent="0.25">
      <c r="AI3457" s="142"/>
      <c r="AJ3457" s="142"/>
      <c r="AK3457" s="142"/>
      <c r="AL3457" s="142"/>
      <c r="AM3457" s="142"/>
      <c r="AN3457" s="142"/>
      <c r="AO3457" s="142"/>
    </row>
    <row r="3458" spans="35:41" x14ac:dyDescent="0.25">
      <c r="AI3458" s="142"/>
      <c r="AJ3458" s="142"/>
      <c r="AK3458" s="142"/>
      <c r="AL3458" s="142"/>
      <c r="AM3458" s="142"/>
      <c r="AN3458" s="142"/>
      <c r="AO3458" s="142"/>
    </row>
    <row r="3459" spans="35:41" x14ac:dyDescent="0.25">
      <c r="AI3459" s="142"/>
      <c r="AJ3459" s="142"/>
      <c r="AK3459" s="142"/>
      <c r="AL3459" s="142"/>
      <c r="AM3459" s="142"/>
      <c r="AN3459" s="142"/>
      <c r="AO3459" s="142"/>
    </row>
    <row r="3460" spans="35:41" x14ac:dyDescent="0.25">
      <c r="AI3460" s="142"/>
      <c r="AJ3460" s="142"/>
      <c r="AK3460" s="142"/>
      <c r="AL3460" s="142"/>
      <c r="AM3460" s="142"/>
      <c r="AN3460" s="142"/>
      <c r="AO3460" s="142"/>
    </row>
    <row r="3461" spans="35:41" x14ac:dyDescent="0.25">
      <c r="AI3461" s="142"/>
      <c r="AJ3461" s="142"/>
      <c r="AK3461" s="142"/>
      <c r="AL3461" s="142"/>
      <c r="AM3461" s="142"/>
      <c r="AN3461" s="142"/>
      <c r="AO3461" s="142"/>
    </row>
    <row r="3462" spans="35:41" x14ac:dyDescent="0.25">
      <c r="AI3462" s="142"/>
      <c r="AJ3462" s="142"/>
      <c r="AK3462" s="142"/>
      <c r="AL3462" s="142"/>
      <c r="AM3462" s="142"/>
      <c r="AN3462" s="142"/>
      <c r="AO3462" s="142"/>
    </row>
    <row r="3463" spans="35:41" x14ac:dyDescent="0.25">
      <c r="AI3463" s="142"/>
      <c r="AJ3463" s="142"/>
      <c r="AK3463" s="142"/>
      <c r="AL3463" s="142"/>
      <c r="AM3463" s="142"/>
      <c r="AN3463" s="142"/>
      <c r="AO3463" s="142"/>
    </row>
    <row r="3464" spans="35:41" x14ac:dyDescent="0.25">
      <c r="AI3464" s="142"/>
      <c r="AJ3464" s="142"/>
      <c r="AK3464" s="142"/>
      <c r="AL3464" s="142"/>
      <c r="AM3464" s="142"/>
      <c r="AN3464" s="142"/>
      <c r="AO3464" s="142"/>
    </row>
    <row r="3465" spans="35:41" x14ac:dyDescent="0.25">
      <c r="AI3465" s="142"/>
      <c r="AJ3465" s="142"/>
      <c r="AK3465" s="142"/>
      <c r="AL3465" s="142"/>
      <c r="AM3465" s="142"/>
      <c r="AN3465" s="142"/>
      <c r="AO3465" s="142"/>
    </row>
    <row r="3466" spans="35:41" x14ac:dyDescent="0.25">
      <c r="AI3466" s="142"/>
      <c r="AJ3466" s="142"/>
      <c r="AK3466" s="142"/>
      <c r="AL3466" s="142"/>
      <c r="AM3466" s="142"/>
      <c r="AN3466" s="142"/>
      <c r="AO3466" s="142"/>
    </row>
    <row r="3467" spans="35:41" x14ac:dyDescent="0.25">
      <c r="AI3467" s="142"/>
      <c r="AJ3467" s="142"/>
      <c r="AK3467" s="142"/>
      <c r="AL3467" s="142"/>
      <c r="AM3467" s="142"/>
      <c r="AN3467" s="142"/>
      <c r="AO3467" s="142"/>
    </row>
    <row r="3468" spans="35:41" x14ac:dyDescent="0.25">
      <c r="AI3468" s="142"/>
      <c r="AJ3468" s="142"/>
      <c r="AK3468" s="142"/>
      <c r="AL3468" s="142"/>
      <c r="AM3468" s="142"/>
      <c r="AN3468" s="142"/>
      <c r="AO3468" s="142"/>
    </row>
    <row r="3469" spans="35:41" x14ac:dyDescent="0.25">
      <c r="AI3469" s="142"/>
      <c r="AJ3469" s="142"/>
      <c r="AK3469" s="142"/>
      <c r="AL3469" s="142"/>
      <c r="AM3469" s="142"/>
      <c r="AN3469" s="142"/>
      <c r="AO3469" s="142"/>
    </row>
    <row r="3470" spans="35:41" x14ac:dyDescent="0.25">
      <c r="AI3470" s="142"/>
      <c r="AJ3470" s="142"/>
      <c r="AK3470" s="142"/>
      <c r="AL3470" s="142"/>
      <c r="AM3470" s="142"/>
      <c r="AN3470" s="142"/>
      <c r="AO3470" s="142"/>
    </row>
    <row r="3471" spans="35:41" x14ac:dyDescent="0.25">
      <c r="AI3471" s="142"/>
      <c r="AJ3471" s="142"/>
      <c r="AK3471" s="142"/>
      <c r="AL3471" s="142"/>
      <c r="AM3471" s="142"/>
      <c r="AN3471" s="142"/>
      <c r="AO3471" s="142"/>
    </row>
    <row r="3472" spans="35:41" x14ac:dyDescent="0.25">
      <c r="AI3472" s="142"/>
      <c r="AJ3472" s="142"/>
      <c r="AK3472" s="142"/>
      <c r="AL3472" s="142"/>
      <c r="AM3472" s="142"/>
      <c r="AN3472" s="142"/>
      <c r="AO3472" s="142"/>
    </row>
    <row r="3473" spans="35:41" x14ac:dyDescent="0.25">
      <c r="AI3473" s="142"/>
      <c r="AJ3473" s="142"/>
      <c r="AK3473" s="142"/>
      <c r="AL3473" s="142"/>
      <c r="AM3473" s="142"/>
      <c r="AN3473" s="142"/>
      <c r="AO3473" s="142"/>
    </row>
    <row r="3474" spans="35:41" x14ac:dyDescent="0.25">
      <c r="AI3474" s="142"/>
      <c r="AJ3474" s="142"/>
      <c r="AK3474" s="142"/>
      <c r="AL3474" s="142"/>
      <c r="AM3474" s="142"/>
      <c r="AN3474" s="142"/>
      <c r="AO3474" s="142"/>
    </row>
    <row r="3475" spans="35:41" x14ac:dyDescent="0.25">
      <c r="AI3475" s="142"/>
      <c r="AJ3475" s="142"/>
      <c r="AK3475" s="142"/>
      <c r="AL3475" s="142"/>
      <c r="AM3475" s="142"/>
      <c r="AN3475" s="142"/>
      <c r="AO3475" s="142"/>
    </row>
    <row r="3476" spans="35:41" x14ac:dyDescent="0.25">
      <c r="AI3476" s="142"/>
      <c r="AJ3476" s="142"/>
      <c r="AK3476" s="142"/>
      <c r="AL3476" s="142"/>
      <c r="AM3476" s="142"/>
      <c r="AN3476" s="142"/>
      <c r="AO3476" s="142"/>
    </row>
    <row r="3477" spans="35:41" x14ac:dyDescent="0.25">
      <c r="AI3477" s="142"/>
      <c r="AJ3477" s="142"/>
      <c r="AK3477" s="142"/>
      <c r="AL3477" s="142"/>
      <c r="AM3477" s="142"/>
      <c r="AN3477" s="142"/>
      <c r="AO3477" s="142"/>
    </row>
    <row r="3478" spans="35:41" x14ac:dyDescent="0.25">
      <c r="AI3478" s="142"/>
      <c r="AJ3478" s="142"/>
      <c r="AK3478" s="142"/>
      <c r="AL3478" s="142"/>
      <c r="AM3478" s="142"/>
      <c r="AN3478" s="142"/>
      <c r="AO3478" s="142"/>
    </row>
    <row r="3479" spans="35:41" x14ac:dyDescent="0.25">
      <c r="AI3479" s="142"/>
      <c r="AJ3479" s="142"/>
      <c r="AK3479" s="142"/>
      <c r="AL3479" s="142"/>
      <c r="AM3479" s="142"/>
      <c r="AN3479" s="142"/>
      <c r="AO3479" s="142"/>
    </row>
    <row r="3480" spans="35:41" x14ac:dyDescent="0.25">
      <c r="AI3480" s="142"/>
      <c r="AJ3480" s="142"/>
      <c r="AK3480" s="142"/>
      <c r="AL3480" s="142"/>
      <c r="AM3480" s="142"/>
      <c r="AN3480" s="142"/>
      <c r="AO3480" s="142"/>
    </row>
    <row r="3481" spans="35:41" x14ac:dyDescent="0.25">
      <c r="AI3481" s="142"/>
      <c r="AJ3481" s="142"/>
      <c r="AK3481" s="142"/>
      <c r="AL3481" s="142"/>
      <c r="AM3481" s="142"/>
      <c r="AN3481" s="142"/>
      <c r="AO3481" s="142"/>
    </row>
    <row r="3482" spans="35:41" x14ac:dyDescent="0.25">
      <c r="AI3482" s="142"/>
      <c r="AJ3482" s="142"/>
      <c r="AK3482" s="142"/>
      <c r="AL3482" s="142"/>
      <c r="AM3482" s="142"/>
      <c r="AN3482" s="142"/>
      <c r="AO3482" s="142"/>
    </row>
    <row r="3483" spans="35:41" x14ac:dyDescent="0.25">
      <c r="AI3483" s="142"/>
      <c r="AJ3483" s="142"/>
      <c r="AK3483" s="142"/>
      <c r="AL3483" s="142"/>
      <c r="AM3483" s="142"/>
      <c r="AN3483" s="142"/>
      <c r="AO3483" s="142"/>
    </row>
    <row r="3484" spans="35:41" x14ac:dyDescent="0.25">
      <c r="AI3484" s="142"/>
      <c r="AJ3484" s="142"/>
      <c r="AK3484" s="142"/>
      <c r="AL3484" s="142"/>
      <c r="AM3484" s="142"/>
      <c r="AN3484" s="142"/>
      <c r="AO3484" s="142"/>
    </row>
    <row r="3485" spans="35:41" x14ac:dyDescent="0.25">
      <c r="AI3485" s="142"/>
      <c r="AJ3485" s="142"/>
      <c r="AK3485" s="142"/>
      <c r="AL3485" s="142"/>
      <c r="AM3485" s="142"/>
      <c r="AN3485" s="142"/>
      <c r="AO3485" s="142"/>
    </row>
    <row r="3486" spans="35:41" x14ac:dyDescent="0.25">
      <c r="AI3486" s="142"/>
      <c r="AJ3486" s="142"/>
      <c r="AK3486" s="142"/>
      <c r="AL3486" s="142"/>
      <c r="AM3486" s="142"/>
      <c r="AN3486" s="142"/>
      <c r="AO3486" s="142"/>
    </row>
    <row r="3487" spans="35:41" x14ac:dyDescent="0.25">
      <c r="AI3487" s="142"/>
      <c r="AJ3487" s="142"/>
      <c r="AK3487" s="142"/>
      <c r="AL3487" s="142"/>
      <c r="AM3487" s="142"/>
      <c r="AN3487" s="142"/>
      <c r="AO3487" s="142"/>
    </row>
    <row r="3488" spans="35:41" x14ac:dyDescent="0.25">
      <c r="AI3488" s="142"/>
      <c r="AJ3488" s="142"/>
      <c r="AK3488" s="142"/>
      <c r="AL3488" s="142"/>
      <c r="AM3488" s="142"/>
      <c r="AN3488" s="142"/>
      <c r="AO3488" s="142"/>
    </row>
    <row r="3489" spans="35:41" x14ac:dyDescent="0.25">
      <c r="AI3489" s="142"/>
      <c r="AJ3489" s="142"/>
      <c r="AK3489" s="142"/>
      <c r="AL3489" s="142"/>
      <c r="AM3489" s="142"/>
      <c r="AN3489" s="142"/>
      <c r="AO3489" s="142"/>
    </row>
    <row r="3490" spans="35:41" x14ac:dyDescent="0.25">
      <c r="AI3490" s="142"/>
      <c r="AJ3490" s="142"/>
      <c r="AK3490" s="142"/>
      <c r="AL3490" s="142"/>
      <c r="AM3490" s="142"/>
      <c r="AN3490" s="142"/>
      <c r="AO3490" s="142"/>
    </row>
    <row r="3491" spans="35:41" x14ac:dyDescent="0.25">
      <c r="AI3491" s="142"/>
      <c r="AJ3491" s="142"/>
      <c r="AK3491" s="142"/>
      <c r="AL3491" s="142"/>
      <c r="AM3491" s="142"/>
      <c r="AN3491" s="142"/>
      <c r="AO3491" s="142"/>
    </row>
    <row r="3492" spans="35:41" x14ac:dyDescent="0.25">
      <c r="AI3492" s="142"/>
      <c r="AJ3492" s="142"/>
      <c r="AK3492" s="142"/>
      <c r="AL3492" s="142"/>
      <c r="AM3492" s="142"/>
      <c r="AN3492" s="142"/>
      <c r="AO3492" s="142"/>
    </row>
    <row r="3493" spans="35:41" x14ac:dyDescent="0.25">
      <c r="AI3493" s="142"/>
      <c r="AJ3493" s="142"/>
      <c r="AK3493" s="142"/>
      <c r="AL3493" s="142"/>
      <c r="AM3493" s="142"/>
      <c r="AN3493" s="142"/>
      <c r="AO3493" s="142"/>
    </row>
    <row r="3494" spans="35:41" x14ac:dyDescent="0.25">
      <c r="AI3494" s="142"/>
      <c r="AJ3494" s="142"/>
      <c r="AK3494" s="142"/>
      <c r="AL3494" s="142"/>
      <c r="AM3494" s="142"/>
      <c r="AN3494" s="142"/>
      <c r="AO3494" s="142"/>
    </row>
    <row r="3495" spans="35:41" x14ac:dyDescent="0.25">
      <c r="AI3495" s="142"/>
      <c r="AJ3495" s="142"/>
      <c r="AK3495" s="142"/>
      <c r="AL3495" s="142"/>
      <c r="AM3495" s="142"/>
      <c r="AN3495" s="142"/>
      <c r="AO3495" s="142"/>
    </row>
    <row r="3496" spans="35:41" x14ac:dyDescent="0.25">
      <c r="AI3496" s="142"/>
      <c r="AJ3496" s="142"/>
      <c r="AK3496" s="142"/>
      <c r="AL3496" s="142"/>
      <c r="AM3496" s="142"/>
      <c r="AN3496" s="142"/>
      <c r="AO3496" s="142"/>
    </row>
    <row r="3497" spans="35:41" x14ac:dyDescent="0.25">
      <c r="AI3497" s="142"/>
      <c r="AJ3497" s="142"/>
      <c r="AK3497" s="142"/>
      <c r="AL3497" s="142"/>
      <c r="AM3497" s="142"/>
      <c r="AN3497" s="142"/>
      <c r="AO3497" s="142"/>
    </row>
    <row r="3498" spans="35:41" x14ac:dyDescent="0.25">
      <c r="AI3498" s="142"/>
      <c r="AJ3498" s="142"/>
      <c r="AK3498" s="142"/>
      <c r="AL3498" s="142"/>
      <c r="AM3498" s="142"/>
      <c r="AN3498" s="142"/>
      <c r="AO3498" s="142"/>
    </row>
    <row r="3499" spans="35:41" x14ac:dyDescent="0.25">
      <c r="AI3499" s="142"/>
      <c r="AJ3499" s="142"/>
      <c r="AK3499" s="142"/>
      <c r="AL3499" s="142"/>
      <c r="AM3499" s="142"/>
      <c r="AN3499" s="142"/>
      <c r="AO3499" s="142"/>
    </row>
    <row r="3500" spans="35:41" x14ac:dyDescent="0.25">
      <c r="AI3500" s="142"/>
      <c r="AJ3500" s="142"/>
      <c r="AK3500" s="142"/>
      <c r="AL3500" s="142"/>
      <c r="AM3500" s="142"/>
      <c r="AN3500" s="142"/>
      <c r="AO3500" s="142"/>
    </row>
    <row r="3501" spans="35:41" x14ac:dyDescent="0.25">
      <c r="AI3501" s="142"/>
      <c r="AJ3501" s="142"/>
      <c r="AK3501" s="142"/>
      <c r="AL3501" s="142"/>
      <c r="AM3501" s="142"/>
      <c r="AN3501" s="142"/>
      <c r="AO3501" s="142"/>
    </row>
    <row r="3502" spans="35:41" x14ac:dyDescent="0.25">
      <c r="AI3502" s="142"/>
      <c r="AJ3502" s="142"/>
      <c r="AK3502" s="142"/>
      <c r="AL3502" s="142"/>
      <c r="AM3502" s="142"/>
      <c r="AN3502" s="142"/>
      <c r="AO3502" s="142"/>
    </row>
    <row r="3503" spans="35:41" x14ac:dyDescent="0.25">
      <c r="AI3503" s="142"/>
      <c r="AJ3503" s="142"/>
      <c r="AK3503" s="142"/>
      <c r="AL3503" s="142"/>
      <c r="AM3503" s="142"/>
      <c r="AN3503" s="142"/>
      <c r="AO3503" s="142"/>
    </row>
    <row r="3504" spans="35:41" x14ac:dyDescent="0.25">
      <c r="AI3504" s="142"/>
      <c r="AJ3504" s="142"/>
      <c r="AK3504" s="142"/>
      <c r="AL3504" s="142"/>
      <c r="AM3504" s="142"/>
      <c r="AN3504" s="142"/>
      <c r="AO3504" s="142"/>
    </row>
    <row r="3505" spans="35:41" x14ac:dyDescent="0.25">
      <c r="AI3505" s="142"/>
      <c r="AJ3505" s="142"/>
      <c r="AK3505" s="142"/>
      <c r="AL3505" s="142"/>
      <c r="AM3505" s="142"/>
      <c r="AN3505" s="142"/>
      <c r="AO3505" s="142"/>
    </row>
    <row r="3506" spans="35:41" x14ac:dyDescent="0.25">
      <c r="AI3506" s="142"/>
      <c r="AJ3506" s="142"/>
      <c r="AK3506" s="142"/>
      <c r="AL3506" s="142"/>
      <c r="AM3506" s="142"/>
      <c r="AN3506" s="142"/>
      <c r="AO3506" s="142"/>
    </row>
    <row r="3507" spans="35:41" x14ac:dyDescent="0.25">
      <c r="AI3507" s="142"/>
      <c r="AJ3507" s="142"/>
      <c r="AK3507" s="142"/>
      <c r="AL3507" s="142"/>
      <c r="AM3507" s="142"/>
      <c r="AN3507" s="142"/>
      <c r="AO3507" s="142"/>
    </row>
    <row r="3508" spans="35:41" x14ac:dyDescent="0.25">
      <c r="AI3508" s="142"/>
      <c r="AJ3508" s="142"/>
      <c r="AK3508" s="142"/>
      <c r="AL3508" s="142"/>
      <c r="AM3508" s="142"/>
      <c r="AN3508" s="142"/>
      <c r="AO3508" s="142"/>
    </row>
    <row r="3509" spans="35:41" x14ac:dyDescent="0.25">
      <c r="AI3509" s="142"/>
      <c r="AJ3509" s="142"/>
      <c r="AK3509" s="142"/>
      <c r="AL3509" s="142"/>
      <c r="AM3509" s="142"/>
      <c r="AN3509" s="142"/>
      <c r="AO3509" s="142"/>
    </row>
    <row r="3510" spans="35:41" x14ac:dyDescent="0.25">
      <c r="AI3510" s="142"/>
      <c r="AJ3510" s="142"/>
      <c r="AK3510" s="142"/>
      <c r="AL3510" s="142"/>
      <c r="AM3510" s="142"/>
      <c r="AN3510" s="142"/>
      <c r="AO3510" s="142"/>
    </row>
    <row r="3511" spans="35:41" x14ac:dyDescent="0.25">
      <c r="AI3511" s="142"/>
      <c r="AJ3511" s="142"/>
      <c r="AK3511" s="142"/>
      <c r="AL3511" s="142"/>
      <c r="AM3511" s="142"/>
      <c r="AN3511" s="142"/>
      <c r="AO3511" s="142"/>
    </row>
    <row r="3512" spans="35:41" x14ac:dyDescent="0.25">
      <c r="AI3512" s="142"/>
      <c r="AJ3512" s="142"/>
      <c r="AK3512" s="142"/>
      <c r="AL3512" s="142"/>
      <c r="AM3512" s="142"/>
      <c r="AN3512" s="142"/>
      <c r="AO3512" s="142"/>
    </row>
    <row r="3513" spans="35:41" x14ac:dyDescent="0.25">
      <c r="AI3513" s="142"/>
      <c r="AJ3513" s="142"/>
      <c r="AK3513" s="142"/>
      <c r="AL3513" s="142"/>
      <c r="AM3513" s="142"/>
      <c r="AN3513" s="142"/>
      <c r="AO3513" s="142"/>
    </row>
    <row r="3514" spans="35:41" x14ac:dyDescent="0.25">
      <c r="AI3514" s="142"/>
      <c r="AJ3514" s="142"/>
      <c r="AK3514" s="142"/>
      <c r="AL3514" s="142"/>
      <c r="AM3514" s="142"/>
      <c r="AN3514" s="142"/>
      <c r="AO3514" s="142"/>
    </row>
    <row r="3515" spans="35:41" x14ac:dyDescent="0.25">
      <c r="AI3515" s="142"/>
      <c r="AJ3515" s="142"/>
      <c r="AK3515" s="142"/>
      <c r="AL3515" s="142"/>
      <c r="AM3515" s="142"/>
      <c r="AN3515" s="142"/>
      <c r="AO3515" s="142"/>
    </row>
    <row r="3516" spans="35:41" x14ac:dyDescent="0.25">
      <c r="AI3516" s="142"/>
      <c r="AJ3516" s="142"/>
      <c r="AK3516" s="142"/>
      <c r="AL3516" s="142"/>
      <c r="AM3516" s="142"/>
      <c r="AN3516" s="142"/>
      <c r="AO3516" s="142"/>
    </row>
    <row r="3517" spans="35:41" x14ac:dyDescent="0.25">
      <c r="AI3517" s="142"/>
      <c r="AJ3517" s="142"/>
      <c r="AK3517" s="142"/>
      <c r="AL3517" s="142"/>
      <c r="AM3517" s="142"/>
      <c r="AN3517" s="142"/>
      <c r="AO3517" s="142"/>
    </row>
    <row r="3518" spans="35:41" x14ac:dyDescent="0.25">
      <c r="AI3518" s="142"/>
      <c r="AJ3518" s="142"/>
      <c r="AK3518" s="142"/>
      <c r="AL3518" s="142"/>
      <c r="AM3518" s="142"/>
      <c r="AN3518" s="142"/>
      <c r="AO3518" s="142"/>
    </row>
    <row r="3519" spans="35:41" x14ac:dyDescent="0.25">
      <c r="AI3519" s="142"/>
      <c r="AJ3519" s="142"/>
      <c r="AK3519" s="142"/>
      <c r="AL3519" s="142"/>
      <c r="AM3519" s="142"/>
      <c r="AN3519" s="142"/>
      <c r="AO3519" s="142"/>
    </row>
    <row r="3520" spans="35:41" x14ac:dyDescent="0.25">
      <c r="AI3520" s="142"/>
      <c r="AJ3520" s="142"/>
      <c r="AK3520" s="142"/>
      <c r="AL3520" s="142"/>
      <c r="AM3520" s="142"/>
      <c r="AN3520" s="142"/>
      <c r="AO3520" s="142"/>
    </row>
    <row r="3521" spans="35:41" x14ac:dyDescent="0.25">
      <c r="AI3521" s="142"/>
      <c r="AJ3521" s="142"/>
      <c r="AK3521" s="142"/>
      <c r="AL3521" s="142"/>
      <c r="AM3521" s="142"/>
      <c r="AN3521" s="142"/>
      <c r="AO3521" s="142"/>
    </row>
    <row r="3522" spans="35:41" x14ac:dyDescent="0.25">
      <c r="AI3522" s="142"/>
      <c r="AJ3522" s="142"/>
      <c r="AK3522" s="142"/>
      <c r="AL3522" s="142"/>
      <c r="AM3522" s="142"/>
      <c r="AN3522" s="142"/>
      <c r="AO3522" s="142"/>
    </row>
    <row r="3523" spans="35:41" x14ac:dyDescent="0.25">
      <c r="AI3523" s="142"/>
      <c r="AJ3523" s="142"/>
      <c r="AK3523" s="142"/>
      <c r="AL3523" s="142"/>
      <c r="AM3523" s="142"/>
      <c r="AN3523" s="142"/>
      <c r="AO3523" s="142"/>
    </row>
    <row r="3524" spans="35:41" x14ac:dyDescent="0.25">
      <c r="AI3524" s="142"/>
      <c r="AJ3524" s="142"/>
      <c r="AK3524" s="142"/>
      <c r="AL3524" s="142"/>
      <c r="AM3524" s="142"/>
      <c r="AN3524" s="142"/>
      <c r="AO3524" s="142"/>
    </row>
    <row r="3525" spans="35:41" x14ac:dyDescent="0.25">
      <c r="AI3525" s="142"/>
      <c r="AJ3525" s="142"/>
      <c r="AK3525" s="142"/>
      <c r="AL3525" s="142"/>
      <c r="AM3525" s="142"/>
      <c r="AN3525" s="142"/>
      <c r="AO3525" s="142"/>
    </row>
    <row r="3526" spans="35:41" x14ac:dyDescent="0.25">
      <c r="AI3526" s="142"/>
      <c r="AJ3526" s="142"/>
      <c r="AK3526" s="142"/>
      <c r="AL3526" s="142"/>
      <c r="AM3526" s="142"/>
      <c r="AN3526" s="142"/>
      <c r="AO3526" s="142"/>
    </row>
    <row r="3527" spans="35:41" x14ac:dyDescent="0.25">
      <c r="AI3527" s="142"/>
      <c r="AJ3527" s="142"/>
      <c r="AK3527" s="142"/>
      <c r="AL3527" s="142"/>
      <c r="AM3527" s="142"/>
      <c r="AN3527" s="142"/>
      <c r="AO3527" s="142"/>
    </row>
    <row r="3528" spans="35:41" x14ac:dyDescent="0.25">
      <c r="AI3528" s="142"/>
      <c r="AJ3528" s="142"/>
      <c r="AK3528" s="142"/>
      <c r="AL3528" s="142"/>
      <c r="AM3528" s="142"/>
      <c r="AN3528" s="142"/>
      <c r="AO3528" s="142"/>
    </row>
    <row r="3529" spans="35:41" x14ac:dyDescent="0.25">
      <c r="AI3529" s="142"/>
      <c r="AJ3529" s="142"/>
      <c r="AK3529" s="142"/>
      <c r="AL3529" s="142"/>
      <c r="AM3529" s="142"/>
      <c r="AN3529" s="142"/>
      <c r="AO3529" s="142"/>
    </row>
    <row r="3530" spans="35:41" x14ac:dyDescent="0.25">
      <c r="AI3530" s="142"/>
      <c r="AJ3530" s="142"/>
      <c r="AK3530" s="142"/>
      <c r="AL3530" s="142"/>
      <c r="AM3530" s="142"/>
      <c r="AN3530" s="142"/>
      <c r="AO3530" s="142"/>
    </row>
    <row r="3531" spans="35:41" x14ac:dyDescent="0.25">
      <c r="AI3531" s="142"/>
      <c r="AJ3531" s="142"/>
      <c r="AK3531" s="142"/>
      <c r="AL3531" s="142"/>
      <c r="AM3531" s="142"/>
      <c r="AN3531" s="142"/>
      <c r="AO3531" s="142"/>
    </row>
    <row r="3532" spans="35:41" x14ac:dyDescent="0.25">
      <c r="AI3532" s="142"/>
      <c r="AJ3532" s="142"/>
      <c r="AK3532" s="142"/>
      <c r="AL3532" s="142"/>
      <c r="AM3532" s="142"/>
      <c r="AN3532" s="142"/>
      <c r="AO3532" s="142"/>
    </row>
    <row r="3533" spans="35:41" x14ac:dyDescent="0.25">
      <c r="AI3533" s="142"/>
      <c r="AJ3533" s="142"/>
      <c r="AK3533" s="142"/>
      <c r="AL3533" s="142"/>
      <c r="AM3533" s="142"/>
      <c r="AN3533" s="142"/>
      <c r="AO3533" s="142"/>
    </row>
    <row r="3534" spans="35:41" x14ac:dyDescent="0.25">
      <c r="AI3534" s="142"/>
      <c r="AJ3534" s="142"/>
      <c r="AK3534" s="142"/>
      <c r="AL3534" s="142"/>
      <c r="AM3534" s="142"/>
      <c r="AN3534" s="142"/>
      <c r="AO3534" s="142"/>
    </row>
    <row r="3535" spans="35:41" x14ac:dyDescent="0.25">
      <c r="AI3535" s="142"/>
      <c r="AJ3535" s="142"/>
      <c r="AK3535" s="142"/>
      <c r="AL3535" s="142"/>
      <c r="AM3535" s="142"/>
      <c r="AN3535" s="142"/>
      <c r="AO3535" s="142"/>
    </row>
    <row r="3536" spans="35:41" x14ac:dyDescent="0.25">
      <c r="AI3536" s="142"/>
      <c r="AJ3536" s="142"/>
      <c r="AK3536" s="142"/>
      <c r="AL3536" s="142"/>
      <c r="AM3536" s="142"/>
      <c r="AN3536" s="142"/>
      <c r="AO3536" s="142"/>
    </row>
    <row r="3537" spans="35:41" x14ac:dyDescent="0.25">
      <c r="AI3537" s="142"/>
      <c r="AJ3537" s="142"/>
      <c r="AK3537" s="142"/>
      <c r="AL3537" s="142"/>
      <c r="AM3537" s="142"/>
      <c r="AN3537" s="142"/>
      <c r="AO3537" s="142"/>
    </row>
    <row r="3538" spans="35:41" x14ac:dyDescent="0.25">
      <c r="AI3538" s="142"/>
      <c r="AJ3538" s="142"/>
      <c r="AK3538" s="142"/>
      <c r="AL3538" s="142"/>
      <c r="AM3538" s="142"/>
      <c r="AN3538" s="142"/>
      <c r="AO3538" s="142"/>
    </row>
    <row r="3539" spans="35:41" x14ac:dyDescent="0.25">
      <c r="AI3539" s="142"/>
      <c r="AJ3539" s="142"/>
      <c r="AK3539" s="142"/>
      <c r="AL3539" s="142"/>
      <c r="AM3539" s="142"/>
      <c r="AN3539" s="142"/>
      <c r="AO3539" s="142"/>
    </row>
    <row r="3540" spans="35:41" x14ac:dyDescent="0.25">
      <c r="AI3540" s="142"/>
      <c r="AJ3540" s="142"/>
      <c r="AK3540" s="142"/>
      <c r="AL3540" s="142"/>
      <c r="AM3540" s="142"/>
      <c r="AN3540" s="142"/>
      <c r="AO3540" s="142"/>
    </row>
    <row r="3541" spans="35:41" x14ac:dyDescent="0.25">
      <c r="AI3541" s="142"/>
      <c r="AJ3541" s="142"/>
      <c r="AK3541" s="142"/>
      <c r="AL3541" s="142"/>
      <c r="AM3541" s="142"/>
      <c r="AN3541" s="142"/>
      <c r="AO3541" s="142"/>
    </row>
    <row r="3542" spans="35:41" x14ac:dyDescent="0.25">
      <c r="AI3542" s="142"/>
      <c r="AJ3542" s="142"/>
      <c r="AK3542" s="142"/>
      <c r="AL3542" s="142"/>
      <c r="AM3542" s="142"/>
      <c r="AN3542" s="142"/>
      <c r="AO3542" s="142"/>
    </row>
    <row r="3543" spans="35:41" x14ac:dyDescent="0.25">
      <c r="AI3543" s="142"/>
      <c r="AJ3543" s="142"/>
      <c r="AK3543" s="142"/>
      <c r="AL3543" s="142"/>
      <c r="AM3543" s="142"/>
      <c r="AN3543" s="142"/>
      <c r="AO3543" s="142"/>
    </row>
    <row r="3544" spans="35:41" x14ac:dyDescent="0.25">
      <c r="AI3544" s="142"/>
      <c r="AJ3544" s="142"/>
      <c r="AK3544" s="142"/>
      <c r="AL3544" s="142"/>
      <c r="AM3544" s="142"/>
      <c r="AN3544" s="142"/>
      <c r="AO3544" s="142"/>
    </row>
    <row r="3545" spans="35:41" x14ac:dyDescent="0.25">
      <c r="AI3545" s="142"/>
      <c r="AJ3545" s="142"/>
      <c r="AK3545" s="142"/>
      <c r="AL3545" s="142"/>
      <c r="AM3545" s="142"/>
      <c r="AN3545" s="142"/>
      <c r="AO3545" s="142"/>
    </row>
    <row r="3546" spans="35:41" x14ac:dyDescent="0.25">
      <c r="AI3546" s="142"/>
      <c r="AJ3546" s="142"/>
      <c r="AK3546" s="142"/>
      <c r="AL3546" s="142"/>
      <c r="AM3546" s="142"/>
      <c r="AN3546" s="142"/>
      <c r="AO3546" s="142"/>
    </row>
    <row r="3547" spans="35:41" x14ac:dyDescent="0.25">
      <c r="AI3547" s="142"/>
      <c r="AJ3547" s="142"/>
      <c r="AK3547" s="142"/>
      <c r="AL3547" s="142"/>
      <c r="AM3547" s="142"/>
      <c r="AN3547" s="142"/>
      <c r="AO3547" s="142"/>
    </row>
    <row r="3548" spans="35:41" x14ac:dyDescent="0.25">
      <c r="AI3548" s="142"/>
      <c r="AJ3548" s="142"/>
      <c r="AK3548" s="142"/>
      <c r="AL3548" s="142"/>
      <c r="AM3548" s="142"/>
      <c r="AN3548" s="142"/>
      <c r="AO3548" s="142"/>
    </row>
    <row r="3549" spans="35:41" x14ac:dyDescent="0.25">
      <c r="AI3549" s="142"/>
      <c r="AJ3549" s="142"/>
      <c r="AK3549" s="142"/>
      <c r="AL3549" s="142"/>
      <c r="AM3549" s="142"/>
      <c r="AN3549" s="142"/>
      <c r="AO3549" s="142"/>
    </row>
    <row r="3550" spans="35:41" x14ac:dyDescent="0.25">
      <c r="AI3550" s="142"/>
      <c r="AJ3550" s="142"/>
      <c r="AK3550" s="142"/>
      <c r="AL3550" s="142"/>
      <c r="AM3550" s="142"/>
      <c r="AN3550" s="142"/>
      <c r="AO3550" s="142"/>
    </row>
    <row r="3551" spans="35:41" x14ac:dyDescent="0.25">
      <c r="AI3551" s="142"/>
      <c r="AJ3551" s="142"/>
      <c r="AK3551" s="142"/>
      <c r="AL3551" s="142"/>
      <c r="AM3551" s="142"/>
      <c r="AN3551" s="142"/>
      <c r="AO3551" s="142"/>
    </row>
    <row r="3552" spans="35:41" x14ac:dyDescent="0.25">
      <c r="AI3552" s="142"/>
      <c r="AJ3552" s="142"/>
      <c r="AK3552" s="142"/>
      <c r="AL3552" s="142"/>
      <c r="AM3552" s="142"/>
      <c r="AN3552" s="142"/>
      <c r="AO3552" s="142"/>
    </row>
    <row r="3553" spans="35:41" x14ac:dyDescent="0.25">
      <c r="AI3553" s="142"/>
      <c r="AJ3553" s="142"/>
      <c r="AK3553" s="142"/>
      <c r="AL3553" s="142"/>
      <c r="AM3553" s="142"/>
      <c r="AN3553" s="142"/>
      <c r="AO3553" s="142"/>
    </row>
    <row r="3554" spans="35:41" x14ac:dyDescent="0.25">
      <c r="AI3554" s="142"/>
      <c r="AJ3554" s="142"/>
      <c r="AK3554" s="142"/>
      <c r="AL3554" s="142"/>
      <c r="AM3554" s="142"/>
      <c r="AN3554" s="142"/>
      <c r="AO3554" s="142"/>
    </row>
    <row r="3555" spans="35:41" x14ac:dyDescent="0.25">
      <c r="AI3555" s="142"/>
      <c r="AJ3555" s="142"/>
      <c r="AK3555" s="142"/>
      <c r="AL3555" s="142"/>
      <c r="AM3555" s="142"/>
      <c r="AN3555" s="142"/>
      <c r="AO3555" s="142"/>
    </row>
    <row r="3556" spans="35:41" x14ac:dyDescent="0.25">
      <c r="AI3556" s="142"/>
      <c r="AJ3556" s="142"/>
      <c r="AK3556" s="142"/>
      <c r="AL3556" s="142"/>
      <c r="AM3556" s="142"/>
      <c r="AN3556" s="142"/>
      <c r="AO3556" s="142"/>
    </row>
    <row r="3557" spans="35:41" x14ac:dyDescent="0.25">
      <c r="AI3557" s="142"/>
      <c r="AJ3557" s="142"/>
      <c r="AK3557" s="142"/>
      <c r="AL3557" s="142"/>
      <c r="AM3557" s="142"/>
      <c r="AN3557" s="142"/>
      <c r="AO3557" s="142"/>
    </row>
    <row r="3558" spans="35:41" x14ac:dyDescent="0.25">
      <c r="AI3558" s="142"/>
      <c r="AJ3558" s="142"/>
      <c r="AK3558" s="142"/>
      <c r="AL3558" s="142"/>
      <c r="AM3558" s="142"/>
      <c r="AN3558" s="142"/>
      <c r="AO3558" s="142"/>
    </row>
    <row r="3559" spans="35:41" x14ac:dyDescent="0.25">
      <c r="AI3559" s="142"/>
      <c r="AJ3559" s="142"/>
      <c r="AK3559" s="142"/>
      <c r="AL3559" s="142"/>
      <c r="AM3559" s="142"/>
      <c r="AN3559" s="142"/>
      <c r="AO3559" s="142"/>
    </row>
    <row r="3560" spans="35:41" x14ac:dyDescent="0.25">
      <c r="AI3560" s="142"/>
      <c r="AJ3560" s="142"/>
      <c r="AK3560" s="142"/>
      <c r="AL3560" s="142"/>
      <c r="AM3560" s="142"/>
      <c r="AN3560" s="142"/>
      <c r="AO3560" s="142"/>
    </row>
    <row r="3561" spans="35:41" x14ac:dyDescent="0.25">
      <c r="AI3561" s="142"/>
      <c r="AJ3561" s="142"/>
      <c r="AK3561" s="142"/>
      <c r="AL3561" s="142"/>
      <c r="AM3561" s="142"/>
      <c r="AN3561" s="142"/>
      <c r="AO3561" s="142"/>
    </row>
    <row r="3562" spans="35:41" x14ac:dyDescent="0.25">
      <c r="AI3562" s="142"/>
      <c r="AJ3562" s="142"/>
      <c r="AK3562" s="142"/>
      <c r="AL3562" s="142"/>
      <c r="AM3562" s="142"/>
      <c r="AN3562" s="142"/>
      <c r="AO3562" s="142"/>
    </row>
    <row r="3563" spans="35:41" x14ac:dyDescent="0.25">
      <c r="AI3563" s="142"/>
      <c r="AJ3563" s="142"/>
      <c r="AK3563" s="142"/>
      <c r="AL3563" s="142"/>
      <c r="AM3563" s="142"/>
      <c r="AN3563" s="142"/>
      <c r="AO3563" s="142"/>
    </row>
    <row r="3564" spans="35:41" x14ac:dyDescent="0.25">
      <c r="AI3564" s="142"/>
      <c r="AJ3564" s="142"/>
      <c r="AK3564" s="142"/>
      <c r="AL3564" s="142"/>
      <c r="AM3564" s="142"/>
      <c r="AN3564" s="142"/>
      <c r="AO3564" s="142"/>
    </row>
    <row r="3565" spans="35:41" x14ac:dyDescent="0.25">
      <c r="AI3565" s="142"/>
      <c r="AJ3565" s="142"/>
      <c r="AK3565" s="142"/>
      <c r="AL3565" s="142"/>
      <c r="AM3565" s="142"/>
      <c r="AN3565" s="142"/>
      <c r="AO3565" s="142"/>
    </row>
    <row r="3566" spans="35:41" x14ac:dyDescent="0.25">
      <c r="AI3566" s="142"/>
      <c r="AJ3566" s="142"/>
      <c r="AK3566" s="142"/>
      <c r="AL3566" s="142"/>
      <c r="AM3566" s="142"/>
      <c r="AN3566" s="142"/>
      <c r="AO3566" s="142"/>
    </row>
    <row r="3567" spans="35:41" x14ac:dyDescent="0.25">
      <c r="AI3567" s="142"/>
      <c r="AJ3567" s="142"/>
      <c r="AK3567" s="142"/>
      <c r="AL3567" s="142"/>
      <c r="AM3567" s="142"/>
      <c r="AN3567" s="142"/>
      <c r="AO3567" s="142"/>
    </row>
    <row r="3568" spans="35:41" x14ac:dyDescent="0.25">
      <c r="AI3568" s="142"/>
      <c r="AJ3568" s="142"/>
      <c r="AK3568" s="142"/>
      <c r="AL3568" s="142"/>
      <c r="AM3568" s="142"/>
      <c r="AN3568" s="142"/>
      <c r="AO3568" s="142"/>
    </row>
    <row r="3569" spans="35:41" x14ac:dyDescent="0.25">
      <c r="AI3569" s="142"/>
      <c r="AJ3569" s="142"/>
      <c r="AK3569" s="142"/>
      <c r="AL3569" s="142"/>
      <c r="AM3569" s="142"/>
      <c r="AN3569" s="142"/>
      <c r="AO3569" s="142"/>
    </row>
    <row r="3570" spans="35:41" x14ac:dyDescent="0.25">
      <c r="AI3570" s="142"/>
      <c r="AJ3570" s="142"/>
      <c r="AK3570" s="142"/>
      <c r="AL3570" s="142"/>
      <c r="AM3570" s="142"/>
      <c r="AN3570" s="142"/>
      <c r="AO3570" s="142"/>
    </row>
    <row r="3571" spans="35:41" x14ac:dyDescent="0.25">
      <c r="AI3571" s="142"/>
      <c r="AJ3571" s="142"/>
      <c r="AK3571" s="142"/>
      <c r="AL3571" s="142"/>
      <c r="AM3571" s="142"/>
      <c r="AN3571" s="142"/>
      <c r="AO3571" s="142"/>
    </row>
    <row r="3572" spans="35:41" x14ac:dyDescent="0.25">
      <c r="AI3572" s="142"/>
      <c r="AJ3572" s="142"/>
      <c r="AK3572" s="142"/>
      <c r="AL3572" s="142"/>
      <c r="AM3572" s="142"/>
      <c r="AN3572" s="142"/>
      <c r="AO3572" s="142"/>
    </row>
    <row r="3573" spans="35:41" x14ac:dyDescent="0.25">
      <c r="AI3573" s="142"/>
      <c r="AJ3573" s="142"/>
      <c r="AK3573" s="142"/>
      <c r="AL3573" s="142"/>
      <c r="AM3573" s="142"/>
      <c r="AN3573" s="142"/>
      <c r="AO3573" s="142"/>
    </row>
    <row r="3574" spans="35:41" x14ac:dyDescent="0.25">
      <c r="AI3574" s="142"/>
      <c r="AJ3574" s="142"/>
      <c r="AK3574" s="142"/>
      <c r="AL3574" s="142"/>
      <c r="AM3574" s="142"/>
      <c r="AN3574" s="142"/>
      <c r="AO3574" s="142"/>
    </row>
    <row r="3575" spans="35:41" x14ac:dyDescent="0.25">
      <c r="AI3575" s="142"/>
      <c r="AJ3575" s="142"/>
      <c r="AK3575" s="142"/>
      <c r="AL3575" s="142"/>
      <c r="AM3575" s="142"/>
      <c r="AN3575" s="142"/>
      <c r="AO3575" s="142"/>
    </row>
    <row r="3576" spans="35:41" x14ac:dyDescent="0.25">
      <c r="AI3576" s="142"/>
      <c r="AJ3576" s="142"/>
      <c r="AK3576" s="142"/>
      <c r="AL3576" s="142"/>
      <c r="AM3576" s="142"/>
      <c r="AN3576" s="142"/>
      <c r="AO3576" s="142"/>
    </row>
    <row r="3577" spans="35:41" x14ac:dyDescent="0.25">
      <c r="AI3577" s="142"/>
      <c r="AJ3577" s="142"/>
      <c r="AK3577" s="142"/>
      <c r="AL3577" s="142"/>
      <c r="AM3577" s="142"/>
      <c r="AN3577" s="142"/>
      <c r="AO3577" s="142"/>
    </row>
    <row r="3578" spans="35:41" x14ac:dyDescent="0.25">
      <c r="AI3578" s="142"/>
      <c r="AJ3578" s="142"/>
      <c r="AK3578" s="142"/>
      <c r="AL3578" s="142"/>
      <c r="AM3578" s="142"/>
      <c r="AN3578" s="142"/>
      <c r="AO3578" s="142"/>
    </row>
    <row r="3579" spans="35:41" x14ac:dyDescent="0.25">
      <c r="AI3579" s="142"/>
      <c r="AJ3579" s="142"/>
      <c r="AK3579" s="142"/>
      <c r="AL3579" s="142"/>
      <c r="AM3579" s="142"/>
      <c r="AN3579" s="142"/>
      <c r="AO3579" s="142"/>
    </row>
    <row r="3580" spans="35:41" x14ac:dyDescent="0.25">
      <c r="AI3580" s="142"/>
      <c r="AJ3580" s="142"/>
      <c r="AK3580" s="142"/>
      <c r="AL3580" s="142"/>
      <c r="AM3580" s="142"/>
      <c r="AN3580" s="142"/>
      <c r="AO3580" s="142"/>
    </row>
    <row r="3581" spans="35:41" x14ac:dyDescent="0.25">
      <c r="AI3581" s="142"/>
      <c r="AJ3581" s="142"/>
      <c r="AK3581" s="142"/>
      <c r="AL3581" s="142"/>
      <c r="AM3581" s="142"/>
      <c r="AN3581" s="142"/>
      <c r="AO3581" s="142"/>
    </row>
    <row r="3582" spans="35:41" x14ac:dyDescent="0.25">
      <c r="AI3582" s="142"/>
      <c r="AJ3582" s="142"/>
      <c r="AK3582" s="142"/>
      <c r="AL3582" s="142"/>
      <c r="AM3582" s="142"/>
      <c r="AN3582" s="142"/>
      <c r="AO3582" s="142"/>
    </row>
    <row r="3583" spans="35:41" x14ac:dyDescent="0.25">
      <c r="AI3583" s="142"/>
      <c r="AJ3583" s="142"/>
      <c r="AK3583" s="142"/>
      <c r="AL3583" s="142"/>
      <c r="AM3583" s="142"/>
      <c r="AN3583" s="142"/>
      <c r="AO3583" s="142"/>
    </row>
    <row r="3584" spans="35:41" x14ac:dyDescent="0.25">
      <c r="AI3584" s="142"/>
      <c r="AJ3584" s="142"/>
      <c r="AK3584" s="142"/>
      <c r="AL3584" s="142"/>
      <c r="AM3584" s="142"/>
      <c r="AN3584" s="142"/>
      <c r="AO3584" s="142"/>
    </row>
    <row r="3585" spans="35:41" x14ac:dyDescent="0.25">
      <c r="AI3585" s="142"/>
      <c r="AJ3585" s="142"/>
      <c r="AK3585" s="142"/>
      <c r="AL3585" s="142"/>
      <c r="AM3585" s="142"/>
      <c r="AN3585" s="142"/>
      <c r="AO3585" s="142"/>
    </row>
    <row r="3586" spans="35:41" x14ac:dyDescent="0.25">
      <c r="AI3586" s="142"/>
      <c r="AJ3586" s="142"/>
      <c r="AK3586" s="142"/>
      <c r="AL3586" s="142"/>
      <c r="AM3586" s="142"/>
      <c r="AN3586" s="142"/>
      <c r="AO3586" s="142"/>
    </row>
    <row r="3587" spans="35:41" x14ac:dyDescent="0.25">
      <c r="AI3587" s="142"/>
      <c r="AJ3587" s="142"/>
      <c r="AK3587" s="142"/>
      <c r="AL3587" s="142"/>
      <c r="AM3587" s="142"/>
      <c r="AN3587" s="142"/>
      <c r="AO3587" s="142"/>
    </row>
    <row r="3588" spans="35:41" x14ac:dyDescent="0.25">
      <c r="AI3588" s="142"/>
      <c r="AJ3588" s="142"/>
      <c r="AK3588" s="142"/>
      <c r="AL3588" s="142"/>
      <c r="AM3588" s="142"/>
      <c r="AN3588" s="142"/>
      <c r="AO3588" s="142"/>
    </row>
    <row r="3589" spans="35:41" x14ac:dyDescent="0.25">
      <c r="AI3589" s="142"/>
      <c r="AJ3589" s="142"/>
      <c r="AK3589" s="142"/>
      <c r="AL3589" s="142"/>
      <c r="AM3589" s="142"/>
      <c r="AN3589" s="142"/>
      <c r="AO3589" s="142"/>
    </row>
    <row r="3590" spans="35:41" x14ac:dyDescent="0.25">
      <c r="AI3590" s="142"/>
      <c r="AJ3590" s="142"/>
      <c r="AK3590" s="142"/>
      <c r="AL3590" s="142"/>
      <c r="AM3590" s="142"/>
      <c r="AN3590" s="142"/>
      <c r="AO3590" s="142"/>
    </row>
    <row r="3591" spans="35:41" x14ac:dyDescent="0.25">
      <c r="AI3591" s="142"/>
      <c r="AJ3591" s="142"/>
      <c r="AK3591" s="142"/>
      <c r="AL3591" s="142"/>
      <c r="AM3591" s="142"/>
      <c r="AN3591" s="142"/>
      <c r="AO3591" s="142"/>
    </row>
    <row r="3592" spans="35:41" x14ac:dyDescent="0.25">
      <c r="AI3592" s="142"/>
      <c r="AJ3592" s="142"/>
      <c r="AK3592" s="142"/>
      <c r="AL3592" s="142"/>
      <c r="AM3592" s="142"/>
      <c r="AN3592" s="142"/>
      <c r="AO3592" s="142"/>
    </row>
    <row r="3593" spans="35:41" x14ac:dyDescent="0.25">
      <c r="AI3593" s="142"/>
      <c r="AJ3593" s="142"/>
      <c r="AK3593" s="142"/>
      <c r="AL3593" s="142"/>
      <c r="AM3593" s="142"/>
      <c r="AN3593" s="142"/>
      <c r="AO3593" s="142"/>
    </row>
    <row r="3594" spans="35:41" x14ac:dyDescent="0.25">
      <c r="AI3594" s="142"/>
      <c r="AJ3594" s="142"/>
      <c r="AK3594" s="142"/>
      <c r="AL3594" s="142"/>
      <c r="AM3594" s="142"/>
      <c r="AN3594" s="142"/>
      <c r="AO3594" s="142"/>
    </row>
    <row r="3595" spans="35:41" x14ac:dyDescent="0.25">
      <c r="AI3595" s="142"/>
      <c r="AJ3595" s="142"/>
      <c r="AK3595" s="142"/>
      <c r="AL3595" s="142"/>
      <c r="AM3595" s="142"/>
      <c r="AN3595" s="142"/>
      <c r="AO3595" s="142"/>
    </row>
    <row r="3596" spans="35:41" x14ac:dyDescent="0.25">
      <c r="AI3596" s="142"/>
      <c r="AJ3596" s="142"/>
      <c r="AK3596" s="142"/>
      <c r="AL3596" s="142"/>
      <c r="AM3596" s="142"/>
      <c r="AN3596" s="142"/>
      <c r="AO3596" s="142"/>
    </row>
    <row r="3597" spans="35:41" x14ac:dyDescent="0.25">
      <c r="AI3597" s="142"/>
      <c r="AJ3597" s="142"/>
      <c r="AK3597" s="142"/>
      <c r="AL3597" s="142"/>
      <c r="AM3597" s="142"/>
      <c r="AN3597" s="142"/>
      <c r="AO3597" s="142"/>
    </row>
    <row r="3598" spans="35:41" x14ac:dyDescent="0.25">
      <c r="AI3598" s="142"/>
      <c r="AJ3598" s="142"/>
      <c r="AK3598" s="142"/>
      <c r="AL3598" s="142"/>
      <c r="AM3598" s="142"/>
      <c r="AN3598" s="142"/>
      <c r="AO3598" s="142"/>
    </row>
    <row r="3599" spans="35:41" x14ac:dyDescent="0.25">
      <c r="AI3599" s="142"/>
      <c r="AJ3599" s="142"/>
      <c r="AK3599" s="142"/>
      <c r="AL3599" s="142"/>
      <c r="AM3599" s="142"/>
      <c r="AN3599" s="142"/>
      <c r="AO3599" s="142"/>
    </row>
    <row r="3600" spans="35:41" x14ac:dyDescent="0.25">
      <c r="AI3600" s="142"/>
      <c r="AJ3600" s="142"/>
      <c r="AK3600" s="142"/>
      <c r="AL3600" s="142"/>
      <c r="AM3600" s="142"/>
      <c r="AN3600" s="142"/>
      <c r="AO3600" s="142"/>
    </row>
    <row r="3601" spans="35:41" x14ac:dyDescent="0.25">
      <c r="AI3601" s="142"/>
      <c r="AJ3601" s="142"/>
      <c r="AK3601" s="142"/>
      <c r="AL3601" s="142"/>
      <c r="AM3601" s="142"/>
      <c r="AN3601" s="142"/>
      <c r="AO3601" s="142"/>
    </row>
    <row r="3602" spans="35:41" x14ac:dyDescent="0.25">
      <c r="AI3602" s="142"/>
      <c r="AJ3602" s="142"/>
      <c r="AK3602" s="142"/>
      <c r="AL3602" s="142"/>
      <c r="AM3602" s="142"/>
      <c r="AN3602" s="142"/>
      <c r="AO3602" s="142"/>
    </row>
    <row r="3603" spans="35:41" x14ac:dyDescent="0.25">
      <c r="AI3603" s="142"/>
      <c r="AJ3603" s="142"/>
      <c r="AK3603" s="142"/>
      <c r="AL3603" s="142"/>
      <c r="AM3603" s="142"/>
      <c r="AN3603" s="142"/>
      <c r="AO3603" s="142"/>
    </row>
    <row r="3604" spans="35:41" x14ac:dyDescent="0.25">
      <c r="AI3604" s="142"/>
      <c r="AJ3604" s="142"/>
      <c r="AK3604" s="142"/>
      <c r="AL3604" s="142"/>
      <c r="AM3604" s="142"/>
      <c r="AN3604" s="142"/>
      <c r="AO3604" s="142"/>
    </row>
    <row r="3605" spans="35:41" x14ac:dyDescent="0.25">
      <c r="AI3605" s="142"/>
      <c r="AJ3605" s="142"/>
      <c r="AK3605" s="142"/>
      <c r="AL3605" s="142"/>
      <c r="AM3605" s="142"/>
      <c r="AN3605" s="142"/>
      <c r="AO3605" s="142"/>
    </row>
    <row r="3606" spans="35:41" x14ac:dyDescent="0.25">
      <c r="AI3606" s="142"/>
      <c r="AJ3606" s="142"/>
      <c r="AK3606" s="142"/>
      <c r="AL3606" s="142"/>
      <c r="AM3606" s="142"/>
      <c r="AN3606" s="142"/>
      <c r="AO3606" s="142"/>
    </row>
    <row r="3607" spans="35:41" x14ac:dyDescent="0.25">
      <c r="AI3607" s="142"/>
      <c r="AJ3607" s="142"/>
      <c r="AK3607" s="142"/>
      <c r="AL3607" s="142"/>
      <c r="AM3607" s="142"/>
      <c r="AN3607" s="142"/>
      <c r="AO3607" s="142"/>
    </row>
    <row r="3608" spans="35:41" x14ac:dyDescent="0.25">
      <c r="AI3608" s="142"/>
      <c r="AJ3608" s="142"/>
      <c r="AK3608" s="142"/>
      <c r="AL3608" s="142"/>
      <c r="AM3608" s="142"/>
      <c r="AN3608" s="142"/>
      <c r="AO3608" s="142"/>
    </row>
    <row r="3609" spans="35:41" x14ac:dyDescent="0.25">
      <c r="AI3609" s="142"/>
      <c r="AJ3609" s="142"/>
      <c r="AK3609" s="142"/>
      <c r="AL3609" s="142"/>
      <c r="AM3609" s="142"/>
      <c r="AN3609" s="142"/>
      <c r="AO3609" s="142"/>
    </row>
    <row r="3610" spans="35:41" x14ac:dyDescent="0.25">
      <c r="AI3610" s="142"/>
      <c r="AJ3610" s="142"/>
      <c r="AK3610" s="142"/>
      <c r="AL3610" s="142"/>
      <c r="AM3610" s="142"/>
      <c r="AN3610" s="142"/>
      <c r="AO3610" s="142"/>
    </row>
    <row r="3611" spans="35:41" x14ac:dyDescent="0.25">
      <c r="AI3611" s="142"/>
      <c r="AJ3611" s="142"/>
      <c r="AK3611" s="142"/>
      <c r="AL3611" s="142"/>
      <c r="AM3611" s="142"/>
      <c r="AN3611" s="142"/>
      <c r="AO3611" s="142"/>
    </row>
    <row r="3612" spans="35:41" x14ac:dyDescent="0.25">
      <c r="AI3612" s="142"/>
      <c r="AJ3612" s="142"/>
      <c r="AK3612" s="142"/>
      <c r="AL3612" s="142"/>
      <c r="AM3612" s="142"/>
      <c r="AN3612" s="142"/>
      <c r="AO3612" s="142"/>
    </row>
    <row r="3613" spans="35:41" x14ac:dyDescent="0.25">
      <c r="AI3613" s="142"/>
      <c r="AJ3613" s="142"/>
      <c r="AK3613" s="142"/>
      <c r="AL3613" s="142"/>
      <c r="AM3613" s="142"/>
      <c r="AN3613" s="142"/>
      <c r="AO3613" s="142"/>
    </row>
    <row r="3614" spans="35:41" x14ac:dyDescent="0.25">
      <c r="AI3614" s="142"/>
      <c r="AJ3614" s="142"/>
      <c r="AK3614" s="142"/>
      <c r="AL3614" s="142"/>
      <c r="AM3614" s="142"/>
      <c r="AN3614" s="142"/>
      <c r="AO3614" s="142"/>
    </row>
    <row r="3615" spans="35:41" x14ac:dyDescent="0.25">
      <c r="AI3615" s="142"/>
      <c r="AJ3615" s="142"/>
      <c r="AK3615" s="142"/>
      <c r="AL3615" s="142"/>
      <c r="AM3615" s="142"/>
      <c r="AN3615" s="142"/>
      <c r="AO3615" s="142"/>
    </row>
    <row r="3616" spans="35:41" x14ac:dyDescent="0.25">
      <c r="AI3616" s="142"/>
      <c r="AJ3616" s="142"/>
      <c r="AK3616" s="142"/>
      <c r="AL3616" s="142"/>
      <c r="AM3616" s="142"/>
      <c r="AN3616" s="142"/>
      <c r="AO3616" s="142"/>
    </row>
    <row r="3617" spans="35:41" x14ac:dyDescent="0.25">
      <c r="AI3617" s="142"/>
      <c r="AJ3617" s="142"/>
      <c r="AK3617" s="142"/>
      <c r="AL3617" s="142"/>
      <c r="AM3617" s="142"/>
      <c r="AN3617" s="142"/>
      <c r="AO3617" s="142"/>
    </row>
    <row r="3618" spans="35:41" x14ac:dyDescent="0.25">
      <c r="AI3618" s="142"/>
      <c r="AJ3618" s="142"/>
      <c r="AK3618" s="142"/>
      <c r="AL3618" s="142"/>
      <c r="AM3618" s="142"/>
      <c r="AN3618" s="142"/>
      <c r="AO3618" s="142"/>
    </row>
    <row r="3619" spans="35:41" x14ac:dyDescent="0.25">
      <c r="AI3619" s="142"/>
      <c r="AJ3619" s="142"/>
      <c r="AK3619" s="142"/>
      <c r="AL3619" s="142"/>
      <c r="AM3619" s="142"/>
      <c r="AN3619" s="142"/>
      <c r="AO3619" s="142"/>
    </row>
    <row r="3620" spans="35:41" x14ac:dyDescent="0.25">
      <c r="AI3620" s="142"/>
      <c r="AJ3620" s="142"/>
      <c r="AK3620" s="142"/>
      <c r="AL3620" s="142"/>
      <c r="AM3620" s="142"/>
      <c r="AN3620" s="142"/>
      <c r="AO3620" s="142"/>
    </row>
    <row r="3621" spans="35:41" x14ac:dyDescent="0.25">
      <c r="AI3621" s="142"/>
      <c r="AJ3621" s="142"/>
      <c r="AK3621" s="142"/>
      <c r="AL3621" s="142"/>
      <c r="AM3621" s="142"/>
      <c r="AN3621" s="142"/>
      <c r="AO3621" s="142"/>
    </row>
    <row r="3622" spans="35:41" x14ac:dyDescent="0.25">
      <c r="AI3622" s="142"/>
      <c r="AJ3622" s="142"/>
      <c r="AK3622" s="142"/>
      <c r="AL3622" s="142"/>
      <c r="AM3622" s="142"/>
      <c r="AN3622" s="142"/>
      <c r="AO3622" s="142"/>
    </row>
    <row r="3623" spans="35:41" x14ac:dyDescent="0.25">
      <c r="AI3623" s="142"/>
      <c r="AJ3623" s="142"/>
      <c r="AK3623" s="142"/>
      <c r="AL3623" s="142"/>
      <c r="AM3623" s="142"/>
      <c r="AN3623" s="142"/>
      <c r="AO3623" s="142"/>
    </row>
    <row r="3624" spans="35:41" x14ac:dyDescent="0.25">
      <c r="AI3624" s="142"/>
      <c r="AJ3624" s="142"/>
      <c r="AK3624" s="142"/>
      <c r="AL3624" s="142"/>
      <c r="AM3624" s="142"/>
      <c r="AN3624" s="142"/>
      <c r="AO3624" s="142"/>
    </row>
    <row r="3625" spans="35:41" x14ac:dyDescent="0.25">
      <c r="AI3625" s="142"/>
      <c r="AJ3625" s="142"/>
      <c r="AK3625" s="142"/>
      <c r="AL3625" s="142"/>
      <c r="AM3625" s="142"/>
      <c r="AN3625" s="142"/>
      <c r="AO3625" s="142"/>
    </row>
    <row r="3626" spans="35:41" x14ac:dyDescent="0.25">
      <c r="AI3626" s="142"/>
      <c r="AJ3626" s="142"/>
      <c r="AK3626" s="142"/>
      <c r="AL3626" s="142"/>
      <c r="AM3626" s="142"/>
      <c r="AN3626" s="142"/>
      <c r="AO3626" s="142"/>
    </row>
    <row r="3627" spans="35:41" x14ac:dyDescent="0.25">
      <c r="AI3627" s="142"/>
      <c r="AJ3627" s="142"/>
      <c r="AK3627" s="142"/>
      <c r="AL3627" s="142"/>
      <c r="AM3627" s="142"/>
      <c r="AN3627" s="142"/>
      <c r="AO3627" s="142"/>
    </row>
    <row r="3628" spans="35:41" x14ac:dyDescent="0.25">
      <c r="AI3628" s="142"/>
      <c r="AJ3628" s="142"/>
      <c r="AK3628" s="142"/>
      <c r="AL3628" s="142"/>
      <c r="AM3628" s="142"/>
      <c r="AN3628" s="142"/>
      <c r="AO3628" s="142"/>
    </row>
    <row r="3629" spans="35:41" x14ac:dyDescent="0.25">
      <c r="AI3629" s="142"/>
      <c r="AJ3629" s="142"/>
      <c r="AK3629" s="142"/>
      <c r="AL3629" s="142"/>
      <c r="AM3629" s="142"/>
      <c r="AN3629" s="142"/>
      <c r="AO3629" s="142"/>
    </row>
    <row r="3630" spans="35:41" x14ac:dyDescent="0.25">
      <c r="AI3630" s="142"/>
      <c r="AJ3630" s="142"/>
      <c r="AK3630" s="142"/>
      <c r="AL3630" s="142"/>
      <c r="AM3630" s="142"/>
      <c r="AN3630" s="142"/>
      <c r="AO3630" s="142"/>
    </row>
    <row r="3631" spans="35:41" x14ac:dyDescent="0.25">
      <c r="AI3631" s="142"/>
      <c r="AJ3631" s="142"/>
      <c r="AK3631" s="142"/>
      <c r="AL3631" s="142"/>
      <c r="AM3631" s="142"/>
      <c r="AN3631" s="142"/>
      <c r="AO3631" s="142"/>
    </row>
    <row r="3632" spans="35:41" x14ac:dyDescent="0.25">
      <c r="AI3632" s="142"/>
      <c r="AJ3632" s="142"/>
      <c r="AK3632" s="142"/>
      <c r="AL3632" s="142"/>
      <c r="AM3632" s="142"/>
      <c r="AN3632" s="142"/>
      <c r="AO3632" s="142"/>
    </row>
    <row r="3633" spans="35:41" x14ac:dyDescent="0.25">
      <c r="AI3633" s="142"/>
      <c r="AJ3633" s="142"/>
      <c r="AK3633" s="142"/>
      <c r="AL3633" s="142"/>
      <c r="AM3633" s="142"/>
      <c r="AN3633" s="142"/>
      <c r="AO3633" s="142"/>
    </row>
    <row r="3634" spans="35:41" x14ac:dyDescent="0.25">
      <c r="AI3634" s="142"/>
      <c r="AJ3634" s="142"/>
      <c r="AK3634" s="142"/>
      <c r="AL3634" s="142"/>
      <c r="AM3634" s="142"/>
      <c r="AN3634" s="142"/>
      <c r="AO3634" s="142"/>
    </row>
    <row r="3635" spans="35:41" x14ac:dyDescent="0.25">
      <c r="AI3635" s="142"/>
      <c r="AJ3635" s="142"/>
      <c r="AK3635" s="142"/>
      <c r="AL3635" s="142"/>
      <c r="AM3635" s="142"/>
      <c r="AN3635" s="142"/>
      <c r="AO3635" s="142"/>
    </row>
    <row r="3636" spans="35:41" x14ac:dyDescent="0.25">
      <c r="AI3636" s="142"/>
      <c r="AJ3636" s="142"/>
      <c r="AK3636" s="142"/>
      <c r="AL3636" s="142"/>
      <c r="AM3636" s="142"/>
      <c r="AN3636" s="142"/>
      <c r="AO3636" s="142"/>
    </row>
    <row r="3637" spans="35:41" x14ac:dyDescent="0.25">
      <c r="AI3637" s="142"/>
      <c r="AJ3637" s="142"/>
      <c r="AK3637" s="142"/>
      <c r="AL3637" s="142"/>
      <c r="AM3637" s="142"/>
      <c r="AN3637" s="142"/>
      <c r="AO3637" s="142"/>
    </row>
    <row r="3638" spans="35:41" x14ac:dyDescent="0.25">
      <c r="AI3638" s="142"/>
      <c r="AJ3638" s="142"/>
      <c r="AK3638" s="142"/>
      <c r="AL3638" s="142"/>
      <c r="AM3638" s="142"/>
      <c r="AN3638" s="142"/>
      <c r="AO3638" s="142"/>
    </row>
    <row r="3639" spans="35:41" x14ac:dyDescent="0.25">
      <c r="AI3639" s="142"/>
      <c r="AJ3639" s="142"/>
      <c r="AK3639" s="142"/>
      <c r="AL3639" s="142"/>
      <c r="AM3639" s="142"/>
      <c r="AN3639" s="142"/>
      <c r="AO3639" s="142"/>
    </row>
    <row r="3640" spans="35:41" x14ac:dyDescent="0.25">
      <c r="AI3640" s="142"/>
      <c r="AJ3640" s="142"/>
      <c r="AK3640" s="142"/>
      <c r="AL3640" s="142"/>
      <c r="AM3640" s="142"/>
      <c r="AN3640" s="142"/>
      <c r="AO3640" s="142"/>
    </row>
    <row r="3641" spans="35:41" x14ac:dyDescent="0.25">
      <c r="AI3641" s="142"/>
      <c r="AJ3641" s="142"/>
      <c r="AK3641" s="142"/>
      <c r="AL3641" s="142"/>
      <c r="AM3641" s="142"/>
      <c r="AN3641" s="142"/>
      <c r="AO3641" s="142"/>
    </row>
    <row r="3642" spans="35:41" x14ac:dyDescent="0.25">
      <c r="AI3642" s="142"/>
      <c r="AJ3642" s="142"/>
      <c r="AK3642" s="142"/>
      <c r="AL3642" s="142"/>
      <c r="AM3642" s="142"/>
      <c r="AN3642" s="142"/>
      <c r="AO3642" s="142"/>
    </row>
    <row r="3643" spans="35:41" x14ac:dyDescent="0.25">
      <c r="AI3643" s="142"/>
      <c r="AJ3643" s="142"/>
      <c r="AK3643" s="142"/>
      <c r="AL3643" s="142"/>
      <c r="AM3643" s="142"/>
      <c r="AN3643" s="142"/>
      <c r="AO3643" s="142"/>
    </row>
    <row r="3644" spans="35:41" x14ac:dyDescent="0.25">
      <c r="AI3644" s="142"/>
      <c r="AJ3644" s="142"/>
      <c r="AK3644" s="142"/>
      <c r="AL3644" s="142"/>
      <c r="AM3644" s="142"/>
      <c r="AN3644" s="142"/>
      <c r="AO3644" s="142"/>
    </row>
    <row r="3645" spans="35:41" x14ac:dyDescent="0.25">
      <c r="AI3645" s="142"/>
      <c r="AJ3645" s="142"/>
      <c r="AK3645" s="142"/>
      <c r="AL3645" s="142"/>
      <c r="AM3645" s="142"/>
      <c r="AN3645" s="142"/>
      <c r="AO3645" s="142"/>
    </row>
    <row r="3646" spans="35:41" x14ac:dyDescent="0.25">
      <c r="AI3646" s="142"/>
      <c r="AJ3646" s="142"/>
      <c r="AK3646" s="142"/>
      <c r="AL3646" s="142"/>
      <c r="AM3646" s="142"/>
      <c r="AN3646" s="142"/>
      <c r="AO3646" s="142"/>
    </row>
    <row r="3647" spans="35:41" x14ac:dyDescent="0.25">
      <c r="AI3647" s="142"/>
      <c r="AJ3647" s="142"/>
      <c r="AK3647" s="142"/>
      <c r="AL3647" s="142"/>
      <c r="AM3647" s="142"/>
      <c r="AN3647" s="142"/>
      <c r="AO3647" s="142"/>
    </row>
    <row r="3648" spans="35:41" x14ac:dyDescent="0.25">
      <c r="AI3648" s="142"/>
      <c r="AJ3648" s="142"/>
      <c r="AK3648" s="142"/>
      <c r="AL3648" s="142"/>
      <c r="AM3648" s="142"/>
      <c r="AN3648" s="142"/>
      <c r="AO3648" s="142"/>
    </row>
    <row r="3649" spans="35:41" x14ac:dyDescent="0.25">
      <c r="AI3649" s="142"/>
      <c r="AJ3649" s="142"/>
      <c r="AK3649" s="142"/>
      <c r="AL3649" s="142"/>
      <c r="AM3649" s="142"/>
      <c r="AN3649" s="142"/>
      <c r="AO3649" s="142"/>
    </row>
    <row r="3650" spans="35:41" x14ac:dyDescent="0.25">
      <c r="AI3650" s="142"/>
      <c r="AJ3650" s="142"/>
      <c r="AK3650" s="142"/>
      <c r="AL3650" s="142"/>
      <c r="AM3650" s="142"/>
      <c r="AN3650" s="142"/>
      <c r="AO3650" s="142"/>
    </row>
    <row r="3651" spans="35:41" x14ac:dyDescent="0.25">
      <c r="AI3651" s="142"/>
      <c r="AJ3651" s="142"/>
      <c r="AK3651" s="142"/>
      <c r="AL3651" s="142"/>
      <c r="AM3651" s="142"/>
      <c r="AN3651" s="142"/>
      <c r="AO3651" s="142"/>
    </row>
    <row r="3652" spans="35:41" x14ac:dyDescent="0.25">
      <c r="AI3652" s="142"/>
      <c r="AJ3652" s="142"/>
      <c r="AK3652" s="142"/>
      <c r="AL3652" s="142"/>
      <c r="AM3652" s="142"/>
      <c r="AN3652" s="142"/>
      <c r="AO3652" s="142"/>
    </row>
    <row r="3653" spans="35:41" x14ac:dyDescent="0.25">
      <c r="AI3653" s="142"/>
      <c r="AJ3653" s="142"/>
      <c r="AK3653" s="142"/>
      <c r="AL3653" s="142"/>
      <c r="AM3653" s="142"/>
      <c r="AN3653" s="142"/>
      <c r="AO3653" s="142"/>
    </row>
  </sheetData>
  <autoFilter ref="A1:AP1" xr:uid="{11B72CC0-F337-454F-9BF6-C2732816CF15}"/>
  <pageMargins left="0.7" right="0.7" top="0.75" bottom="0.75" header="0.3" footer="0.3"/>
  <customProperties>
    <customPr name="_pios_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FD75D-BD8B-42BF-BBF4-6EBBFFAFBAB8}">
  <dimension ref="B4:F242"/>
  <sheetViews>
    <sheetView topLeftCell="A10" workbookViewId="0">
      <selection activeCell="H16" sqref="H16"/>
    </sheetView>
  </sheetViews>
  <sheetFormatPr defaultRowHeight="12.5" x14ac:dyDescent="0.25"/>
  <cols>
    <col min="2" max="2" width="23" customWidth="1"/>
    <col min="3" max="3" width="55.81640625" customWidth="1"/>
    <col min="4" max="4" width="47.7265625" bestFit="1" customWidth="1"/>
    <col min="5" max="5" width="30.81640625" bestFit="1" customWidth="1"/>
    <col min="6" max="6" width="11.26953125" bestFit="1" customWidth="1"/>
  </cols>
  <sheetData>
    <row r="4" spans="2:6" x14ac:dyDescent="0.25">
      <c r="B4" s="143" t="s">
        <v>311</v>
      </c>
      <c r="C4" t="s">
        <v>332</v>
      </c>
    </row>
    <row r="6" spans="2:6" x14ac:dyDescent="0.25">
      <c r="B6" s="143" t="s">
        <v>787</v>
      </c>
    </row>
    <row r="7" spans="2:6" x14ac:dyDescent="0.25">
      <c r="B7" s="143" t="s">
        <v>307</v>
      </c>
      <c r="C7" s="143" t="s">
        <v>304</v>
      </c>
      <c r="D7" s="143" t="s">
        <v>305</v>
      </c>
      <c r="E7" s="143" t="s">
        <v>306</v>
      </c>
      <c r="F7" t="s">
        <v>788</v>
      </c>
    </row>
    <row r="8" spans="2:6" x14ac:dyDescent="0.25">
      <c r="B8" s="145">
        <v>45760</v>
      </c>
      <c r="C8" t="s">
        <v>237</v>
      </c>
      <c r="D8" t="s">
        <v>236</v>
      </c>
      <c r="E8" t="s">
        <v>159</v>
      </c>
      <c r="F8" s="135">
        <v>9426.09</v>
      </c>
    </row>
    <row r="9" spans="2:6" x14ac:dyDescent="0.25">
      <c r="B9" t="s">
        <v>789</v>
      </c>
      <c r="F9" s="135">
        <v>9426.09</v>
      </c>
    </row>
    <row r="10" spans="2:6" x14ac:dyDescent="0.25">
      <c r="B10" s="145">
        <v>45839</v>
      </c>
      <c r="C10" t="s">
        <v>235</v>
      </c>
      <c r="D10" t="s">
        <v>236</v>
      </c>
      <c r="E10" t="s">
        <v>159</v>
      </c>
      <c r="F10" s="135">
        <v>900</v>
      </c>
    </row>
    <row r="11" spans="2:6" x14ac:dyDescent="0.25">
      <c r="B11" t="s">
        <v>790</v>
      </c>
      <c r="F11" s="135">
        <v>900</v>
      </c>
    </row>
    <row r="12" spans="2:6" x14ac:dyDescent="0.25">
      <c r="B12" s="145">
        <v>45853</v>
      </c>
      <c r="C12" t="s">
        <v>128</v>
      </c>
      <c r="D12" t="s">
        <v>129</v>
      </c>
      <c r="E12" t="s">
        <v>130</v>
      </c>
      <c r="F12" s="135">
        <v>689.5200000000001</v>
      </c>
    </row>
    <row r="13" spans="2:6" x14ac:dyDescent="0.25">
      <c r="D13" t="s">
        <v>132</v>
      </c>
      <c r="E13" t="s">
        <v>130</v>
      </c>
      <c r="F13" s="135">
        <v>41.25</v>
      </c>
    </row>
    <row r="14" spans="2:6" x14ac:dyDescent="0.25">
      <c r="D14" t="s">
        <v>133</v>
      </c>
      <c r="E14" t="s">
        <v>130</v>
      </c>
      <c r="F14" s="135">
        <v>83.91</v>
      </c>
    </row>
    <row r="15" spans="2:6" x14ac:dyDescent="0.25">
      <c r="D15" t="s">
        <v>131</v>
      </c>
      <c r="E15" t="s">
        <v>130</v>
      </c>
      <c r="F15" s="135">
        <v>27.83</v>
      </c>
    </row>
    <row r="16" spans="2:6" x14ac:dyDescent="0.25">
      <c r="B16" t="s">
        <v>791</v>
      </c>
      <c r="F16" s="135">
        <v>842.5100000000001</v>
      </c>
    </row>
    <row r="17" spans="2:6" x14ac:dyDescent="0.25">
      <c r="B17" s="145">
        <v>45863</v>
      </c>
      <c r="C17" t="s">
        <v>134</v>
      </c>
      <c r="D17" t="s">
        <v>136</v>
      </c>
      <c r="E17" t="s">
        <v>135</v>
      </c>
      <c r="F17" s="135">
        <v>147.83000000000001</v>
      </c>
    </row>
    <row r="18" spans="2:6" x14ac:dyDescent="0.25">
      <c r="D18" t="s">
        <v>129</v>
      </c>
      <c r="E18" t="s">
        <v>135</v>
      </c>
      <c r="F18" s="135">
        <v>482.44</v>
      </c>
    </row>
    <row r="19" spans="2:6" x14ac:dyDescent="0.25">
      <c r="D19" t="s">
        <v>137</v>
      </c>
      <c r="E19" t="s">
        <v>135</v>
      </c>
      <c r="F19" s="135">
        <v>34.770000000000003</v>
      </c>
    </row>
    <row r="20" spans="2:6" x14ac:dyDescent="0.25">
      <c r="D20" t="s">
        <v>132</v>
      </c>
      <c r="E20" t="s">
        <v>135</v>
      </c>
      <c r="F20" s="135">
        <v>27.81</v>
      </c>
    </row>
    <row r="21" spans="2:6" x14ac:dyDescent="0.25">
      <c r="D21" t="s">
        <v>133</v>
      </c>
      <c r="E21" t="s">
        <v>135</v>
      </c>
      <c r="F21" s="135">
        <v>80.87</v>
      </c>
    </row>
    <row r="22" spans="2:6" x14ac:dyDescent="0.25">
      <c r="B22" t="s">
        <v>792</v>
      </c>
      <c r="F22" s="135">
        <v>773.71999999999991</v>
      </c>
    </row>
    <row r="23" spans="2:6" x14ac:dyDescent="0.25">
      <c r="B23" s="145">
        <v>45868</v>
      </c>
      <c r="C23" t="s">
        <v>138</v>
      </c>
      <c r="D23" t="s">
        <v>129</v>
      </c>
      <c r="E23" t="s">
        <v>139</v>
      </c>
      <c r="F23" s="135">
        <v>439.92000000000007</v>
      </c>
    </row>
    <row r="24" spans="2:6" x14ac:dyDescent="0.25">
      <c r="D24" t="s">
        <v>132</v>
      </c>
      <c r="E24" t="s">
        <v>139</v>
      </c>
      <c r="F24" s="135">
        <v>54</v>
      </c>
    </row>
    <row r="25" spans="2:6" x14ac:dyDescent="0.25">
      <c r="D25" t="s">
        <v>133</v>
      </c>
      <c r="E25" t="s">
        <v>139</v>
      </c>
      <c r="F25" s="135">
        <v>47.83</v>
      </c>
    </row>
    <row r="26" spans="2:6" x14ac:dyDescent="0.25">
      <c r="B26" t="s">
        <v>793</v>
      </c>
      <c r="F26" s="135">
        <v>541.75000000000011</v>
      </c>
    </row>
    <row r="27" spans="2:6" x14ac:dyDescent="0.25">
      <c r="B27" s="145">
        <v>45870</v>
      </c>
      <c r="C27" t="s">
        <v>235</v>
      </c>
      <c r="D27" t="s">
        <v>236</v>
      </c>
      <c r="E27" t="s">
        <v>159</v>
      </c>
      <c r="F27" s="135">
        <v>900</v>
      </c>
    </row>
    <row r="28" spans="2:6" x14ac:dyDescent="0.25">
      <c r="B28" t="s">
        <v>794</v>
      </c>
      <c r="F28" s="135">
        <v>900</v>
      </c>
    </row>
    <row r="29" spans="2:6" x14ac:dyDescent="0.25">
      <c r="B29" s="145">
        <v>45873</v>
      </c>
      <c r="C29" t="s">
        <v>140</v>
      </c>
      <c r="D29" t="s">
        <v>131</v>
      </c>
      <c r="E29" t="s">
        <v>141</v>
      </c>
      <c r="F29" s="135">
        <v>15.22</v>
      </c>
    </row>
    <row r="30" spans="2:6" x14ac:dyDescent="0.25">
      <c r="B30" t="s">
        <v>795</v>
      </c>
      <c r="F30" s="135">
        <v>15.22</v>
      </c>
    </row>
    <row r="31" spans="2:6" x14ac:dyDescent="0.25">
      <c r="B31" s="145">
        <v>45874</v>
      </c>
      <c r="C31" t="s">
        <v>142</v>
      </c>
      <c r="D31" t="s">
        <v>136</v>
      </c>
      <c r="E31" t="s">
        <v>141</v>
      </c>
      <c r="F31" s="135">
        <v>222.61</v>
      </c>
    </row>
    <row r="32" spans="2:6" x14ac:dyDescent="0.25">
      <c r="D32" t="s">
        <v>129</v>
      </c>
      <c r="E32" t="s">
        <v>141</v>
      </c>
      <c r="F32" s="135">
        <v>63.43</v>
      </c>
    </row>
    <row r="33" spans="2:6" x14ac:dyDescent="0.25">
      <c r="D33" t="s">
        <v>132</v>
      </c>
      <c r="E33" t="s">
        <v>141</v>
      </c>
      <c r="F33" s="135">
        <v>20.16</v>
      </c>
    </row>
    <row r="34" spans="2:6" x14ac:dyDescent="0.25">
      <c r="D34" t="s">
        <v>133</v>
      </c>
      <c r="E34" t="s">
        <v>141</v>
      </c>
      <c r="F34" s="135">
        <v>83.91</v>
      </c>
    </row>
    <row r="35" spans="2:6" x14ac:dyDescent="0.25">
      <c r="B35" t="s">
        <v>796</v>
      </c>
      <c r="F35" s="135">
        <v>390.11</v>
      </c>
    </row>
    <row r="36" spans="2:6" x14ac:dyDescent="0.25">
      <c r="B36" s="145">
        <v>45901</v>
      </c>
      <c r="C36" t="s">
        <v>235</v>
      </c>
      <c r="D36" t="s">
        <v>236</v>
      </c>
      <c r="E36" t="s">
        <v>159</v>
      </c>
      <c r="F36" s="135">
        <v>1800</v>
      </c>
    </row>
    <row r="37" spans="2:6" x14ac:dyDescent="0.25">
      <c r="B37" t="s">
        <v>797</v>
      </c>
      <c r="F37" s="135">
        <v>1800</v>
      </c>
    </row>
    <row r="38" spans="2:6" x14ac:dyDescent="0.25">
      <c r="B38" s="145">
        <v>45903</v>
      </c>
      <c r="C38" t="s">
        <v>143</v>
      </c>
      <c r="D38" t="s">
        <v>136</v>
      </c>
      <c r="E38" t="s">
        <v>135</v>
      </c>
      <c r="F38" s="135">
        <v>218.09</v>
      </c>
    </row>
    <row r="39" spans="2:6" x14ac:dyDescent="0.25">
      <c r="D39" t="s">
        <v>129</v>
      </c>
      <c r="E39" t="s">
        <v>135</v>
      </c>
      <c r="F39" s="135">
        <v>481.84</v>
      </c>
    </row>
    <row r="40" spans="2:6" x14ac:dyDescent="0.25">
      <c r="D40" t="s">
        <v>137</v>
      </c>
      <c r="E40" t="s">
        <v>135</v>
      </c>
      <c r="F40" s="135">
        <v>38.260000000000005</v>
      </c>
    </row>
    <row r="41" spans="2:6" x14ac:dyDescent="0.25">
      <c r="D41" t="s">
        <v>132</v>
      </c>
      <c r="E41" t="s">
        <v>135</v>
      </c>
      <c r="F41" s="135">
        <v>30.24</v>
      </c>
    </row>
    <row r="42" spans="2:6" x14ac:dyDescent="0.25">
      <c r="D42" t="s">
        <v>133</v>
      </c>
      <c r="E42" t="s">
        <v>135</v>
      </c>
      <c r="F42" s="135">
        <v>84.35</v>
      </c>
    </row>
    <row r="43" spans="2:6" x14ac:dyDescent="0.25">
      <c r="D43" t="s">
        <v>131</v>
      </c>
      <c r="E43" t="s">
        <v>135</v>
      </c>
      <c r="F43" s="135">
        <v>64.569999999999993</v>
      </c>
    </row>
    <row r="44" spans="2:6" x14ac:dyDescent="0.25">
      <c r="B44" t="s">
        <v>798</v>
      </c>
      <c r="F44" s="135">
        <v>917.34999999999991</v>
      </c>
    </row>
    <row r="45" spans="2:6" x14ac:dyDescent="0.25">
      <c r="B45" s="145">
        <v>45923</v>
      </c>
      <c r="C45" t="s">
        <v>144</v>
      </c>
      <c r="D45" t="s">
        <v>129</v>
      </c>
      <c r="E45" t="s">
        <v>141</v>
      </c>
      <c r="F45" s="135">
        <v>255.43</v>
      </c>
    </row>
    <row r="46" spans="2:6" x14ac:dyDescent="0.25">
      <c r="D46" t="s">
        <v>132</v>
      </c>
      <c r="E46" t="s">
        <v>141</v>
      </c>
      <c r="F46" s="135">
        <v>18.850000000000001</v>
      </c>
    </row>
    <row r="47" spans="2:6" x14ac:dyDescent="0.25">
      <c r="D47" t="s">
        <v>133</v>
      </c>
      <c r="E47" t="s">
        <v>141</v>
      </c>
      <c r="F47" s="135">
        <v>46.96</v>
      </c>
    </row>
    <row r="48" spans="2:6" x14ac:dyDescent="0.25">
      <c r="B48" t="s">
        <v>799</v>
      </c>
      <c r="F48" s="135">
        <v>321.24</v>
      </c>
    </row>
    <row r="49" spans="2:6" x14ac:dyDescent="0.25">
      <c r="B49" s="145">
        <v>45927</v>
      </c>
      <c r="C49" t="s">
        <v>145</v>
      </c>
      <c r="D49" t="s">
        <v>136</v>
      </c>
      <c r="E49" t="s">
        <v>146</v>
      </c>
      <c r="F49" s="135">
        <v>228.7</v>
      </c>
    </row>
    <row r="50" spans="2:6" x14ac:dyDescent="0.25">
      <c r="D50" t="s">
        <v>129</v>
      </c>
      <c r="E50" t="s">
        <v>146</v>
      </c>
      <c r="F50" s="135">
        <v>765.01</v>
      </c>
    </row>
    <row r="51" spans="2:6" x14ac:dyDescent="0.25">
      <c r="D51" t="s">
        <v>147</v>
      </c>
      <c r="E51" t="s">
        <v>146</v>
      </c>
      <c r="F51" s="135">
        <v>154.54000000000002</v>
      </c>
    </row>
    <row r="52" spans="2:6" x14ac:dyDescent="0.25">
      <c r="D52" t="s">
        <v>137</v>
      </c>
      <c r="E52" t="s">
        <v>146</v>
      </c>
      <c r="F52" s="135">
        <v>135.38</v>
      </c>
    </row>
    <row r="53" spans="2:6" x14ac:dyDescent="0.25">
      <c r="D53" t="s">
        <v>132</v>
      </c>
      <c r="E53" t="s">
        <v>146</v>
      </c>
      <c r="F53" s="135">
        <v>49.09</v>
      </c>
    </row>
    <row r="54" spans="2:6" x14ac:dyDescent="0.25">
      <c r="D54" t="s">
        <v>133</v>
      </c>
      <c r="E54" t="s">
        <v>146</v>
      </c>
      <c r="F54" s="135">
        <v>97.39</v>
      </c>
    </row>
    <row r="55" spans="2:6" x14ac:dyDescent="0.25">
      <c r="B55" t="s">
        <v>800</v>
      </c>
      <c r="F55" s="135">
        <v>1430.1100000000001</v>
      </c>
    </row>
    <row r="56" spans="2:6" x14ac:dyDescent="0.25">
      <c r="B56" s="145">
        <v>45930</v>
      </c>
      <c r="C56" t="s">
        <v>148</v>
      </c>
      <c r="D56" t="s">
        <v>129</v>
      </c>
      <c r="E56" t="s">
        <v>139</v>
      </c>
      <c r="F56" s="135">
        <v>637.75</v>
      </c>
    </row>
    <row r="57" spans="2:6" x14ac:dyDescent="0.25">
      <c r="D57" t="s">
        <v>132</v>
      </c>
      <c r="E57" t="s">
        <v>139</v>
      </c>
      <c r="F57" s="135">
        <v>41.25</v>
      </c>
    </row>
    <row r="58" spans="2:6" x14ac:dyDescent="0.25">
      <c r="B58" t="s">
        <v>801</v>
      </c>
      <c r="F58" s="135">
        <v>679</v>
      </c>
    </row>
    <row r="59" spans="2:6" x14ac:dyDescent="0.25">
      <c r="B59" s="145">
        <v>45931</v>
      </c>
      <c r="C59" t="s">
        <v>235</v>
      </c>
      <c r="D59" t="s">
        <v>236</v>
      </c>
      <c r="E59" t="s">
        <v>159</v>
      </c>
      <c r="F59" s="135">
        <v>900</v>
      </c>
    </row>
    <row r="60" spans="2:6" x14ac:dyDescent="0.25">
      <c r="B60" t="s">
        <v>802</v>
      </c>
      <c r="F60" s="135">
        <v>900</v>
      </c>
    </row>
    <row r="61" spans="2:6" x14ac:dyDescent="0.25">
      <c r="B61" s="145">
        <v>45932</v>
      </c>
      <c r="C61" t="s">
        <v>149</v>
      </c>
      <c r="D61" t="s">
        <v>129</v>
      </c>
      <c r="E61" t="s">
        <v>139</v>
      </c>
      <c r="F61" s="135">
        <v>-65.099999999999966</v>
      </c>
    </row>
    <row r="62" spans="2:6" x14ac:dyDescent="0.25">
      <c r="D62" t="s">
        <v>132</v>
      </c>
      <c r="E62" t="s">
        <v>139</v>
      </c>
      <c r="F62" s="135">
        <v>41.25</v>
      </c>
    </row>
    <row r="63" spans="2:6" x14ac:dyDescent="0.25">
      <c r="D63" t="s">
        <v>133</v>
      </c>
      <c r="E63" t="s">
        <v>139</v>
      </c>
      <c r="F63" s="135">
        <v>110.87</v>
      </c>
    </row>
    <row r="64" spans="2:6" x14ac:dyDescent="0.25">
      <c r="B64" t="s">
        <v>803</v>
      </c>
      <c r="F64" s="135">
        <v>87.020000000000039</v>
      </c>
    </row>
    <row r="65" spans="2:6" x14ac:dyDescent="0.25">
      <c r="B65" s="145">
        <v>45951</v>
      </c>
      <c r="C65" t="s">
        <v>152</v>
      </c>
      <c r="D65" t="s">
        <v>136</v>
      </c>
      <c r="E65" t="s">
        <v>153</v>
      </c>
      <c r="F65" s="135">
        <v>601.74</v>
      </c>
    </row>
    <row r="66" spans="2:6" x14ac:dyDescent="0.25">
      <c r="D66" t="s">
        <v>129</v>
      </c>
      <c r="E66" t="s">
        <v>153</v>
      </c>
      <c r="F66" s="135">
        <v>0</v>
      </c>
    </row>
    <row r="67" spans="2:6" x14ac:dyDescent="0.25">
      <c r="D67" t="s">
        <v>132</v>
      </c>
      <c r="E67" t="s">
        <v>153</v>
      </c>
      <c r="F67" s="135">
        <v>39.01</v>
      </c>
    </row>
    <row r="68" spans="2:6" x14ac:dyDescent="0.25">
      <c r="B68" t="s">
        <v>804</v>
      </c>
      <c r="F68" s="135">
        <v>640.75</v>
      </c>
    </row>
    <row r="69" spans="2:6" x14ac:dyDescent="0.25">
      <c r="B69" s="145">
        <v>45957</v>
      </c>
      <c r="C69" t="s">
        <v>156</v>
      </c>
      <c r="D69" t="s">
        <v>136</v>
      </c>
      <c r="E69" t="s">
        <v>141</v>
      </c>
      <c r="F69" s="135">
        <v>190.43</v>
      </c>
    </row>
    <row r="70" spans="2:6" x14ac:dyDescent="0.25">
      <c r="D70" t="s">
        <v>129</v>
      </c>
      <c r="E70" t="s">
        <v>141</v>
      </c>
      <c r="F70" s="135">
        <v>788.86</v>
      </c>
    </row>
    <row r="71" spans="2:6" x14ac:dyDescent="0.25">
      <c r="D71" t="s">
        <v>132</v>
      </c>
      <c r="E71" t="s">
        <v>141</v>
      </c>
      <c r="F71" s="135">
        <v>130.58000000000001</v>
      </c>
    </row>
    <row r="72" spans="2:6" x14ac:dyDescent="0.25">
      <c r="D72" t="s">
        <v>131</v>
      </c>
      <c r="E72" t="s">
        <v>141</v>
      </c>
      <c r="F72" s="135">
        <v>33.04</v>
      </c>
    </row>
    <row r="73" spans="2:6" x14ac:dyDescent="0.25">
      <c r="B73" t="s">
        <v>805</v>
      </c>
      <c r="F73" s="135">
        <v>1142.9099999999999</v>
      </c>
    </row>
    <row r="74" spans="2:6" x14ac:dyDescent="0.25">
      <c r="B74" s="145">
        <v>45958</v>
      </c>
      <c r="C74" t="s">
        <v>157</v>
      </c>
      <c r="D74" t="s">
        <v>131</v>
      </c>
      <c r="E74" t="s">
        <v>141</v>
      </c>
      <c r="F74" s="135">
        <v>115.66</v>
      </c>
    </row>
    <row r="75" spans="2:6" x14ac:dyDescent="0.25">
      <c r="B75" t="s">
        <v>806</v>
      </c>
      <c r="F75" s="135">
        <v>115.66</v>
      </c>
    </row>
    <row r="76" spans="2:6" x14ac:dyDescent="0.25">
      <c r="B76" s="145">
        <v>45960</v>
      </c>
      <c r="C76" t="s">
        <v>158</v>
      </c>
      <c r="D76" t="s">
        <v>129</v>
      </c>
      <c r="E76" t="s">
        <v>130</v>
      </c>
      <c r="F76" s="135">
        <v>0</v>
      </c>
    </row>
    <row r="77" spans="2:6" x14ac:dyDescent="0.25">
      <c r="D77" t="s">
        <v>132</v>
      </c>
      <c r="E77" t="s">
        <v>130</v>
      </c>
      <c r="F77" s="135">
        <v>30.05</v>
      </c>
    </row>
    <row r="78" spans="2:6" x14ac:dyDescent="0.25">
      <c r="E78" t="s">
        <v>159</v>
      </c>
      <c r="F78" s="135">
        <v>30.05</v>
      </c>
    </row>
    <row r="79" spans="2:6" x14ac:dyDescent="0.25">
      <c r="D79" t="s">
        <v>131</v>
      </c>
      <c r="E79" t="s">
        <v>130</v>
      </c>
      <c r="F79" s="135">
        <v>86.09</v>
      </c>
    </row>
    <row r="80" spans="2:6" x14ac:dyDescent="0.25">
      <c r="B80" t="s">
        <v>807</v>
      </c>
      <c r="F80" s="135">
        <v>146.19</v>
      </c>
    </row>
    <row r="81" spans="2:6" x14ac:dyDescent="0.25">
      <c r="B81" s="145">
        <v>45962</v>
      </c>
      <c r="C81" t="s">
        <v>235</v>
      </c>
      <c r="D81" t="s">
        <v>236</v>
      </c>
      <c r="E81" t="s">
        <v>159</v>
      </c>
      <c r="F81" s="135">
        <v>900</v>
      </c>
    </row>
    <row r="82" spans="2:6" x14ac:dyDescent="0.25">
      <c r="B82" t="s">
        <v>808</v>
      </c>
      <c r="F82" s="135">
        <v>900</v>
      </c>
    </row>
    <row r="83" spans="2:6" x14ac:dyDescent="0.25">
      <c r="B83" s="145">
        <v>45966</v>
      </c>
      <c r="C83" t="s">
        <v>162</v>
      </c>
      <c r="D83" t="s">
        <v>129</v>
      </c>
      <c r="E83" t="s">
        <v>163</v>
      </c>
      <c r="F83" s="135">
        <v>501.69</v>
      </c>
    </row>
    <row r="84" spans="2:6" x14ac:dyDescent="0.25">
      <c r="D84" t="s">
        <v>147</v>
      </c>
      <c r="E84" t="s">
        <v>163</v>
      </c>
      <c r="F84" s="135">
        <v>60.099999999999994</v>
      </c>
    </row>
    <row r="85" spans="2:6" x14ac:dyDescent="0.25">
      <c r="D85" t="s">
        <v>614</v>
      </c>
      <c r="E85" t="s">
        <v>163</v>
      </c>
      <c r="F85" s="135">
        <v>51.74</v>
      </c>
    </row>
    <row r="86" spans="2:6" x14ac:dyDescent="0.25">
      <c r="D86" t="s">
        <v>132</v>
      </c>
      <c r="E86" t="s">
        <v>163</v>
      </c>
      <c r="F86" s="135">
        <v>28.929999999999996</v>
      </c>
    </row>
    <row r="87" spans="2:6" x14ac:dyDescent="0.25">
      <c r="B87" t="s">
        <v>809</v>
      </c>
      <c r="F87" s="135">
        <v>642.45999999999992</v>
      </c>
    </row>
    <row r="88" spans="2:6" x14ac:dyDescent="0.25">
      <c r="B88" s="145">
        <v>45973</v>
      </c>
      <c r="C88" t="s">
        <v>164</v>
      </c>
      <c r="D88" t="s">
        <v>136</v>
      </c>
      <c r="E88" t="s">
        <v>165</v>
      </c>
      <c r="F88" s="135">
        <v>330.73</v>
      </c>
    </row>
    <row r="89" spans="2:6" x14ac:dyDescent="0.25">
      <c r="D89" t="s">
        <v>129</v>
      </c>
      <c r="E89" t="s">
        <v>165</v>
      </c>
      <c r="F89" s="135">
        <v>799.58999999999992</v>
      </c>
    </row>
    <row r="90" spans="2:6" x14ac:dyDescent="0.25">
      <c r="D90" t="s">
        <v>132</v>
      </c>
      <c r="E90" t="s">
        <v>165</v>
      </c>
      <c r="F90" s="135">
        <v>128.57999999999998</v>
      </c>
    </row>
    <row r="91" spans="2:6" x14ac:dyDescent="0.25">
      <c r="B91" t="s">
        <v>810</v>
      </c>
      <c r="F91" s="135">
        <v>1258.8999999999999</v>
      </c>
    </row>
    <row r="92" spans="2:6" x14ac:dyDescent="0.25">
      <c r="B92" s="145">
        <v>45975</v>
      </c>
      <c r="C92" t="s">
        <v>166</v>
      </c>
      <c r="D92" t="s">
        <v>129</v>
      </c>
      <c r="E92" t="s">
        <v>167</v>
      </c>
      <c r="F92" s="135">
        <v>781.89</v>
      </c>
    </row>
    <row r="93" spans="2:6" x14ac:dyDescent="0.25">
      <c r="D93" t="s">
        <v>132</v>
      </c>
      <c r="E93" t="s">
        <v>167</v>
      </c>
      <c r="F93" s="135">
        <v>71.02000000000001</v>
      </c>
    </row>
    <row r="94" spans="2:6" x14ac:dyDescent="0.25">
      <c r="B94" t="s">
        <v>811</v>
      </c>
      <c r="F94" s="135">
        <v>852.91</v>
      </c>
    </row>
    <row r="95" spans="2:6" x14ac:dyDescent="0.25">
      <c r="B95" s="145">
        <v>45977</v>
      </c>
      <c r="C95" t="s">
        <v>168</v>
      </c>
      <c r="D95" t="s">
        <v>136</v>
      </c>
      <c r="E95" t="s">
        <v>146</v>
      </c>
      <c r="F95" s="135">
        <v>191.81</v>
      </c>
    </row>
    <row r="96" spans="2:6" x14ac:dyDescent="0.25">
      <c r="D96" t="s">
        <v>129</v>
      </c>
      <c r="E96" t="s">
        <v>146</v>
      </c>
      <c r="F96" s="135">
        <v>936.24</v>
      </c>
    </row>
    <row r="97" spans="2:6" x14ac:dyDescent="0.25">
      <c r="D97" t="s">
        <v>147</v>
      </c>
      <c r="E97" t="s">
        <v>146</v>
      </c>
      <c r="F97" s="135">
        <v>217.76999999999998</v>
      </c>
    </row>
    <row r="98" spans="2:6" x14ac:dyDescent="0.25">
      <c r="D98" t="s">
        <v>132</v>
      </c>
      <c r="E98" t="s">
        <v>146</v>
      </c>
      <c r="F98" s="135">
        <v>49.650000000000006</v>
      </c>
    </row>
    <row r="99" spans="2:6" x14ac:dyDescent="0.25">
      <c r="D99" t="s">
        <v>133</v>
      </c>
      <c r="E99" t="s">
        <v>146</v>
      </c>
      <c r="F99" s="135">
        <v>84.35</v>
      </c>
    </row>
    <row r="100" spans="2:6" x14ac:dyDescent="0.25">
      <c r="B100" t="s">
        <v>812</v>
      </c>
      <c r="F100" s="135">
        <v>1479.82</v>
      </c>
    </row>
    <row r="101" spans="2:6" x14ac:dyDescent="0.25">
      <c r="B101" s="145">
        <v>45980</v>
      </c>
      <c r="C101" t="s">
        <v>169</v>
      </c>
      <c r="D101" t="s">
        <v>136</v>
      </c>
      <c r="E101" t="s">
        <v>139</v>
      </c>
      <c r="F101" s="135">
        <v>490.43</v>
      </c>
    </row>
    <row r="102" spans="2:6" x14ac:dyDescent="0.25">
      <c r="D102" t="s">
        <v>129</v>
      </c>
      <c r="E102" t="s">
        <v>139</v>
      </c>
      <c r="F102" s="135">
        <v>546.76</v>
      </c>
    </row>
    <row r="103" spans="2:6" x14ac:dyDescent="0.25">
      <c r="D103" t="s">
        <v>147</v>
      </c>
      <c r="E103" t="s">
        <v>139</v>
      </c>
      <c r="F103" s="135">
        <v>44.91</v>
      </c>
    </row>
    <row r="104" spans="2:6" x14ac:dyDescent="0.25">
      <c r="D104" t="s">
        <v>137</v>
      </c>
      <c r="E104" t="s">
        <v>139</v>
      </c>
      <c r="F104" s="135">
        <v>8.4</v>
      </c>
    </row>
    <row r="105" spans="2:6" x14ac:dyDescent="0.25">
      <c r="D105" t="s">
        <v>132</v>
      </c>
      <c r="E105" t="s">
        <v>139</v>
      </c>
      <c r="F105" s="135">
        <v>69.25</v>
      </c>
    </row>
    <row r="106" spans="2:6" x14ac:dyDescent="0.25">
      <c r="D106" t="s">
        <v>133</v>
      </c>
      <c r="E106" t="s">
        <v>139</v>
      </c>
      <c r="F106" s="135">
        <v>30.43</v>
      </c>
    </row>
    <row r="107" spans="2:6" x14ac:dyDescent="0.25">
      <c r="B107" t="s">
        <v>813</v>
      </c>
      <c r="F107" s="135">
        <v>1190.1800000000003</v>
      </c>
    </row>
    <row r="108" spans="2:6" x14ac:dyDescent="0.25">
      <c r="B108" s="145">
        <v>45985</v>
      </c>
      <c r="C108" t="s">
        <v>170</v>
      </c>
      <c r="D108" t="s">
        <v>129</v>
      </c>
      <c r="E108" t="s">
        <v>171</v>
      </c>
      <c r="F108" s="135">
        <v>619.1</v>
      </c>
    </row>
    <row r="109" spans="2:6" x14ac:dyDescent="0.25">
      <c r="D109" t="s">
        <v>132</v>
      </c>
      <c r="E109" t="s">
        <v>171</v>
      </c>
      <c r="F109" s="135">
        <v>18.850000000000001</v>
      </c>
    </row>
    <row r="110" spans="2:6" x14ac:dyDescent="0.25">
      <c r="B110" t="s">
        <v>814</v>
      </c>
      <c r="F110" s="135">
        <v>637.95000000000005</v>
      </c>
    </row>
    <row r="111" spans="2:6" x14ac:dyDescent="0.25">
      <c r="B111" s="145">
        <v>45992</v>
      </c>
      <c r="C111" t="s">
        <v>235</v>
      </c>
      <c r="D111" t="s">
        <v>236</v>
      </c>
      <c r="E111" t="s">
        <v>159</v>
      </c>
      <c r="F111" s="135">
        <v>-900</v>
      </c>
    </row>
    <row r="112" spans="2:6" x14ac:dyDescent="0.25">
      <c r="B112" t="s">
        <v>815</v>
      </c>
      <c r="F112" s="135">
        <v>-900</v>
      </c>
    </row>
    <row r="113" spans="2:6" x14ac:dyDescent="0.25">
      <c r="B113" s="145">
        <v>46023</v>
      </c>
      <c r="C113" t="s">
        <v>235</v>
      </c>
      <c r="D113" t="s">
        <v>236</v>
      </c>
      <c r="E113" t="s">
        <v>159</v>
      </c>
      <c r="F113" s="135">
        <v>900</v>
      </c>
    </row>
    <row r="114" spans="2:6" x14ac:dyDescent="0.25">
      <c r="B114" t="s">
        <v>816</v>
      </c>
      <c r="F114" s="135">
        <v>900</v>
      </c>
    </row>
    <row r="115" spans="2:6" x14ac:dyDescent="0.25">
      <c r="B115" s="145">
        <v>46033</v>
      </c>
      <c r="C115" t="s">
        <v>172</v>
      </c>
      <c r="D115" t="s">
        <v>136</v>
      </c>
      <c r="E115" t="s">
        <v>173</v>
      </c>
      <c r="F115" s="135">
        <v>482.67000000000007</v>
      </c>
    </row>
    <row r="116" spans="2:6" x14ac:dyDescent="0.25">
      <c r="D116" t="s">
        <v>129</v>
      </c>
      <c r="E116" t="s">
        <v>173</v>
      </c>
      <c r="F116" s="135">
        <v>1073.6200000000001</v>
      </c>
    </row>
    <row r="117" spans="2:6" x14ac:dyDescent="0.25">
      <c r="D117" t="s">
        <v>147</v>
      </c>
      <c r="E117" t="s">
        <v>173</v>
      </c>
      <c r="F117" s="135">
        <v>179.56</v>
      </c>
    </row>
    <row r="118" spans="2:6" x14ac:dyDescent="0.25">
      <c r="D118" t="s">
        <v>137</v>
      </c>
      <c r="E118" t="s">
        <v>173</v>
      </c>
      <c r="F118" s="135">
        <v>17.13</v>
      </c>
    </row>
    <row r="119" spans="2:6" x14ac:dyDescent="0.25">
      <c r="D119" t="s">
        <v>132</v>
      </c>
      <c r="E119" t="s">
        <v>173</v>
      </c>
      <c r="F119" s="135">
        <v>47.410000000000004</v>
      </c>
    </row>
    <row r="120" spans="2:6" x14ac:dyDescent="0.25">
      <c r="D120" t="s">
        <v>133</v>
      </c>
      <c r="E120" t="s">
        <v>173</v>
      </c>
      <c r="F120" s="135">
        <v>76.09</v>
      </c>
    </row>
    <row r="121" spans="2:6" x14ac:dyDescent="0.25">
      <c r="B121" t="s">
        <v>817</v>
      </c>
      <c r="F121" s="135">
        <v>1876.4800000000002</v>
      </c>
    </row>
    <row r="122" spans="2:6" x14ac:dyDescent="0.25">
      <c r="B122" s="145">
        <v>46034</v>
      </c>
      <c r="C122" t="s">
        <v>174</v>
      </c>
      <c r="D122" t="s">
        <v>136</v>
      </c>
      <c r="E122" t="s">
        <v>153</v>
      </c>
      <c r="F122" s="135">
        <v>770.3</v>
      </c>
    </row>
    <row r="123" spans="2:6" x14ac:dyDescent="0.25">
      <c r="B123" t="s">
        <v>818</v>
      </c>
      <c r="F123" s="135">
        <v>770.3</v>
      </c>
    </row>
    <row r="124" spans="2:6" x14ac:dyDescent="0.25">
      <c r="B124" s="145">
        <v>46054</v>
      </c>
      <c r="C124" t="s">
        <v>235</v>
      </c>
      <c r="D124" t="s">
        <v>236</v>
      </c>
      <c r="E124" t="s">
        <v>159</v>
      </c>
      <c r="F124" s="135">
        <v>900</v>
      </c>
    </row>
    <row r="125" spans="2:6" x14ac:dyDescent="0.25">
      <c r="B125" t="s">
        <v>819</v>
      </c>
      <c r="F125" s="135">
        <v>900</v>
      </c>
    </row>
    <row r="126" spans="2:6" x14ac:dyDescent="0.25">
      <c r="B126" s="145">
        <v>46064</v>
      </c>
      <c r="C126" t="s">
        <v>175</v>
      </c>
      <c r="D126" t="s">
        <v>136</v>
      </c>
      <c r="E126" t="s">
        <v>171</v>
      </c>
      <c r="F126" s="135">
        <v>217.39</v>
      </c>
    </row>
    <row r="127" spans="2:6" x14ac:dyDescent="0.25">
      <c r="D127" t="s">
        <v>129</v>
      </c>
      <c r="E127" t="s">
        <v>171</v>
      </c>
      <c r="F127" s="135">
        <v>500.71</v>
      </c>
    </row>
    <row r="128" spans="2:6" x14ac:dyDescent="0.25">
      <c r="D128" t="s">
        <v>132</v>
      </c>
      <c r="E128" t="s">
        <v>171</v>
      </c>
      <c r="F128" s="135">
        <v>159.97999999999999</v>
      </c>
    </row>
    <row r="129" spans="2:6" x14ac:dyDescent="0.25">
      <c r="D129" t="s">
        <v>131</v>
      </c>
      <c r="E129" t="s">
        <v>171</v>
      </c>
      <c r="F129" s="135">
        <v>307.65999999999997</v>
      </c>
    </row>
    <row r="130" spans="2:6" x14ac:dyDescent="0.25">
      <c r="E130" t="s">
        <v>159</v>
      </c>
      <c r="F130" s="135">
        <v>41.83</v>
      </c>
    </row>
    <row r="131" spans="2:6" x14ac:dyDescent="0.25">
      <c r="B131" t="s">
        <v>820</v>
      </c>
      <c r="F131" s="135">
        <v>1227.5699999999997</v>
      </c>
    </row>
    <row r="132" spans="2:6" x14ac:dyDescent="0.25">
      <c r="B132" s="145">
        <v>46069</v>
      </c>
      <c r="C132" t="s">
        <v>690</v>
      </c>
      <c r="D132" t="s">
        <v>182</v>
      </c>
      <c r="E132" t="s">
        <v>186</v>
      </c>
      <c r="F132" s="135">
        <v>26.57</v>
      </c>
    </row>
    <row r="133" spans="2:6" x14ac:dyDescent="0.25">
      <c r="B133" t="s">
        <v>821</v>
      </c>
      <c r="F133" s="135">
        <v>26.57</v>
      </c>
    </row>
    <row r="134" spans="2:6" x14ac:dyDescent="0.25">
      <c r="B134" s="145">
        <v>46071</v>
      </c>
      <c r="C134" t="s">
        <v>176</v>
      </c>
      <c r="D134" t="s">
        <v>129</v>
      </c>
      <c r="E134" t="s">
        <v>177</v>
      </c>
      <c r="F134" s="135">
        <v>617.39</v>
      </c>
    </row>
    <row r="135" spans="2:6" x14ac:dyDescent="0.25">
      <c r="D135" t="s">
        <v>132</v>
      </c>
      <c r="E135" t="s">
        <v>177</v>
      </c>
      <c r="F135" s="135">
        <v>6.55</v>
      </c>
    </row>
    <row r="136" spans="2:6" x14ac:dyDescent="0.25">
      <c r="D136" t="s">
        <v>131</v>
      </c>
      <c r="E136" t="s">
        <v>177</v>
      </c>
      <c r="F136" s="135">
        <v>20.170000000000002</v>
      </c>
    </row>
    <row r="137" spans="2:6" x14ac:dyDescent="0.25">
      <c r="E137" t="s">
        <v>159</v>
      </c>
      <c r="F137" s="135">
        <v>56.61</v>
      </c>
    </row>
    <row r="138" spans="2:6" x14ac:dyDescent="0.25">
      <c r="B138" t="s">
        <v>822</v>
      </c>
      <c r="F138" s="135">
        <v>700.71999999999991</v>
      </c>
    </row>
    <row r="139" spans="2:6" x14ac:dyDescent="0.25">
      <c r="B139" s="145">
        <v>46077</v>
      </c>
      <c r="C139" t="s">
        <v>185</v>
      </c>
      <c r="D139" t="s">
        <v>182</v>
      </c>
      <c r="E139" t="s">
        <v>130</v>
      </c>
      <c r="F139" s="135">
        <v>52.24</v>
      </c>
    </row>
    <row r="140" spans="2:6" x14ac:dyDescent="0.25">
      <c r="C140" t="s">
        <v>677</v>
      </c>
      <c r="D140" t="s">
        <v>182</v>
      </c>
      <c r="E140" t="s">
        <v>184</v>
      </c>
      <c r="F140" s="135">
        <v>45.17</v>
      </c>
    </row>
    <row r="141" spans="2:6" x14ac:dyDescent="0.25">
      <c r="B141" t="s">
        <v>823</v>
      </c>
      <c r="F141" s="135">
        <v>97.41</v>
      </c>
    </row>
    <row r="142" spans="2:6" x14ac:dyDescent="0.25">
      <c r="B142" s="145">
        <v>46079</v>
      </c>
      <c r="C142" t="s">
        <v>185</v>
      </c>
      <c r="D142" t="s">
        <v>182</v>
      </c>
      <c r="E142" t="s">
        <v>130</v>
      </c>
      <c r="F142" s="135">
        <v>27.45</v>
      </c>
    </row>
    <row r="143" spans="2:6" x14ac:dyDescent="0.25">
      <c r="B143" t="s">
        <v>824</v>
      </c>
      <c r="F143" s="135">
        <v>27.45</v>
      </c>
    </row>
    <row r="144" spans="2:6" x14ac:dyDescent="0.25">
      <c r="B144" s="145">
        <v>46082</v>
      </c>
      <c r="C144" t="s">
        <v>235</v>
      </c>
      <c r="D144" t="s">
        <v>236</v>
      </c>
      <c r="E144" t="s">
        <v>159</v>
      </c>
      <c r="F144" s="135">
        <v>900</v>
      </c>
    </row>
    <row r="145" spans="2:6" x14ac:dyDescent="0.25">
      <c r="B145" t="s">
        <v>825</v>
      </c>
      <c r="F145" s="135">
        <v>900</v>
      </c>
    </row>
    <row r="146" spans="2:6" x14ac:dyDescent="0.25">
      <c r="B146" s="145">
        <v>46085</v>
      </c>
      <c r="C146" t="s">
        <v>210</v>
      </c>
      <c r="D146" t="s">
        <v>131</v>
      </c>
      <c r="E146" t="s">
        <v>159</v>
      </c>
      <c r="F146" s="135">
        <v>14.03</v>
      </c>
    </row>
    <row r="147" spans="2:6" x14ac:dyDescent="0.25">
      <c r="B147" t="s">
        <v>826</v>
      </c>
      <c r="F147" s="135">
        <v>14.03</v>
      </c>
    </row>
    <row r="148" spans="2:6" x14ac:dyDescent="0.25">
      <c r="B148" s="145">
        <v>46086</v>
      </c>
      <c r="C148" t="s">
        <v>179</v>
      </c>
      <c r="D148" t="s">
        <v>136</v>
      </c>
      <c r="E148" t="s">
        <v>135</v>
      </c>
      <c r="F148" s="135">
        <v>147.83000000000001</v>
      </c>
    </row>
    <row r="149" spans="2:6" x14ac:dyDescent="0.25">
      <c r="D149" t="s">
        <v>129</v>
      </c>
      <c r="E149" t="s">
        <v>135</v>
      </c>
      <c r="F149" s="135">
        <v>479.90999999999997</v>
      </c>
    </row>
    <row r="150" spans="2:6" x14ac:dyDescent="0.25">
      <c r="D150" t="s">
        <v>137</v>
      </c>
      <c r="E150" t="s">
        <v>646</v>
      </c>
      <c r="F150" s="135">
        <v>39.01</v>
      </c>
    </row>
    <row r="151" spans="2:6" x14ac:dyDescent="0.25">
      <c r="D151" t="s">
        <v>132</v>
      </c>
      <c r="E151" t="s">
        <v>135</v>
      </c>
      <c r="F151" s="135">
        <v>15.51</v>
      </c>
    </row>
    <row r="152" spans="2:6" x14ac:dyDescent="0.25">
      <c r="D152" t="s">
        <v>131</v>
      </c>
      <c r="E152" t="s">
        <v>159</v>
      </c>
      <c r="F152" s="135">
        <v>56.96</v>
      </c>
    </row>
    <row r="153" spans="2:6" x14ac:dyDescent="0.25">
      <c r="B153" t="s">
        <v>827</v>
      </c>
      <c r="F153" s="135">
        <v>739.22</v>
      </c>
    </row>
    <row r="154" spans="2:6" x14ac:dyDescent="0.25">
      <c r="B154" s="145">
        <v>46089</v>
      </c>
      <c r="C154" t="s">
        <v>181</v>
      </c>
      <c r="D154" t="s">
        <v>136</v>
      </c>
      <c r="E154" t="s">
        <v>139</v>
      </c>
      <c r="F154" s="135">
        <v>182.61</v>
      </c>
    </row>
    <row r="155" spans="2:6" x14ac:dyDescent="0.25">
      <c r="D155" t="s">
        <v>182</v>
      </c>
      <c r="E155" t="s">
        <v>139</v>
      </c>
      <c r="F155" s="135">
        <v>602.01</v>
      </c>
    </row>
    <row r="156" spans="2:6" x14ac:dyDescent="0.25">
      <c r="D156" t="s">
        <v>137</v>
      </c>
      <c r="E156" t="s">
        <v>139</v>
      </c>
      <c r="F156" s="135">
        <v>42.61</v>
      </c>
    </row>
    <row r="157" spans="2:6" x14ac:dyDescent="0.25">
      <c r="D157" t="s">
        <v>132</v>
      </c>
      <c r="E157" t="s">
        <v>139</v>
      </c>
      <c r="F157" s="135">
        <v>60.29</v>
      </c>
    </row>
    <row r="158" spans="2:6" x14ac:dyDescent="0.25">
      <c r="D158" t="s">
        <v>131</v>
      </c>
      <c r="E158" t="s">
        <v>139</v>
      </c>
      <c r="F158" s="135">
        <v>114.45</v>
      </c>
    </row>
    <row r="159" spans="2:6" x14ac:dyDescent="0.25">
      <c r="B159" t="s">
        <v>828</v>
      </c>
      <c r="F159" s="135">
        <v>1001.97</v>
      </c>
    </row>
    <row r="160" spans="2:6" x14ac:dyDescent="0.25">
      <c r="B160" s="145">
        <v>46105</v>
      </c>
      <c r="C160" t="s">
        <v>183</v>
      </c>
      <c r="D160" t="s">
        <v>182</v>
      </c>
      <c r="E160" t="s">
        <v>139</v>
      </c>
      <c r="F160" s="135">
        <v>22.38</v>
      </c>
    </row>
    <row r="161" spans="2:6" x14ac:dyDescent="0.25">
      <c r="D161" t="s">
        <v>132</v>
      </c>
      <c r="E161" t="s">
        <v>139</v>
      </c>
      <c r="F161" s="135">
        <v>92.87</v>
      </c>
    </row>
    <row r="162" spans="2:6" x14ac:dyDescent="0.25">
      <c r="D162" t="s">
        <v>133</v>
      </c>
      <c r="E162" t="s">
        <v>159</v>
      </c>
      <c r="F162" s="135">
        <v>55.65</v>
      </c>
    </row>
    <row r="163" spans="2:6" x14ac:dyDescent="0.25">
      <c r="D163" t="s">
        <v>131</v>
      </c>
      <c r="E163" t="s">
        <v>184</v>
      </c>
      <c r="F163" s="135">
        <v>48</v>
      </c>
    </row>
    <row r="164" spans="2:6" x14ac:dyDescent="0.25">
      <c r="B164" t="s">
        <v>829</v>
      </c>
      <c r="F164" s="135">
        <v>218.9</v>
      </c>
    </row>
    <row r="165" spans="2:6" x14ac:dyDescent="0.25">
      <c r="B165" s="145">
        <v>46106</v>
      </c>
      <c r="C165" t="s">
        <v>198</v>
      </c>
      <c r="D165" t="s">
        <v>182</v>
      </c>
      <c r="E165" t="s">
        <v>159</v>
      </c>
      <c r="F165" s="135">
        <v>31.88</v>
      </c>
    </row>
    <row r="166" spans="2:6" x14ac:dyDescent="0.25">
      <c r="B166" t="s">
        <v>830</v>
      </c>
      <c r="F166" s="135">
        <v>31.88</v>
      </c>
    </row>
    <row r="167" spans="2:6" x14ac:dyDescent="0.25">
      <c r="B167" s="145">
        <v>46113</v>
      </c>
      <c r="C167" t="s">
        <v>185</v>
      </c>
      <c r="D167" t="s">
        <v>182</v>
      </c>
      <c r="E167" t="s">
        <v>130</v>
      </c>
      <c r="F167" s="135">
        <v>827.75</v>
      </c>
    </row>
    <row r="168" spans="2:6" x14ac:dyDescent="0.25">
      <c r="D168" t="s">
        <v>132</v>
      </c>
      <c r="E168" t="s">
        <v>130</v>
      </c>
      <c r="F168" s="135">
        <v>46.349999999999994</v>
      </c>
    </row>
    <row r="169" spans="2:6" x14ac:dyDescent="0.25">
      <c r="D169" t="s">
        <v>131</v>
      </c>
      <c r="E169" t="s">
        <v>186</v>
      </c>
      <c r="F169" s="135">
        <v>22.61</v>
      </c>
    </row>
    <row r="170" spans="2:6" x14ac:dyDescent="0.25">
      <c r="E170" t="s">
        <v>130</v>
      </c>
      <c r="F170" s="135">
        <v>25.39</v>
      </c>
    </row>
    <row r="171" spans="2:6" x14ac:dyDescent="0.25">
      <c r="C171" t="s">
        <v>235</v>
      </c>
      <c r="D171" t="s">
        <v>236</v>
      </c>
      <c r="E171" t="s">
        <v>159</v>
      </c>
      <c r="F171" s="135">
        <v>900</v>
      </c>
    </row>
    <row r="172" spans="2:6" x14ac:dyDescent="0.25">
      <c r="B172" t="s">
        <v>831</v>
      </c>
      <c r="F172" s="135">
        <v>1822.1</v>
      </c>
    </row>
    <row r="173" spans="2:6" x14ac:dyDescent="0.25">
      <c r="B173" s="145">
        <v>46122</v>
      </c>
      <c r="C173" t="s">
        <v>193</v>
      </c>
      <c r="D173" t="s">
        <v>132</v>
      </c>
      <c r="E173" t="s">
        <v>194</v>
      </c>
      <c r="F173" s="135">
        <v>11.2</v>
      </c>
    </row>
    <row r="174" spans="2:6" x14ac:dyDescent="0.25">
      <c r="B174" t="s">
        <v>832</v>
      </c>
      <c r="F174" s="135">
        <v>11.2</v>
      </c>
    </row>
    <row r="175" spans="2:6" x14ac:dyDescent="0.25">
      <c r="B175" s="145">
        <v>46124</v>
      </c>
      <c r="C175" t="s">
        <v>187</v>
      </c>
      <c r="D175" t="s">
        <v>136</v>
      </c>
      <c r="E175" t="s">
        <v>159</v>
      </c>
      <c r="F175" s="135">
        <v>235.04</v>
      </c>
    </row>
    <row r="176" spans="2:6" x14ac:dyDescent="0.25">
      <c r="B176" t="s">
        <v>833</v>
      </c>
      <c r="F176" s="135">
        <v>235.04</v>
      </c>
    </row>
    <row r="177" spans="2:6" x14ac:dyDescent="0.25">
      <c r="B177" s="145">
        <v>46125</v>
      </c>
      <c r="C177" t="s">
        <v>188</v>
      </c>
      <c r="D177" t="s">
        <v>182</v>
      </c>
      <c r="E177" t="s">
        <v>159</v>
      </c>
      <c r="F177" s="135">
        <v>297.56</v>
      </c>
    </row>
    <row r="178" spans="2:6" x14ac:dyDescent="0.25">
      <c r="D178" t="s">
        <v>137</v>
      </c>
      <c r="E178" t="s">
        <v>159</v>
      </c>
      <c r="F178" s="135">
        <v>46.75</v>
      </c>
    </row>
    <row r="179" spans="2:6" x14ac:dyDescent="0.25">
      <c r="D179" t="s">
        <v>189</v>
      </c>
      <c r="E179" t="s">
        <v>159</v>
      </c>
      <c r="F179" s="135">
        <v>27.45</v>
      </c>
    </row>
    <row r="180" spans="2:6" x14ac:dyDescent="0.25">
      <c r="D180" t="s">
        <v>131</v>
      </c>
      <c r="E180" t="s">
        <v>159</v>
      </c>
      <c r="F180" s="135">
        <v>10</v>
      </c>
    </row>
    <row r="181" spans="2:6" x14ac:dyDescent="0.25">
      <c r="B181" t="s">
        <v>834</v>
      </c>
      <c r="F181" s="135">
        <v>381.76</v>
      </c>
    </row>
    <row r="182" spans="2:6" x14ac:dyDescent="0.25">
      <c r="B182" s="145">
        <v>46140</v>
      </c>
      <c r="C182" t="s">
        <v>209</v>
      </c>
      <c r="D182" t="s">
        <v>131</v>
      </c>
      <c r="E182" t="s">
        <v>159</v>
      </c>
      <c r="F182" s="135">
        <v>14.48</v>
      </c>
    </row>
    <row r="183" spans="2:6" x14ac:dyDescent="0.25">
      <c r="B183" t="s">
        <v>835</v>
      </c>
      <c r="F183" s="135">
        <v>14.48</v>
      </c>
    </row>
    <row r="184" spans="2:6" x14ac:dyDescent="0.25">
      <c r="B184" s="145">
        <v>46141</v>
      </c>
      <c r="C184" t="s">
        <v>190</v>
      </c>
      <c r="D184" t="s">
        <v>129</v>
      </c>
      <c r="E184" t="s">
        <v>139</v>
      </c>
      <c r="F184" s="135">
        <v>645.1</v>
      </c>
    </row>
    <row r="185" spans="2:6" x14ac:dyDescent="0.25">
      <c r="D185" t="s">
        <v>137</v>
      </c>
      <c r="E185" t="s">
        <v>141</v>
      </c>
      <c r="F185" s="135">
        <v>116.37</v>
      </c>
    </row>
    <row r="186" spans="2:6" x14ac:dyDescent="0.25">
      <c r="D186" t="s">
        <v>132</v>
      </c>
      <c r="E186" t="s">
        <v>139</v>
      </c>
      <c r="F186" s="135">
        <v>26.71</v>
      </c>
    </row>
    <row r="187" spans="2:6" x14ac:dyDescent="0.25">
      <c r="B187" t="s">
        <v>836</v>
      </c>
      <c r="F187" s="135">
        <v>788.18000000000006</v>
      </c>
    </row>
    <row r="188" spans="2:6" x14ac:dyDescent="0.25">
      <c r="B188" s="145">
        <v>46143</v>
      </c>
      <c r="C188" t="s">
        <v>235</v>
      </c>
      <c r="D188" t="s">
        <v>236</v>
      </c>
      <c r="E188" t="s">
        <v>159</v>
      </c>
      <c r="F188" s="135">
        <v>900</v>
      </c>
    </row>
    <row r="189" spans="2:6" x14ac:dyDescent="0.25">
      <c r="B189" t="s">
        <v>837</v>
      </c>
      <c r="F189" s="135">
        <v>900</v>
      </c>
    </row>
    <row r="190" spans="2:6" x14ac:dyDescent="0.25">
      <c r="B190" s="145">
        <v>46147</v>
      </c>
      <c r="C190" t="s">
        <v>191</v>
      </c>
      <c r="D190" t="s">
        <v>136</v>
      </c>
      <c r="E190" t="s">
        <v>192</v>
      </c>
      <c r="F190" s="135">
        <v>198.78</v>
      </c>
    </row>
    <row r="191" spans="2:6" x14ac:dyDescent="0.25">
      <c r="D191" t="s">
        <v>182</v>
      </c>
      <c r="E191" t="s">
        <v>192</v>
      </c>
      <c r="F191" s="135">
        <v>303.66000000000003</v>
      </c>
    </row>
    <row r="192" spans="2:6" x14ac:dyDescent="0.25">
      <c r="D192" t="s">
        <v>129</v>
      </c>
      <c r="E192" t="s">
        <v>192</v>
      </c>
      <c r="F192" s="135">
        <v>420.87</v>
      </c>
    </row>
    <row r="193" spans="2:6" x14ac:dyDescent="0.25">
      <c r="D193" t="s">
        <v>132</v>
      </c>
      <c r="E193" t="s">
        <v>192</v>
      </c>
      <c r="F193" s="135">
        <v>26.71</v>
      </c>
    </row>
    <row r="194" spans="2:6" x14ac:dyDescent="0.25">
      <c r="B194" t="s">
        <v>838</v>
      </c>
      <c r="F194" s="135">
        <v>950.0200000000001</v>
      </c>
    </row>
    <row r="195" spans="2:6" x14ac:dyDescent="0.25">
      <c r="B195" s="145">
        <v>46149</v>
      </c>
      <c r="C195" t="s">
        <v>718</v>
      </c>
      <c r="D195" t="s">
        <v>182</v>
      </c>
      <c r="E195" t="s">
        <v>159</v>
      </c>
      <c r="F195" s="135">
        <v>75.27</v>
      </c>
    </row>
    <row r="196" spans="2:6" x14ac:dyDescent="0.25">
      <c r="B196" t="s">
        <v>839</v>
      </c>
      <c r="F196" s="135">
        <v>75.27</v>
      </c>
    </row>
    <row r="197" spans="2:6" x14ac:dyDescent="0.25">
      <c r="B197" s="145">
        <v>46154</v>
      </c>
      <c r="C197" t="s">
        <v>187</v>
      </c>
      <c r="D197" t="s">
        <v>132</v>
      </c>
      <c r="E197" t="s">
        <v>159</v>
      </c>
      <c r="F197" s="135">
        <v>24.3</v>
      </c>
    </row>
    <row r="198" spans="2:6" x14ac:dyDescent="0.25">
      <c r="B198" t="s">
        <v>840</v>
      </c>
      <c r="F198" s="135">
        <v>24.3</v>
      </c>
    </row>
    <row r="199" spans="2:6" x14ac:dyDescent="0.25">
      <c r="B199" s="145">
        <v>46155</v>
      </c>
      <c r="C199" t="s">
        <v>193</v>
      </c>
      <c r="D199" t="s">
        <v>129</v>
      </c>
      <c r="E199" t="s">
        <v>194</v>
      </c>
      <c r="F199" s="135">
        <v>665.48</v>
      </c>
    </row>
    <row r="200" spans="2:6" x14ac:dyDescent="0.25">
      <c r="D200" t="s">
        <v>132</v>
      </c>
      <c r="E200" t="s">
        <v>194</v>
      </c>
      <c r="F200" s="135">
        <v>17.75</v>
      </c>
    </row>
    <row r="201" spans="2:6" x14ac:dyDescent="0.25">
      <c r="B201" t="s">
        <v>841</v>
      </c>
      <c r="F201" s="135">
        <v>683.23</v>
      </c>
    </row>
    <row r="202" spans="2:6" x14ac:dyDescent="0.25">
      <c r="B202" s="145">
        <v>46162</v>
      </c>
      <c r="C202" t="s">
        <v>195</v>
      </c>
      <c r="D202" t="s">
        <v>136</v>
      </c>
      <c r="E202" t="s">
        <v>197</v>
      </c>
      <c r="F202" s="135">
        <v>104.35</v>
      </c>
    </row>
    <row r="203" spans="2:6" x14ac:dyDescent="0.25">
      <c r="D203" t="s">
        <v>182</v>
      </c>
      <c r="E203" t="s">
        <v>196</v>
      </c>
      <c r="F203" s="135">
        <v>176.27</v>
      </c>
    </row>
    <row r="204" spans="2:6" x14ac:dyDescent="0.25">
      <c r="D204" t="s">
        <v>132</v>
      </c>
      <c r="E204" t="s">
        <v>196</v>
      </c>
      <c r="F204" s="135">
        <v>6.55</v>
      </c>
    </row>
    <row r="205" spans="2:6" x14ac:dyDescent="0.25">
      <c r="B205" t="s">
        <v>842</v>
      </c>
      <c r="F205" s="135">
        <v>287.17</v>
      </c>
    </row>
    <row r="206" spans="2:6" x14ac:dyDescent="0.25">
      <c r="B206" s="145">
        <v>46163</v>
      </c>
      <c r="C206" t="s">
        <v>195</v>
      </c>
      <c r="D206" t="s">
        <v>136</v>
      </c>
      <c r="E206" t="s">
        <v>196</v>
      </c>
      <c r="F206" s="135">
        <v>147.83000000000001</v>
      </c>
    </row>
    <row r="207" spans="2:6" x14ac:dyDescent="0.25">
      <c r="D207" t="s">
        <v>132</v>
      </c>
      <c r="E207" t="s">
        <v>196</v>
      </c>
      <c r="F207" s="135">
        <v>47.97</v>
      </c>
    </row>
    <row r="208" spans="2:6" x14ac:dyDescent="0.25">
      <c r="B208" t="s">
        <v>843</v>
      </c>
      <c r="F208" s="135">
        <v>195.8</v>
      </c>
    </row>
    <row r="209" spans="2:6" x14ac:dyDescent="0.25">
      <c r="B209" s="145">
        <v>46175</v>
      </c>
      <c r="C209" t="s">
        <v>786</v>
      </c>
      <c r="D209" t="s">
        <v>182</v>
      </c>
      <c r="E209" t="s">
        <v>159</v>
      </c>
      <c r="F209" s="135">
        <v>-30.25</v>
      </c>
    </row>
    <row r="210" spans="2:6" x14ac:dyDescent="0.25">
      <c r="B210" t="s">
        <v>844</v>
      </c>
      <c r="F210" s="135">
        <v>-30.25</v>
      </c>
    </row>
    <row r="211" spans="2:6" x14ac:dyDescent="0.25">
      <c r="B211" s="145">
        <v>46176</v>
      </c>
      <c r="C211" t="s">
        <v>211</v>
      </c>
      <c r="D211" t="s">
        <v>131</v>
      </c>
      <c r="E211" t="s">
        <v>159</v>
      </c>
      <c r="F211" s="135">
        <v>11.24</v>
      </c>
    </row>
    <row r="212" spans="2:6" x14ac:dyDescent="0.25">
      <c r="B212" t="s">
        <v>845</v>
      </c>
      <c r="F212" s="135">
        <v>11.24</v>
      </c>
    </row>
    <row r="213" spans="2:6" x14ac:dyDescent="0.25">
      <c r="B213" s="145">
        <v>46177</v>
      </c>
      <c r="C213" t="s">
        <v>199</v>
      </c>
      <c r="D213" t="s">
        <v>182</v>
      </c>
      <c r="E213" t="s">
        <v>200</v>
      </c>
      <c r="F213" s="135">
        <v>495.92999999999995</v>
      </c>
    </row>
    <row r="214" spans="2:6" x14ac:dyDescent="0.25">
      <c r="D214" t="s">
        <v>132</v>
      </c>
      <c r="E214" t="s">
        <v>200</v>
      </c>
      <c r="F214" s="135">
        <v>28.95</v>
      </c>
    </row>
    <row r="215" spans="2:6" x14ac:dyDescent="0.25">
      <c r="D215" t="s">
        <v>131</v>
      </c>
      <c r="E215" t="s">
        <v>200</v>
      </c>
      <c r="F215" s="135">
        <v>54.52</v>
      </c>
    </row>
    <row r="216" spans="2:6" x14ac:dyDescent="0.25">
      <c r="B216" t="s">
        <v>846</v>
      </c>
      <c r="F216" s="135">
        <v>579.4</v>
      </c>
    </row>
    <row r="217" spans="2:6" x14ac:dyDescent="0.25">
      <c r="B217" s="145">
        <v>46184</v>
      </c>
      <c r="C217" t="s">
        <v>201</v>
      </c>
      <c r="D217" t="s">
        <v>136</v>
      </c>
      <c r="E217" t="s">
        <v>141</v>
      </c>
      <c r="F217" s="135">
        <v>136.30000000000001</v>
      </c>
    </row>
    <row r="218" spans="2:6" x14ac:dyDescent="0.25">
      <c r="D218" t="s">
        <v>182</v>
      </c>
      <c r="E218" t="s">
        <v>141</v>
      </c>
      <c r="F218" s="135">
        <v>587.20000000000005</v>
      </c>
    </row>
    <row r="219" spans="2:6" x14ac:dyDescent="0.25">
      <c r="D219" t="s">
        <v>132</v>
      </c>
      <c r="E219" t="s">
        <v>141</v>
      </c>
      <c r="F219" s="135">
        <v>49.11</v>
      </c>
    </row>
    <row r="220" spans="2:6" x14ac:dyDescent="0.25">
      <c r="D220" t="s">
        <v>131</v>
      </c>
      <c r="E220" t="s">
        <v>141</v>
      </c>
      <c r="F220" s="135">
        <v>111.44</v>
      </c>
    </row>
    <row r="221" spans="2:6" x14ac:dyDescent="0.25">
      <c r="B221" t="s">
        <v>847</v>
      </c>
      <c r="F221" s="135">
        <v>884.05</v>
      </c>
    </row>
    <row r="222" spans="2:6" x14ac:dyDescent="0.25">
      <c r="B222" s="145">
        <v>46191</v>
      </c>
      <c r="C222" t="s">
        <v>202</v>
      </c>
      <c r="D222" t="s">
        <v>182</v>
      </c>
      <c r="E222" t="s">
        <v>159</v>
      </c>
      <c r="F222" s="135">
        <v>282.55</v>
      </c>
    </row>
    <row r="223" spans="2:6" x14ac:dyDescent="0.25">
      <c r="D223" t="s">
        <v>132</v>
      </c>
      <c r="E223" t="s">
        <v>159</v>
      </c>
      <c r="F223" s="135">
        <v>28.95</v>
      </c>
    </row>
    <row r="224" spans="2:6" x14ac:dyDescent="0.25">
      <c r="D224" t="s">
        <v>131</v>
      </c>
      <c r="E224" t="s">
        <v>159</v>
      </c>
      <c r="F224" s="135">
        <v>49.83</v>
      </c>
    </row>
    <row r="225" spans="2:6" x14ac:dyDescent="0.25">
      <c r="B225" t="s">
        <v>848</v>
      </c>
      <c r="F225" s="135">
        <v>361.33</v>
      </c>
    </row>
    <row r="226" spans="2:6" x14ac:dyDescent="0.25">
      <c r="B226" s="145">
        <v>46197</v>
      </c>
      <c r="C226" t="s">
        <v>203</v>
      </c>
      <c r="D226" t="s">
        <v>204</v>
      </c>
      <c r="E226" t="s">
        <v>141</v>
      </c>
      <c r="F226" s="135">
        <v>1469.71</v>
      </c>
    </row>
    <row r="227" spans="2:6" x14ac:dyDescent="0.25">
      <c r="D227" t="s">
        <v>132</v>
      </c>
      <c r="E227" t="s">
        <v>141</v>
      </c>
      <c r="F227" s="135">
        <v>52.449999999999996</v>
      </c>
    </row>
    <row r="228" spans="2:6" x14ac:dyDescent="0.25">
      <c r="D228" t="s">
        <v>131</v>
      </c>
      <c r="E228" t="s">
        <v>141</v>
      </c>
      <c r="F228" s="135">
        <v>128</v>
      </c>
    </row>
    <row r="229" spans="2:6" x14ac:dyDescent="0.25">
      <c r="B229" t="s">
        <v>849</v>
      </c>
      <c r="F229" s="135">
        <v>1650.16</v>
      </c>
    </row>
    <row r="230" spans="2:6" x14ac:dyDescent="0.25">
      <c r="B230" t="s">
        <v>850</v>
      </c>
      <c r="C230" t="s">
        <v>235</v>
      </c>
      <c r="D230" t="s">
        <v>236</v>
      </c>
      <c r="E230" t="s">
        <v>159</v>
      </c>
      <c r="F230" s="135">
        <v>900</v>
      </c>
    </row>
    <row r="231" spans="2:6" x14ac:dyDescent="0.25">
      <c r="B231" t="s">
        <v>851</v>
      </c>
      <c r="F231" s="135">
        <v>900</v>
      </c>
    </row>
    <row r="232" spans="2:6" x14ac:dyDescent="0.25">
      <c r="B232" t="s">
        <v>852</v>
      </c>
      <c r="F232" s="135">
        <v>48188.830000000009</v>
      </c>
    </row>
    <row r="239" spans="2:6" ht="13" x14ac:dyDescent="0.3">
      <c r="E239" s="21" t="s">
        <v>853</v>
      </c>
      <c r="F239" s="166">
        <f>+'Summary and sign-off'!B11+'Summary and sign-off'!B12+'Summary and sign-off'!B13</f>
        <v>48188.83</v>
      </c>
    </row>
    <row r="242" spans="5:6" ht="13" x14ac:dyDescent="0.3">
      <c r="E242" s="21" t="s">
        <v>854</v>
      </c>
      <c r="F242" s="167">
        <f>+F239-GETPIVOTDATA("Amount in CC Crcy",$B$6)</f>
        <v>0</v>
      </c>
    </row>
  </sheetData>
  <pageMargins left="0.7" right="0.7" top="0.75" bottom="0.75" header="0.3" footer="0.3"/>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16B71-D4FD-4505-9DB2-886BA10E7442}">
  <dimension ref="A5:AO55"/>
  <sheetViews>
    <sheetView topLeftCell="A16" zoomScale="85" zoomScaleNormal="85" workbookViewId="0">
      <selection activeCell="A52" sqref="A52:AO55"/>
    </sheetView>
  </sheetViews>
  <sheetFormatPr defaultRowHeight="12.5" x14ac:dyDescent="0.25"/>
  <cols>
    <col min="9" max="9" width="10.54296875" customWidth="1"/>
    <col min="10" max="10" width="27.81640625" customWidth="1"/>
    <col min="20" max="20" width="49.81640625" customWidth="1"/>
    <col min="39" max="39" width="28.54296875" customWidth="1"/>
  </cols>
  <sheetData>
    <row r="5" spans="39:39" x14ac:dyDescent="0.25">
      <c r="AM5" t="s">
        <v>236</v>
      </c>
    </row>
    <row r="6" spans="39:39" x14ac:dyDescent="0.25">
      <c r="AM6" t="s">
        <v>129</v>
      </c>
    </row>
    <row r="7" spans="39:39" x14ac:dyDescent="0.25">
      <c r="AM7" t="s">
        <v>132</v>
      </c>
    </row>
    <row r="8" spans="39:39" x14ac:dyDescent="0.25">
      <c r="AM8" t="s">
        <v>131</v>
      </c>
    </row>
    <row r="9" spans="39:39" x14ac:dyDescent="0.25">
      <c r="AM9" t="s">
        <v>133</v>
      </c>
    </row>
    <row r="10" spans="39:39" x14ac:dyDescent="0.25">
      <c r="AM10" t="s">
        <v>137</v>
      </c>
    </row>
    <row r="11" spans="39:39" x14ac:dyDescent="0.25">
      <c r="AM11" t="s">
        <v>136</v>
      </c>
    </row>
    <row r="12" spans="39:39" x14ac:dyDescent="0.25">
      <c r="AM12" t="s">
        <v>147</v>
      </c>
    </row>
    <row r="33" spans="1:34" ht="14" x14ac:dyDescent="0.3">
      <c r="A33" s="140" t="s">
        <v>270</v>
      </c>
      <c r="B33" s="140" t="s">
        <v>271</v>
      </c>
      <c r="C33" s="140" t="s">
        <v>272</v>
      </c>
      <c r="D33" s="140" t="s">
        <v>273</v>
      </c>
      <c r="E33" s="140" t="s">
        <v>274</v>
      </c>
      <c r="F33" s="140" t="s">
        <v>275</v>
      </c>
      <c r="G33" s="140" t="s">
        <v>276</v>
      </c>
      <c r="H33" s="140" t="s">
        <v>277</v>
      </c>
      <c r="I33" s="141" t="s">
        <v>278</v>
      </c>
      <c r="J33" s="140" t="s">
        <v>279</v>
      </c>
      <c r="K33" s="140" t="s">
        <v>280</v>
      </c>
      <c r="L33" s="140" t="s">
        <v>281</v>
      </c>
      <c r="M33" s="140" t="s">
        <v>282</v>
      </c>
      <c r="N33" s="140" t="s">
        <v>283</v>
      </c>
      <c r="O33" s="140" t="s">
        <v>284</v>
      </c>
      <c r="P33" s="140" t="s">
        <v>285</v>
      </c>
      <c r="Q33" s="140" t="s">
        <v>286</v>
      </c>
      <c r="R33" s="140" t="s">
        <v>287</v>
      </c>
      <c r="S33" s="140" t="s">
        <v>288</v>
      </c>
      <c r="T33" s="140" t="s">
        <v>289</v>
      </c>
      <c r="U33" s="140" t="s">
        <v>290</v>
      </c>
      <c r="V33" s="140" t="s">
        <v>291</v>
      </c>
      <c r="W33" s="140" t="s">
        <v>292</v>
      </c>
      <c r="X33" s="140" t="s">
        <v>293</v>
      </c>
      <c r="Y33" s="140" t="s">
        <v>294</v>
      </c>
      <c r="Z33" s="140" t="s">
        <v>295</v>
      </c>
      <c r="AA33" s="140" t="s">
        <v>296</v>
      </c>
      <c r="AB33" s="140" t="s">
        <v>297</v>
      </c>
      <c r="AC33" s="140" t="s">
        <v>298</v>
      </c>
      <c r="AD33" s="140" t="s">
        <v>299</v>
      </c>
      <c r="AE33" s="140" t="s">
        <v>300</v>
      </c>
      <c r="AF33" s="133" t="s">
        <v>301</v>
      </c>
      <c r="AG33" s="133" t="s">
        <v>302</v>
      </c>
      <c r="AH33" s="133" t="s">
        <v>303</v>
      </c>
    </row>
    <row r="34" spans="1:34" x14ac:dyDescent="0.25">
      <c r="A34" s="130" t="s">
        <v>433</v>
      </c>
      <c r="B34" s="130" t="s">
        <v>314</v>
      </c>
      <c r="C34" s="130" t="s">
        <v>434</v>
      </c>
      <c r="D34" s="130" t="s">
        <v>435</v>
      </c>
      <c r="E34" s="130" t="s">
        <v>317</v>
      </c>
      <c r="F34" s="130" t="s">
        <v>318</v>
      </c>
      <c r="G34" s="130" t="s">
        <v>436</v>
      </c>
      <c r="H34" s="130" t="s">
        <v>342</v>
      </c>
      <c r="I34" s="135">
        <v>18.850000000000001</v>
      </c>
      <c r="J34" s="130"/>
      <c r="K34" s="130" t="s">
        <v>451</v>
      </c>
      <c r="L34" s="130" t="s">
        <v>442</v>
      </c>
      <c r="M34" s="134">
        <v>45961</v>
      </c>
      <c r="N34" s="130" t="s">
        <v>338</v>
      </c>
      <c r="Q34" s="130" t="s">
        <v>325</v>
      </c>
      <c r="T34" s="130" t="s">
        <v>452</v>
      </c>
      <c r="U34" s="130" t="s">
        <v>327</v>
      </c>
      <c r="V34" s="130" t="s">
        <v>328</v>
      </c>
      <c r="X34" s="130" t="s">
        <v>329</v>
      </c>
      <c r="AC34" s="130" t="s">
        <v>330</v>
      </c>
      <c r="AD34" s="130">
        <v>0</v>
      </c>
    </row>
    <row r="35" spans="1:34" x14ac:dyDescent="0.25">
      <c r="A35" s="130" t="s">
        <v>433</v>
      </c>
      <c r="B35" s="130" t="s">
        <v>314</v>
      </c>
      <c r="C35" s="130" t="s">
        <v>434</v>
      </c>
      <c r="D35" s="130" t="s">
        <v>435</v>
      </c>
      <c r="E35" s="130" t="s">
        <v>317</v>
      </c>
      <c r="F35" s="130" t="s">
        <v>318</v>
      </c>
      <c r="G35" s="130" t="s">
        <v>436</v>
      </c>
      <c r="H35" s="130" t="s">
        <v>342</v>
      </c>
      <c r="I35" s="135">
        <v>18.850000000000001</v>
      </c>
      <c r="J35" s="130"/>
      <c r="K35" s="130" t="s">
        <v>465</v>
      </c>
      <c r="L35" s="130" t="s">
        <v>442</v>
      </c>
      <c r="M35" s="134">
        <v>45961</v>
      </c>
      <c r="N35" s="130" t="s">
        <v>338</v>
      </c>
      <c r="Q35" s="130" t="s">
        <v>325</v>
      </c>
      <c r="T35" s="130" t="s">
        <v>468</v>
      </c>
      <c r="U35" s="130" t="s">
        <v>327</v>
      </c>
      <c r="V35" s="130" t="s">
        <v>328</v>
      </c>
      <c r="X35" s="130" t="s">
        <v>329</v>
      </c>
      <c r="AC35" s="130" t="s">
        <v>330</v>
      </c>
      <c r="AD35" s="130">
        <v>0</v>
      </c>
    </row>
    <row r="36" spans="1:34" x14ac:dyDescent="0.25">
      <c r="A36" s="130" t="s">
        <v>433</v>
      </c>
      <c r="B36" s="130" t="s">
        <v>314</v>
      </c>
      <c r="C36" s="130" t="s">
        <v>434</v>
      </c>
      <c r="D36" s="130" t="s">
        <v>435</v>
      </c>
      <c r="E36" s="130" t="s">
        <v>317</v>
      </c>
      <c r="F36" s="130" t="s">
        <v>318</v>
      </c>
      <c r="G36" s="130" t="s">
        <v>459</v>
      </c>
      <c r="H36" s="130" t="s">
        <v>334</v>
      </c>
      <c r="I36" s="135">
        <v>476.52</v>
      </c>
      <c r="J36" s="130" t="s">
        <v>471</v>
      </c>
      <c r="K36" s="130" t="s">
        <v>472</v>
      </c>
      <c r="L36" s="130" t="s">
        <v>438</v>
      </c>
      <c r="M36" s="134">
        <v>45961</v>
      </c>
      <c r="N36" s="130" t="s">
        <v>338</v>
      </c>
      <c r="Q36" s="130" t="s">
        <v>325</v>
      </c>
      <c r="T36" s="130" t="s">
        <v>473</v>
      </c>
      <c r="U36" s="130" t="s">
        <v>327</v>
      </c>
      <c r="V36" s="130" t="s">
        <v>328</v>
      </c>
      <c r="X36" s="130" t="s">
        <v>329</v>
      </c>
      <c r="AC36" s="130" t="s">
        <v>330</v>
      </c>
      <c r="AD36" s="130">
        <v>0</v>
      </c>
    </row>
    <row r="37" spans="1:34" x14ac:dyDescent="0.25">
      <c r="A37" s="130" t="s">
        <v>433</v>
      </c>
      <c r="B37" s="130" t="s">
        <v>314</v>
      </c>
      <c r="C37" s="130" t="s">
        <v>434</v>
      </c>
      <c r="D37" s="130" t="s">
        <v>435</v>
      </c>
      <c r="E37" s="130" t="s">
        <v>317</v>
      </c>
      <c r="F37" s="130" t="s">
        <v>318</v>
      </c>
      <c r="G37" s="130" t="s">
        <v>436</v>
      </c>
      <c r="H37" s="130" t="s">
        <v>342</v>
      </c>
      <c r="I37" s="135">
        <v>11.2</v>
      </c>
      <c r="J37" s="130"/>
      <c r="K37" s="130" t="s">
        <v>477</v>
      </c>
      <c r="L37" s="130" t="s">
        <v>442</v>
      </c>
      <c r="M37" s="134">
        <v>45961</v>
      </c>
      <c r="N37" s="130" t="s">
        <v>338</v>
      </c>
      <c r="Q37" s="130" t="s">
        <v>325</v>
      </c>
      <c r="T37" s="130" t="s">
        <v>480</v>
      </c>
      <c r="U37" s="130" t="s">
        <v>327</v>
      </c>
      <c r="V37" s="130" t="s">
        <v>328</v>
      </c>
      <c r="X37" s="130" t="s">
        <v>329</v>
      </c>
      <c r="AC37" s="130" t="s">
        <v>330</v>
      </c>
      <c r="AD37" s="130">
        <v>0</v>
      </c>
    </row>
    <row r="38" spans="1:34" x14ac:dyDescent="0.25">
      <c r="A38" s="130" t="s">
        <v>433</v>
      </c>
      <c r="B38" s="130" t="s">
        <v>314</v>
      </c>
      <c r="C38" s="130" t="s">
        <v>434</v>
      </c>
      <c r="D38" s="130" t="s">
        <v>435</v>
      </c>
      <c r="E38" s="130" t="s">
        <v>317</v>
      </c>
      <c r="F38" s="130" t="s">
        <v>318</v>
      </c>
      <c r="G38" s="130" t="s">
        <v>459</v>
      </c>
      <c r="H38" s="130" t="s">
        <v>334</v>
      </c>
      <c r="I38" s="135">
        <v>1178.47</v>
      </c>
      <c r="J38" s="130"/>
      <c r="K38" s="130" t="s">
        <v>481</v>
      </c>
      <c r="L38" s="130" t="s">
        <v>442</v>
      </c>
      <c r="M38" s="134">
        <v>45961</v>
      </c>
      <c r="N38" s="130" t="s">
        <v>338</v>
      </c>
      <c r="Q38" s="130" t="s">
        <v>325</v>
      </c>
      <c r="T38" s="130" t="s">
        <v>482</v>
      </c>
      <c r="U38" s="130" t="s">
        <v>327</v>
      </c>
      <c r="V38" s="130" t="s">
        <v>328</v>
      </c>
      <c r="X38" s="130" t="s">
        <v>329</v>
      </c>
      <c r="AC38" s="130" t="s">
        <v>330</v>
      </c>
      <c r="AD38" s="130">
        <v>0</v>
      </c>
    </row>
    <row r="39" spans="1:34" x14ac:dyDescent="0.25">
      <c r="A39" s="130" t="s">
        <v>433</v>
      </c>
      <c r="B39" s="130" t="s">
        <v>314</v>
      </c>
      <c r="C39" s="130" t="s">
        <v>434</v>
      </c>
      <c r="D39" s="130" t="s">
        <v>435</v>
      </c>
      <c r="E39" s="130" t="s">
        <v>317</v>
      </c>
      <c r="F39" s="130" t="s">
        <v>318</v>
      </c>
      <c r="G39" s="130" t="s">
        <v>436</v>
      </c>
      <c r="H39" s="130" t="s">
        <v>342</v>
      </c>
      <c r="I39" s="135">
        <v>11.2</v>
      </c>
      <c r="J39" s="130"/>
      <c r="K39" s="130" t="s">
        <v>481</v>
      </c>
      <c r="L39" s="130" t="s">
        <v>442</v>
      </c>
      <c r="M39" s="134">
        <v>45961</v>
      </c>
      <c r="N39" s="130" t="s">
        <v>338</v>
      </c>
      <c r="Q39" s="130" t="s">
        <v>325</v>
      </c>
      <c r="T39" s="130" t="s">
        <v>485</v>
      </c>
      <c r="U39" s="130" t="s">
        <v>327</v>
      </c>
      <c r="V39" s="130" t="s">
        <v>328</v>
      </c>
      <c r="X39" s="130" t="s">
        <v>329</v>
      </c>
      <c r="AC39" s="130" t="s">
        <v>330</v>
      </c>
      <c r="AD39" s="130">
        <v>0</v>
      </c>
    </row>
    <row r="40" spans="1:34" x14ac:dyDescent="0.25">
      <c r="A40" s="130" t="s">
        <v>433</v>
      </c>
      <c r="B40" s="130" t="s">
        <v>314</v>
      </c>
      <c r="C40" s="130" t="s">
        <v>492</v>
      </c>
      <c r="D40" s="130" t="s">
        <v>435</v>
      </c>
      <c r="E40" s="130" t="s">
        <v>317</v>
      </c>
      <c r="F40" s="130" t="s">
        <v>318</v>
      </c>
      <c r="G40" s="130" t="s">
        <v>459</v>
      </c>
      <c r="H40" s="130" t="s">
        <v>334</v>
      </c>
      <c r="I40" s="135">
        <v>781.89</v>
      </c>
      <c r="J40" s="130" t="s">
        <v>493</v>
      </c>
      <c r="K40" s="130" t="s">
        <v>500</v>
      </c>
      <c r="L40" s="130" t="s">
        <v>442</v>
      </c>
      <c r="M40" s="134">
        <v>45989</v>
      </c>
      <c r="N40" s="130" t="s">
        <v>338</v>
      </c>
      <c r="Q40" s="130" t="s">
        <v>325</v>
      </c>
      <c r="T40" s="130" t="s">
        <v>505</v>
      </c>
      <c r="U40" s="130" t="s">
        <v>327</v>
      </c>
      <c r="V40" s="130" t="s">
        <v>328</v>
      </c>
      <c r="X40" s="130" t="s">
        <v>329</v>
      </c>
      <c r="AC40" s="130" t="s">
        <v>330</v>
      </c>
      <c r="AD40" s="130">
        <v>0</v>
      </c>
    </row>
    <row r="41" spans="1:34" x14ac:dyDescent="0.25">
      <c r="A41" s="130" t="s">
        <v>433</v>
      </c>
      <c r="B41" s="130" t="s">
        <v>314</v>
      </c>
      <c r="C41" s="130" t="s">
        <v>492</v>
      </c>
      <c r="D41" s="130" t="s">
        <v>435</v>
      </c>
      <c r="E41" s="130" t="s">
        <v>317</v>
      </c>
      <c r="F41" s="130" t="s">
        <v>318</v>
      </c>
      <c r="G41" s="130" t="s">
        <v>436</v>
      </c>
      <c r="H41" s="130" t="s">
        <v>342</v>
      </c>
      <c r="I41" s="135">
        <v>11.2</v>
      </c>
      <c r="J41" s="130" t="s">
        <v>493</v>
      </c>
      <c r="K41" s="130" t="s">
        <v>523</v>
      </c>
      <c r="L41" s="130" t="s">
        <v>442</v>
      </c>
      <c r="M41" s="134">
        <v>45989</v>
      </c>
      <c r="N41" s="130" t="s">
        <v>338</v>
      </c>
      <c r="Q41" s="130" t="s">
        <v>325</v>
      </c>
      <c r="T41" s="130" t="s">
        <v>524</v>
      </c>
      <c r="U41" s="130" t="s">
        <v>327</v>
      </c>
      <c r="V41" s="130" t="s">
        <v>328</v>
      </c>
      <c r="X41" s="130" t="s">
        <v>329</v>
      </c>
      <c r="AC41" s="130" t="s">
        <v>330</v>
      </c>
      <c r="AD41" s="130">
        <v>0</v>
      </c>
    </row>
    <row r="42" spans="1:34" x14ac:dyDescent="0.25">
      <c r="A42" s="130" t="s">
        <v>433</v>
      </c>
      <c r="B42" s="130" t="s">
        <v>314</v>
      </c>
      <c r="C42" s="130" t="s">
        <v>492</v>
      </c>
      <c r="D42" s="130" t="s">
        <v>435</v>
      </c>
      <c r="E42" s="130" t="s">
        <v>317</v>
      </c>
      <c r="F42" s="130" t="s">
        <v>318</v>
      </c>
      <c r="G42" s="130" t="s">
        <v>436</v>
      </c>
      <c r="H42" s="130" t="s">
        <v>342</v>
      </c>
      <c r="I42" s="135">
        <v>18.850000000000001</v>
      </c>
      <c r="J42" s="130" t="s">
        <v>493</v>
      </c>
      <c r="K42" s="130" t="s">
        <v>526</v>
      </c>
      <c r="L42" s="130" t="s">
        <v>442</v>
      </c>
      <c r="M42" s="134">
        <v>45989</v>
      </c>
      <c r="N42" s="130" t="s">
        <v>338</v>
      </c>
      <c r="Q42" s="130" t="s">
        <v>325</v>
      </c>
      <c r="T42" s="130" t="s">
        <v>528</v>
      </c>
      <c r="U42" s="130" t="s">
        <v>327</v>
      </c>
      <c r="V42" s="130" t="s">
        <v>328</v>
      </c>
      <c r="X42" s="130" t="s">
        <v>329</v>
      </c>
      <c r="AC42" s="130" t="s">
        <v>330</v>
      </c>
      <c r="AD42" s="130">
        <v>0</v>
      </c>
    </row>
    <row r="43" spans="1:34" x14ac:dyDescent="0.25">
      <c r="A43" s="130" t="s">
        <v>433</v>
      </c>
      <c r="B43" s="130" t="s">
        <v>314</v>
      </c>
      <c r="C43" s="130" t="s">
        <v>539</v>
      </c>
      <c r="D43" s="130" t="s">
        <v>435</v>
      </c>
      <c r="E43" s="130" t="s">
        <v>317</v>
      </c>
      <c r="F43" s="130" t="s">
        <v>318</v>
      </c>
      <c r="G43" s="130" t="s">
        <v>459</v>
      </c>
      <c r="H43" s="130" t="s">
        <v>334</v>
      </c>
      <c r="I43" s="135">
        <v>-781.89</v>
      </c>
      <c r="K43" s="130" t="s">
        <v>540</v>
      </c>
      <c r="L43" s="130" t="s">
        <v>442</v>
      </c>
      <c r="M43" s="134">
        <v>46010</v>
      </c>
      <c r="N43" s="130" t="s">
        <v>324</v>
      </c>
      <c r="Q43" s="130" t="s">
        <v>325</v>
      </c>
      <c r="T43" s="130" t="s">
        <v>543</v>
      </c>
      <c r="U43" s="130" t="s">
        <v>327</v>
      </c>
      <c r="V43" s="130" t="s">
        <v>328</v>
      </c>
      <c r="X43" s="130" t="s">
        <v>329</v>
      </c>
      <c r="AC43" s="130" t="s">
        <v>330</v>
      </c>
      <c r="AD43" s="130">
        <v>0</v>
      </c>
    </row>
    <row r="44" spans="1:34" x14ac:dyDescent="0.25">
      <c r="A44" s="130" t="s">
        <v>433</v>
      </c>
      <c r="B44" s="130" t="s">
        <v>314</v>
      </c>
      <c r="C44" s="130" t="s">
        <v>539</v>
      </c>
      <c r="D44" s="130" t="s">
        <v>435</v>
      </c>
      <c r="E44" s="130" t="s">
        <v>317</v>
      </c>
      <c r="F44" s="130" t="s">
        <v>318</v>
      </c>
      <c r="G44" s="130" t="s">
        <v>459</v>
      </c>
      <c r="H44" s="130" t="s">
        <v>334</v>
      </c>
      <c r="I44" s="135">
        <v>-1178.47</v>
      </c>
      <c r="K44" s="130" t="s">
        <v>540</v>
      </c>
      <c r="L44" s="130" t="s">
        <v>442</v>
      </c>
      <c r="M44" s="134">
        <v>46010</v>
      </c>
      <c r="N44" s="130" t="s">
        <v>324</v>
      </c>
      <c r="Q44" s="130" t="s">
        <v>325</v>
      </c>
      <c r="T44" s="130" t="s">
        <v>544</v>
      </c>
      <c r="U44" s="130" t="s">
        <v>327</v>
      </c>
      <c r="V44" s="130" t="s">
        <v>328</v>
      </c>
      <c r="X44" s="130" t="s">
        <v>329</v>
      </c>
      <c r="AC44" s="130" t="s">
        <v>330</v>
      </c>
      <c r="AD44" s="130">
        <v>0</v>
      </c>
    </row>
    <row r="52" spans="1:41" x14ac:dyDescent="0.25">
      <c r="A52" s="130" t="s">
        <v>433</v>
      </c>
      <c r="B52" s="130" t="s">
        <v>314</v>
      </c>
      <c r="C52" s="130" t="s">
        <v>492</v>
      </c>
      <c r="D52" s="130" t="s">
        <v>435</v>
      </c>
      <c r="E52" s="130" t="s">
        <v>855</v>
      </c>
      <c r="F52" s="165" t="s">
        <v>856</v>
      </c>
      <c r="G52" s="130" t="s">
        <v>436</v>
      </c>
      <c r="H52" s="130" t="s">
        <v>342</v>
      </c>
      <c r="I52" s="135">
        <v>23.95</v>
      </c>
      <c r="J52" s="130" t="s">
        <v>493</v>
      </c>
      <c r="K52" s="130" t="s">
        <v>494</v>
      </c>
      <c r="L52" s="130" t="s">
        <v>442</v>
      </c>
      <c r="M52" s="134">
        <v>45989</v>
      </c>
      <c r="N52" s="130" t="s">
        <v>338</v>
      </c>
      <c r="Q52" s="130" t="s">
        <v>325</v>
      </c>
      <c r="T52" s="130" t="s">
        <v>857</v>
      </c>
      <c r="U52" s="130" t="s">
        <v>327</v>
      </c>
      <c r="V52" s="130" t="s">
        <v>328</v>
      </c>
      <c r="X52" s="130" t="s">
        <v>329</v>
      </c>
      <c r="AC52" s="130" t="s">
        <v>330</v>
      </c>
      <c r="AD52" s="130">
        <v>0</v>
      </c>
      <c r="AI52" s="149" t="s">
        <v>858</v>
      </c>
      <c r="AJ52" s="142"/>
      <c r="AK52" s="142"/>
      <c r="AL52" s="142"/>
      <c r="AM52" s="142"/>
      <c r="AN52" s="142"/>
      <c r="AO52" s="142"/>
    </row>
    <row r="53" spans="1:41" x14ac:dyDescent="0.25">
      <c r="A53" s="130" t="s">
        <v>433</v>
      </c>
      <c r="B53" s="130" t="s">
        <v>314</v>
      </c>
      <c r="C53" s="130" t="s">
        <v>539</v>
      </c>
      <c r="D53" s="130" t="s">
        <v>435</v>
      </c>
      <c r="E53" s="130" t="s">
        <v>855</v>
      </c>
      <c r="F53" s="165" t="s">
        <v>856</v>
      </c>
      <c r="G53" s="130" t="s">
        <v>436</v>
      </c>
      <c r="H53" s="130" t="s">
        <v>342</v>
      </c>
      <c r="I53" s="135">
        <v>366.4</v>
      </c>
      <c r="J53" s="130"/>
      <c r="K53" s="130" t="s">
        <v>540</v>
      </c>
      <c r="L53" s="130" t="s">
        <v>442</v>
      </c>
      <c r="M53" s="134">
        <v>46010</v>
      </c>
      <c r="N53" s="130" t="s">
        <v>338</v>
      </c>
      <c r="Q53" s="130" t="s">
        <v>325</v>
      </c>
      <c r="T53" s="130" t="s">
        <v>859</v>
      </c>
      <c r="U53" s="130" t="s">
        <v>327</v>
      </c>
      <c r="V53" s="130" t="s">
        <v>328</v>
      </c>
      <c r="X53" s="130" t="s">
        <v>329</v>
      </c>
      <c r="AC53" s="130" t="s">
        <v>330</v>
      </c>
      <c r="AD53" s="130">
        <v>0</v>
      </c>
      <c r="AI53" s="149" t="s">
        <v>858</v>
      </c>
      <c r="AJ53" s="142"/>
      <c r="AK53" s="142"/>
      <c r="AL53" s="142"/>
      <c r="AM53" s="142"/>
      <c r="AN53" s="142"/>
      <c r="AO53" s="142"/>
    </row>
    <row r="54" spans="1:41" x14ac:dyDescent="0.25">
      <c r="A54" s="130" t="s">
        <v>433</v>
      </c>
      <c r="B54" s="130" t="s">
        <v>314</v>
      </c>
      <c r="C54" s="130" t="s">
        <v>539</v>
      </c>
      <c r="D54" s="130" t="s">
        <v>435</v>
      </c>
      <c r="E54" s="130" t="s">
        <v>855</v>
      </c>
      <c r="F54" s="165" t="s">
        <v>856</v>
      </c>
      <c r="G54" s="130" t="s">
        <v>436</v>
      </c>
      <c r="H54" s="130" t="s">
        <v>342</v>
      </c>
      <c r="I54" s="135">
        <v>0.56000000000000005</v>
      </c>
      <c r="J54" s="130"/>
      <c r="K54" s="130" t="s">
        <v>540</v>
      </c>
      <c r="L54" s="130" t="s">
        <v>442</v>
      </c>
      <c r="M54" s="134">
        <v>46010</v>
      </c>
      <c r="N54" s="130" t="s">
        <v>338</v>
      </c>
      <c r="Q54" s="130" t="s">
        <v>325</v>
      </c>
      <c r="T54" s="130" t="s">
        <v>860</v>
      </c>
      <c r="U54" s="130" t="s">
        <v>327</v>
      </c>
      <c r="V54" s="130" t="s">
        <v>328</v>
      </c>
      <c r="X54" s="130" t="s">
        <v>329</v>
      </c>
      <c r="AC54" s="130" t="s">
        <v>330</v>
      </c>
      <c r="AD54" s="130">
        <v>0</v>
      </c>
      <c r="AI54" s="149" t="s">
        <v>858</v>
      </c>
      <c r="AJ54" s="142"/>
      <c r="AK54" s="142"/>
      <c r="AL54" s="142"/>
      <c r="AM54" s="142"/>
      <c r="AN54" s="142"/>
      <c r="AO54" s="142"/>
    </row>
    <row r="55" spans="1:41" x14ac:dyDescent="0.25">
      <c r="A55" s="130" t="s">
        <v>433</v>
      </c>
      <c r="B55" s="130" t="s">
        <v>314</v>
      </c>
      <c r="C55" s="130" t="s">
        <v>539</v>
      </c>
      <c r="D55" s="130" t="s">
        <v>435</v>
      </c>
      <c r="E55" s="130" t="s">
        <v>855</v>
      </c>
      <c r="F55" s="165" t="s">
        <v>856</v>
      </c>
      <c r="G55" s="130" t="s">
        <v>436</v>
      </c>
      <c r="H55" s="130" t="s">
        <v>342</v>
      </c>
      <c r="I55" s="135">
        <v>8.4</v>
      </c>
      <c r="J55" s="130"/>
      <c r="K55" s="130" t="s">
        <v>563</v>
      </c>
      <c r="L55" s="130" t="s">
        <v>442</v>
      </c>
      <c r="M55" s="134">
        <v>46010</v>
      </c>
      <c r="N55" s="130" t="s">
        <v>338</v>
      </c>
      <c r="Q55" s="130" t="s">
        <v>325</v>
      </c>
      <c r="T55" s="130" t="s">
        <v>860</v>
      </c>
      <c r="U55" s="130" t="s">
        <v>327</v>
      </c>
      <c r="V55" s="130" t="s">
        <v>328</v>
      </c>
      <c r="X55" s="130" t="s">
        <v>329</v>
      </c>
      <c r="AC55" s="130" t="s">
        <v>330</v>
      </c>
      <c r="AD55" s="130">
        <v>0</v>
      </c>
      <c r="AI55" s="149" t="s">
        <v>858</v>
      </c>
      <c r="AJ55" s="142"/>
      <c r="AK55" s="142"/>
      <c r="AL55" s="142"/>
      <c r="AM55" s="142"/>
      <c r="AN55" s="142"/>
      <c r="AO55" s="142"/>
    </row>
  </sheetData>
  <pageMargins left="0.7" right="0.7" top="0.75" bottom="0.75" header="0.3" footer="0.3"/>
  <customProperties>
    <customPr name="_pios_id" r:id="rId1"/>
  </customPropertie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TKMNZ-871057456-822943</_dlc_DocId>
    <_dlc_DocIdUrl xmlns="12165527-d881-4234-97f9-ee139a3f0c31">
      <Url>https://sscnz.sharepoint.com/sites/sscdms/66262/_layouts/15/DocIdRedir.aspx?ID=TKMNZ-871057456-822943</Url>
      <Description>TKMNZ-871057456-822943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79D7F4-D0D7-4BCB-BBEA-E7C37A64913E}">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12165527-d881-4234-97f9-ee139a3f0c31"/>
    <ds:schemaRef ds:uri="http://www.w3.org/XML/1998/namespace"/>
    <ds:schemaRef ds:uri="http://purl.org/dc/dcmitype/"/>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Guidance for agencies</vt:lpstr>
      <vt:lpstr>Summary and sign-off</vt:lpstr>
      <vt:lpstr>Travel</vt:lpstr>
      <vt:lpstr>Hospitality</vt:lpstr>
      <vt:lpstr>All other expenses</vt:lpstr>
      <vt:lpstr>Gifts and benefits</vt:lpstr>
      <vt:lpstr>PN expenses</vt:lpstr>
      <vt:lpstr>Sheet3</vt:lpstr>
      <vt:lpstr>JNL out</vt:lpstr>
      <vt:lpstr>Sheet1</vt:lpstr>
      <vt:lpstr>Sheet2</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Michelle Kwing</dc:creator>
  <cp:keywords/>
  <dc:description>Version 7 - for review by SIT - ready 2/10/18</dc:description>
  <cp:lastModifiedBy>Michelle Kwing</cp:lastModifiedBy>
  <cp:revision/>
  <cp:lastPrinted>2026-08-04T01:18:48Z</cp:lastPrinted>
  <dcterms:created xsi:type="dcterms:W3CDTF">2010-10-17T20:59:02Z</dcterms:created>
  <dcterms:modified xsi:type="dcterms:W3CDTF">2026-08-07T04:24:52Z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y fmtid="{D5CDD505-2E9C-101B-9397-08002B2CF9AE}" pid="11" name="MSIP_Label_85ee7273-0db7-44cc-b9e4-a4e4dce5f863_Enabled">
    <vt:lpwstr>true</vt:lpwstr>
  </property>
  <property fmtid="{D5CDD505-2E9C-101B-9397-08002B2CF9AE}" pid="12" name="MSIP_Label_85ee7273-0db7-44cc-b9e4-a4e4dce5f863_SetDate">
    <vt:lpwstr>2025-12-16T02:45:45Z</vt:lpwstr>
  </property>
  <property fmtid="{D5CDD505-2E9C-101B-9397-08002B2CF9AE}" pid="13" name="MSIP_Label_85ee7273-0db7-44cc-b9e4-a4e4dce5f863_Method">
    <vt:lpwstr>Standard</vt:lpwstr>
  </property>
  <property fmtid="{D5CDD505-2E9C-101B-9397-08002B2CF9AE}" pid="14" name="MSIP_Label_85ee7273-0db7-44cc-b9e4-a4e4dce5f863_Name">
    <vt:lpwstr>Unclassified - Information Leadership Session</vt:lpwstr>
  </property>
  <property fmtid="{D5CDD505-2E9C-101B-9397-08002B2CF9AE}" pid="15" name="MSIP_Label_85ee7273-0db7-44cc-b9e4-a4e4dce5f863_SiteId">
    <vt:lpwstr>f0cbb24f-a2f6-498f-b536-6eb9a13a357c</vt:lpwstr>
  </property>
  <property fmtid="{D5CDD505-2E9C-101B-9397-08002B2CF9AE}" pid="16" name="MSIP_Label_85ee7273-0db7-44cc-b9e4-a4e4dce5f863_ActionId">
    <vt:lpwstr>5604e69b-262b-42dc-9816-705c7a876108</vt:lpwstr>
  </property>
  <property fmtid="{D5CDD505-2E9C-101B-9397-08002B2CF9AE}" pid="17" name="MSIP_Label_85ee7273-0db7-44cc-b9e4-a4e4dce5f863_ContentBits">
    <vt:lpwstr>0</vt:lpwstr>
  </property>
  <property fmtid="{D5CDD505-2E9C-101B-9397-08002B2CF9AE}" pid="18" name="MSIP_Label_85ee7273-0db7-44cc-b9e4-a4e4dce5f863_Tag">
    <vt:lpwstr>10, 3, 0, 1</vt:lpwstr>
  </property>
</Properties>
</file>