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8.xml" ContentType="application/vnd.openxmlformats-officedocument.drawingml.chartshapes+xml"/>
  <Override PartName="/xl/charts/chart51.xml" ContentType="application/vnd.openxmlformats-officedocument.drawingml.chart+xml"/>
  <Override PartName="/xl/drawings/drawing9.xml" ContentType="application/vnd.openxmlformats-officedocument.drawingml.chartshapes+xml"/>
  <Override PartName="/xl/charts/chart52.xml" ContentType="application/vnd.openxmlformats-officedocument.drawingml.chart+xml"/>
  <Override PartName="/xl/drawings/drawing10.xml" ContentType="application/vnd.openxmlformats-officedocument.drawingml.chartshapes+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1.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12.xml" ContentType="application/vnd.openxmlformats-officedocument.drawingml.chartshapes+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13.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S:\web-team-sharing\montana\PDFs\"/>
    </mc:Choice>
  </mc:AlternateContent>
  <bookViews>
    <workbookView xWindow="0" yWindow="0" windowWidth="19680" windowHeight="7500" tabRatio="818" activeTab="2"/>
  </bookViews>
  <sheets>
    <sheet name="0. Report notes" sheetId="1" r:id="rId1"/>
    <sheet name="1. Table of contents" sheetId="2" r:id="rId2"/>
    <sheet name="2. Agency dashboard" sheetId="3" r:id="rId3"/>
    <sheet name="3. Summary graphs" sheetId="4" r:id="rId4"/>
    <sheet name="4. HR metrics" sheetId="5" r:id="rId5"/>
    <sheet name="5. Finance metrics" sheetId="6" r:id="rId6"/>
    <sheet name="6. ICT metrics" sheetId="7" r:id="rId7"/>
    <sheet name="7. Procurement" sheetId="8" r:id="rId8"/>
    <sheet name="8. CES" sheetId="9" r:id="rId9"/>
  </sheets>
  <definedNames>
    <definedName name="_xlnm.Print_Area" localSheetId="6">'6. ICT metrics'!$A$1:$M$1037</definedName>
  </definedNames>
  <calcPr calcId="171027"/>
  <customWorkbookViews>
    <customWorkbookView name="Shane Simpson - Personal View" guid="{1955BA96-31E1-4958-8935-A0DE5811631F}" mergeInterval="0" personalView="1" maximized="1" xWindow="1" yWindow="1" windowWidth="1676" windowHeight="798" tabRatio="868" activeSheetId="1"/>
  </customWorkbookViews>
</workbook>
</file>

<file path=xl/calcChain.xml><?xml version="1.0" encoding="utf-8"?>
<calcChain xmlns="http://schemas.openxmlformats.org/spreadsheetml/2006/main">
  <c r="B3" i="3" l="1"/>
  <c r="F8" i="3"/>
  <c r="G8" i="3"/>
  <c r="F10" i="3"/>
  <c r="G10" i="3"/>
  <c r="F11" i="3"/>
  <c r="G11" i="3"/>
  <c r="F13" i="3"/>
  <c r="G13" i="3"/>
  <c r="F14" i="3"/>
  <c r="G14" i="3"/>
  <c r="F15" i="3"/>
  <c r="G15" i="3"/>
  <c r="F16" i="3"/>
  <c r="G16" i="3"/>
  <c r="F17" i="3"/>
  <c r="G17" i="3"/>
  <c r="F18" i="3"/>
  <c r="G18" i="3"/>
  <c r="F19" i="3"/>
  <c r="G19" i="3"/>
  <c r="F21" i="3"/>
  <c r="G21" i="3"/>
  <c r="F22" i="3"/>
  <c r="G22" i="3"/>
  <c r="F23" i="3"/>
  <c r="G23" i="3"/>
  <c r="F24" i="3"/>
  <c r="G24" i="3"/>
  <c r="F25" i="3"/>
  <c r="G25" i="3"/>
  <c r="F26" i="3"/>
  <c r="G26" i="3"/>
  <c r="F27" i="3"/>
  <c r="G27" i="3"/>
  <c r="F28" i="3"/>
  <c r="G28" i="3"/>
  <c r="F29" i="3"/>
  <c r="G29" i="3"/>
  <c r="F31" i="3"/>
  <c r="G31" i="3"/>
  <c r="F33" i="3"/>
  <c r="G33" i="3"/>
  <c r="F34" i="3"/>
  <c r="G34" i="3"/>
  <c r="F35" i="3"/>
  <c r="G35" i="3"/>
  <c r="F36" i="3"/>
  <c r="G36" i="3"/>
  <c r="F37" i="3"/>
  <c r="G37" i="3"/>
  <c r="F38" i="3"/>
  <c r="G38" i="3"/>
  <c r="F39" i="3"/>
  <c r="G39" i="3"/>
  <c r="F40" i="3"/>
  <c r="G40" i="3"/>
  <c r="F42" i="3"/>
  <c r="G42" i="3"/>
  <c r="F43" i="3"/>
  <c r="G43" i="3"/>
  <c r="F44" i="3"/>
  <c r="G44" i="3"/>
  <c r="F45" i="3"/>
  <c r="G45" i="3"/>
  <c r="F46" i="3"/>
  <c r="G46" i="3"/>
  <c r="F47" i="3"/>
  <c r="G47" i="3"/>
  <c r="F48" i="3"/>
  <c r="G48" i="3"/>
  <c r="F49" i="3"/>
  <c r="G49" i="3"/>
  <c r="F50" i="3"/>
  <c r="G50" i="3"/>
  <c r="F51" i="3"/>
  <c r="G51" i="3"/>
  <c r="F52" i="3"/>
  <c r="G52" i="3"/>
  <c r="F53" i="3"/>
  <c r="G53" i="3"/>
  <c r="F55" i="3"/>
  <c r="G55" i="3"/>
  <c r="F57" i="3"/>
  <c r="G57" i="3"/>
  <c r="F58" i="3"/>
  <c r="G58" i="3"/>
  <c r="F59" i="3"/>
  <c r="G59" i="3"/>
  <c r="F60" i="3"/>
  <c r="G60" i="3"/>
  <c r="F61" i="3"/>
  <c r="G61" i="3"/>
  <c r="F62" i="3"/>
  <c r="G62" i="3"/>
  <c r="F63" i="3"/>
  <c r="G63" i="3"/>
  <c r="F64" i="3"/>
  <c r="G64" i="3"/>
  <c r="F65" i="3"/>
  <c r="G65" i="3"/>
  <c r="F66" i="3"/>
  <c r="G66" i="3"/>
  <c r="F69" i="3"/>
  <c r="G69" i="3"/>
  <c r="F70" i="3"/>
  <c r="G70" i="3"/>
  <c r="F71" i="3"/>
  <c r="G71" i="3"/>
  <c r="F72" i="3"/>
  <c r="G72" i="3"/>
  <c r="F73" i="3"/>
  <c r="G73" i="3"/>
  <c r="F74" i="3"/>
  <c r="G74" i="3"/>
  <c r="F75" i="3"/>
  <c r="G75" i="3"/>
  <c r="F76" i="3"/>
  <c r="G76" i="3"/>
  <c r="F77" i="3"/>
  <c r="G77" i="3"/>
  <c r="F79" i="3"/>
  <c r="G79" i="3"/>
  <c r="F80" i="3"/>
  <c r="G80" i="3"/>
  <c r="F81" i="3"/>
  <c r="G81" i="3"/>
  <c r="F82" i="3"/>
  <c r="G82" i="3"/>
  <c r="F83" i="3"/>
  <c r="G83" i="3"/>
  <c r="F84" i="3"/>
  <c r="G84" i="3"/>
  <c r="F85" i="3"/>
  <c r="G85" i="3"/>
  <c r="F86" i="3"/>
  <c r="G86" i="3"/>
  <c r="F87" i="3"/>
  <c r="G87" i="3"/>
  <c r="F89" i="3"/>
  <c r="G89" i="3"/>
  <c r="F90" i="3"/>
  <c r="G90" i="3"/>
  <c r="F91" i="3"/>
  <c r="G91" i="3"/>
  <c r="F92" i="3"/>
  <c r="G92" i="3"/>
  <c r="F93" i="3"/>
  <c r="G93" i="3"/>
  <c r="F94" i="3"/>
  <c r="G94" i="3"/>
  <c r="F95" i="3"/>
  <c r="G95" i="3"/>
  <c r="F96" i="3"/>
  <c r="G96" i="3"/>
  <c r="F97" i="3"/>
  <c r="G97" i="3"/>
  <c r="F99" i="3"/>
  <c r="G99" i="3"/>
  <c r="F100" i="3"/>
  <c r="G100" i="3"/>
  <c r="F101" i="3"/>
  <c r="G101" i="3"/>
  <c r="F102" i="3"/>
  <c r="G102" i="3"/>
  <c r="F103" i="3"/>
  <c r="G103" i="3"/>
  <c r="F104" i="3"/>
  <c r="G104" i="3"/>
  <c r="F105" i="3"/>
  <c r="G105" i="3"/>
  <c r="F106" i="3"/>
  <c r="G106" i="3"/>
  <c r="F107" i="3"/>
  <c r="G107" i="3"/>
  <c r="F109" i="3"/>
  <c r="G109" i="3"/>
  <c r="F110" i="3"/>
  <c r="G110" i="3"/>
  <c r="F111" i="3"/>
  <c r="G111" i="3"/>
  <c r="F112" i="3"/>
  <c r="G112" i="3"/>
  <c r="F113" i="3"/>
  <c r="G113" i="3"/>
  <c r="F114" i="3"/>
  <c r="G114" i="3"/>
  <c r="F115" i="3"/>
  <c r="G115" i="3"/>
  <c r="F116" i="3"/>
  <c r="G116" i="3"/>
  <c r="F117" i="3"/>
  <c r="G117" i="3"/>
  <c r="F119" i="3"/>
  <c r="G119" i="3"/>
  <c r="F120" i="3"/>
  <c r="G120" i="3"/>
  <c r="F121" i="3"/>
  <c r="G121" i="3"/>
  <c r="F122" i="3"/>
  <c r="G122" i="3"/>
  <c r="F123" i="3"/>
  <c r="G123" i="3"/>
  <c r="F124" i="3"/>
  <c r="G124" i="3"/>
  <c r="F125" i="3"/>
  <c r="G125" i="3"/>
  <c r="F126" i="3"/>
  <c r="G126" i="3"/>
  <c r="F127" i="3"/>
  <c r="G127" i="3"/>
  <c r="F129" i="3"/>
  <c r="G129" i="3"/>
  <c r="F130" i="3"/>
  <c r="G130" i="3"/>
  <c r="F131" i="3"/>
  <c r="G131" i="3"/>
  <c r="F132" i="3"/>
  <c r="G132" i="3"/>
  <c r="F133" i="3"/>
  <c r="G133" i="3"/>
  <c r="F134" i="3"/>
  <c r="G134" i="3"/>
  <c r="F135" i="3"/>
  <c r="G135" i="3"/>
  <c r="F136" i="3"/>
  <c r="G136" i="3"/>
  <c r="F137" i="3"/>
  <c r="G137" i="3"/>
  <c r="F139" i="3"/>
  <c r="G139" i="3"/>
  <c r="F140" i="3"/>
  <c r="G140" i="3"/>
  <c r="F141" i="3"/>
  <c r="G141" i="3"/>
  <c r="F142" i="3"/>
  <c r="G142" i="3"/>
  <c r="F143" i="3"/>
  <c r="G143" i="3"/>
  <c r="F144" i="3"/>
  <c r="G144" i="3"/>
  <c r="F145" i="3"/>
  <c r="G145" i="3"/>
  <c r="F146" i="3"/>
  <c r="G146" i="3"/>
  <c r="F147" i="3"/>
  <c r="G147" i="3"/>
  <c r="F149" i="3"/>
  <c r="G149" i="3"/>
  <c r="F150" i="3"/>
  <c r="G150" i="3"/>
  <c r="F151" i="3"/>
  <c r="G151" i="3"/>
  <c r="F152" i="3"/>
  <c r="G152" i="3"/>
  <c r="F153" i="3"/>
  <c r="G153" i="3"/>
  <c r="F154" i="3"/>
  <c r="G154" i="3"/>
  <c r="F155" i="3"/>
  <c r="G155" i="3"/>
  <c r="F156" i="3"/>
  <c r="G156" i="3"/>
  <c r="F157" i="3"/>
  <c r="G157" i="3"/>
  <c r="F159" i="3"/>
  <c r="G159" i="3"/>
  <c r="F160" i="3"/>
  <c r="G160" i="3"/>
  <c r="F161" i="3"/>
  <c r="G161" i="3"/>
  <c r="F162" i="3"/>
  <c r="G162" i="3"/>
  <c r="F163" i="3"/>
  <c r="G163" i="3"/>
  <c r="F164" i="3"/>
  <c r="G164" i="3"/>
  <c r="F165" i="3"/>
  <c r="G165" i="3"/>
  <c r="F166" i="3"/>
  <c r="G166" i="3"/>
  <c r="F167" i="3"/>
  <c r="G167" i="3"/>
  <c r="F169" i="3"/>
  <c r="G169" i="3"/>
  <c r="F170" i="3"/>
  <c r="G170" i="3"/>
  <c r="F171" i="3"/>
  <c r="G171" i="3"/>
  <c r="F172" i="3"/>
  <c r="G172" i="3"/>
  <c r="F173" i="3"/>
  <c r="G173" i="3"/>
  <c r="F174" i="3"/>
  <c r="G174" i="3"/>
  <c r="F175" i="3"/>
  <c r="G175" i="3"/>
  <c r="F176" i="3"/>
  <c r="G176" i="3"/>
  <c r="F177" i="3"/>
  <c r="G177" i="3"/>
  <c r="F180" i="3"/>
  <c r="G180" i="3"/>
  <c r="F181" i="3"/>
  <c r="G181" i="3"/>
  <c r="F182" i="3"/>
  <c r="G182" i="3"/>
  <c r="F183" i="3"/>
  <c r="G183" i="3"/>
  <c r="F184" i="3"/>
  <c r="G184" i="3"/>
  <c r="F185" i="3"/>
  <c r="G185" i="3"/>
  <c r="F186" i="3"/>
  <c r="G186" i="3"/>
  <c r="F187" i="3"/>
  <c r="G187" i="3"/>
  <c r="F188" i="3"/>
  <c r="G188" i="3"/>
  <c r="F190" i="3"/>
  <c r="G190" i="3"/>
  <c r="F191" i="3"/>
  <c r="G191" i="3"/>
  <c r="F192" i="3"/>
  <c r="G192" i="3"/>
  <c r="F193" i="3"/>
  <c r="G193" i="3"/>
  <c r="F194" i="3"/>
  <c r="G194" i="3"/>
  <c r="F195" i="3"/>
  <c r="G195" i="3"/>
  <c r="F196" i="3"/>
  <c r="G196" i="3"/>
  <c r="F197" i="3"/>
  <c r="G197" i="3"/>
  <c r="F198" i="3"/>
  <c r="G198" i="3"/>
  <c r="F200" i="3"/>
  <c r="G200" i="3"/>
  <c r="F201" i="3"/>
  <c r="G201" i="3"/>
  <c r="F202" i="3"/>
  <c r="G202" i="3"/>
  <c r="F203" i="3"/>
  <c r="G203" i="3"/>
  <c r="F204" i="3"/>
  <c r="G204" i="3"/>
  <c r="F205" i="3"/>
  <c r="G205" i="3"/>
  <c r="F206" i="3"/>
  <c r="G206" i="3"/>
  <c r="F207" i="3"/>
  <c r="G207" i="3"/>
  <c r="F208" i="3"/>
  <c r="G208" i="3"/>
  <c r="F210" i="3"/>
  <c r="G210" i="3"/>
  <c r="F211" i="3"/>
  <c r="G211" i="3"/>
  <c r="F212" i="3"/>
  <c r="G212" i="3"/>
  <c r="F213" i="3"/>
  <c r="G213" i="3"/>
  <c r="F214" i="3"/>
  <c r="G214" i="3"/>
  <c r="F215" i="3"/>
  <c r="G215" i="3"/>
  <c r="F216" i="3"/>
  <c r="G216" i="3"/>
  <c r="F217" i="3"/>
  <c r="G217" i="3"/>
  <c r="F218" i="3"/>
  <c r="G218" i="3"/>
  <c r="F220" i="3"/>
  <c r="G220" i="3"/>
  <c r="F221" i="3"/>
  <c r="G221" i="3"/>
  <c r="F222" i="3"/>
  <c r="G222" i="3"/>
  <c r="F223" i="3"/>
  <c r="G223" i="3"/>
  <c r="F224" i="3"/>
  <c r="G224" i="3"/>
  <c r="F225" i="3"/>
  <c r="G225" i="3"/>
  <c r="F226" i="3"/>
  <c r="G226" i="3"/>
  <c r="F227" i="3"/>
  <c r="G227" i="3"/>
  <c r="F228" i="3"/>
  <c r="G228" i="3"/>
  <c r="F230" i="3"/>
  <c r="G230" i="3"/>
  <c r="F231" i="3"/>
  <c r="G231" i="3"/>
  <c r="F232" i="3"/>
  <c r="G232" i="3"/>
  <c r="F233" i="3"/>
  <c r="G233" i="3"/>
  <c r="F234" i="3"/>
  <c r="G234" i="3"/>
  <c r="F235" i="3"/>
  <c r="G235" i="3"/>
  <c r="F236" i="3"/>
  <c r="G236" i="3"/>
  <c r="F237" i="3"/>
  <c r="G237" i="3"/>
  <c r="F238" i="3"/>
  <c r="G238" i="3"/>
  <c r="F240" i="3"/>
  <c r="G240" i="3"/>
  <c r="F241" i="3"/>
  <c r="G241" i="3"/>
  <c r="F242" i="3"/>
  <c r="G242" i="3"/>
  <c r="F243" i="3"/>
  <c r="G243" i="3"/>
  <c r="F244" i="3"/>
  <c r="G244" i="3"/>
  <c r="F245" i="3"/>
  <c r="G245" i="3"/>
  <c r="F246" i="3"/>
  <c r="G246" i="3"/>
  <c r="F247" i="3"/>
  <c r="G247" i="3"/>
  <c r="F248" i="3"/>
  <c r="G248" i="3"/>
  <c r="F250" i="3"/>
  <c r="G250" i="3"/>
  <c r="F251" i="3"/>
  <c r="G251" i="3"/>
  <c r="F252" i="3"/>
  <c r="G252" i="3"/>
  <c r="F253" i="3"/>
  <c r="G253" i="3"/>
  <c r="F254" i="3"/>
  <c r="G254" i="3"/>
  <c r="F255" i="3"/>
  <c r="G255" i="3"/>
  <c r="F256" i="3"/>
  <c r="G256" i="3"/>
  <c r="F257" i="3"/>
  <c r="G257" i="3"/>
  <c r="F258" i="3"/>
  <c r="G258" i="3"/>
  <c r="F259" i="3"/>
  <c r="G259" i="3"/>
  <c r="F260" i="3"/>
  <c r="G260" i="3"/>
  <c r="F261" i="3"/>
  <c r="G261" i="3"/>
  <c r="F262" i="3"/>
  <c r="G262" i="3"/>
  <c r="F263" i="3"/>
  <c r="G263" i="3"/>
  <c r="F264" i="3"/>
  <c r="G264" i="3"/>
  <c r="F265" i="3"/>
  <c r="G265" i="3"/>
  <c r="F267" i="3"/>
  <c r="G267" i="3"/>
  <c r="F268" i="3"/>
  <c r="G268" i="3"/>
  <c r="F269" i="3"/>
  <c r="G269" i="3"/>
  <c r="F270" i="3"/>
  <c r="G270" i="3"/>
  <c r="F271" i="3"/>
  <c r="G271" i="3"/>
  <c r="F272" i="3"/>
  <c r="G272" i="3"/>
  <c r="F273" i="3"/>
  <c r="G273" i="3"/>
  <c r="F274" i="3"/>
  <c r="G274" i="3"/>
  <c r="F275" i="3"/>
  <c r="G275" i="3"/>
  <c r="F276" i="3"/>
  <c r="G276" i="3"/>
  <c r="F278" i="3"/>
  <c r="G278" i="3"/>
  <c r="F279" i="3"/>
  <c r="G279" i="3"/>
  <c r="F280" i="3"/>
  <c r="G280" i="3"/>
  <c r="F281" i="3"/>
  <c r="G281" i="3"/>
  <c r="F282" i="3"/>
  <c r="G282" i="3"/>
  <c r="F283" i="3"/>
  <c r="G283" i="3"/>
  <c r="F284" i="3"/>
  <c r="G284" i="3"/>
  <c r="F285" i="3"/>
  <c r="G285" i="3"/>
  <c r="F286" i="3"/>
  <c r="G286" i="3"/>
  <c r="F287" i="3"/>
  <c r="G287" i="3"/>
  <c r="F288" i="3"/>
  <c r="G288" i="3"/>
  <c r="F289" i="3"/>
  <c r="G289" i="3"/>
  <c r="F290" i="3"/>
  <c r="G290" i="3"/>
  <c r="F291" i="3"/>
  <c r="G291" i="3"/>
  <c r="F292" i="3"/>
  <c r="G292" i="3"/>
  <c r="F294" i="3"/>
  <c r="G294" i="3"/>
  <c r="F295" i="3"/>
  <c r="G295" i="3"/>
  <c r="F296" i="3"/>
  <c r="G296" i="3"/>
  <c r="F297" i="3"/>
  <c r="G297" i="3"/>
  <c r="F298" i="3"/>
  <c r="G298" i="3"/>
  <c r="F299" i="3"/>
  <c r="G299" i="3"/>
  <c r="F300" i="3"/>
  <c r="G300" i="3"/>
  <c r="F301" i="3"/>
  <c r="G301" i="3"/>
  <c r="F302" i="3"/>
  <c r="G302" i="3"/>
  <c r="F303" i="3"/>
  <c r="G303" i="3"/>
  <c r="F304" i="3"/>
  <c r="G304" i="3"/>
  <c r="F306" i="3"/>
  <c r="G306" i="3"/>
  <c r="F307" i="3"/>
  <c r="G307" i="3"/>
  <c r="F308" i="3"/>
  <c r="G308" i="3"/>
  <c r="F309" i="3"/>
  <c r="G309" i="3"/>
  <c r="F310" i="3"/>
  <c r="G310" i="3"/>
  <c r="F311" i="3"/>
  <c r="G311" i="3"/>
  <c r="F312" i="3"/>
  <c r="G312" i="3"/>
  <c r="F313" i="3"/>
  <c r="G313" i="3"/>
  <c r="F314" i="3"/>
  <c r="G314" i="3"/>
  <c r="F315" i="3"/>
  <c r="G315" i="3"/>
  <c r="F317" i="3"/>
  <c r="G317" i="3"/>
  <c r="F319" i="3"/>
  <c r="G319" i="3"/>
  <c r="F320" i="3"/>
  <c r="G320" i="3"/>
  <c r="F321" i="3"/>
  <c r="G321" i="3"/>
  <c r="F322" i="3"/>
  <c r="G322" i="3"/>
  <c r="F323" i="3"/>
  <c r="G323" i="3"/>
  <c r="F324" i="3"/>
  <c r="G324" i="3"/>
  <c r="F325" i="3"/>
  <c r="G325" i="3"/>
  <c r="F326" i="3"/>
  <c r="G326" i="3"/>
  <c r="F327" i="3"/>
  <c r="G327" i="3"/>
  <c r="F328" i="3"/>
  <c r="G328" i="3"/>
  <c r="F329" i="3"/>
  <c r="G329" i="3"/>
  <c r="F330" i="3"/>
  <c r="G330" i="3"/>
  <c r="F331" i="3"/>
  <c r="G331" i="3"/>
  <c r="F332" i="3"/>
  <c r="G332" i="3"/>
  <c r="F333" i="3"/>
  <c r="G333" i="3"/>
  <c r="F335" i="3"/>
  <c r="G335" i="3"/>
  <c r="F336" i="3"/>
  <c r="G336" i="3"/>
  <c r="F337" i="3"/>
  <c r="G337" i="3"/>
  <c r="F338" i="3"/>
  <c r="G338" i="3"/>
  <c r="F339" i="3"/>
  <c r="G339" i="3"/>
  <c r="F340" i="3"/>
  <c r="G340" i="3"/>
  <c r="F341" i="3"/>
  <c r="G341" i="3"/>
  <c r="F342" i="3"/>
  <c r="G342" i="3"/>
  <c r="F343" i="3"/>
  <c r="G343" i="3"/>
  <c r="B27" i="4"/>
  <c r="C27" i="4"/>
  <c r="D27" i="4"/>
  <c r="E27" i="4"/>
  <c r="F27" i="4"/>
  <c r="B28" i="4"/>
  <c r="C28" i="4"/>
  <c r="D28" i="4"/>
  <c r="E28" i="4"/>
  <c r="F28" i="4"/>
  <c r="B29" i="4"/>
  <c r="C29" i="4"/>
  <c r="D29" i="4"/>
  <c r="E29" i="4"/>
  <c r="F29" i="4"/>
  <c r="B90" i="4"/>
  <c r="B91" i="4"/>
  <c r="B92" i="4"/>
  <c r="B93" i="4"/>
  <c r="B94" i="4"/>
  <c r="C135" i="4"/>
  <c r="C136" i="4"/>
  <c r="B141" i="4"/>
  <c r="B143" i="4"/>
  <c r="B144" i="4"/>
  <c r="C162" i="4"/>
  <c r="B228" i="4"/>
  <c r="B257" i="4"/>
  <c r="B287" i="4"/>
  <c r="F287" i="4"/>
  <c r="B288" i="4"/>
  <c r="C288" i="4"/>
  <c r="D288" i="4"/>
  <c r="E288" i="4"/>
  <c r="F288" i="4"/>
  <c r="B289" i="4"/>
  <c r="C289" i="4"/>
  <c r="D289" i="4"/>
  <c r="E289" i="4"/>
  <c r="F289" i="4"/>
  <c r="C4" i="5"/>
  <c r="D4" i="5"/>
  <c r="D26" i="5"/>
  <c r="C5" i="5"/>
  <c r="D5" i="5"/>
  <c r="C7" i="5"/>
  <c r="D7" i="5"/>
  <c r="C8" i="5"/>
  <c r="D8" i="5"/>
  <c r="C9" i="5"/>
  <c r="D9" i="5"/>
  <c r="C10" i="5"/>
  <c r="D10" i="5"/>
  <c r="C11" i="5"/>
  <c r="D11" i="5"/>
  <c r="C12" i="5"/>
  <c r="D12" i="5"/>
  <c r="C13" i="5"/>
  <c r="D13" i="5"/>
  <c r="C15" i="5"/>
  <c r="D15" i="5"/>
  <c r="C16" i="5"/>
  <c r="D16" i="5"/>
  <c r="D123" i="5"/>
  <c r="C17" i="5"/>
  <c r="D17" i="5"/>
  <c r="C18" i="5"/>
  <c r="D18" i="5"/>
  <c r="D125" i="5"/>
  <c r="C19" i="5"/>
  <c r="D19" i="5"/>
  <c r="C20" i="5"/>
  <c r="D20" i="5"/>
  <c r="D127" i="5"/>
  <c r="C21" i="5"/>
  <c r="D21" i="5"/>
  <c r="C22" i="5"/>
  <c r="D286" i="4"/>
  <c r="D22" i="5"/>
  <c r="C23" i="5"/>
  <c r="D23" i="5"/>
  <c r="A25" i="5"/>
  <c r="B25" i="5"/>
  <c r="C26" i="5"/>
  <c r="E26" i="5"/>
  <c r="F26" i="5"/>
  <c r="G26" i="5"/>
  <c r="H26" i="5"/>
  <c r="I26" i="5"/>
  <c r="J26" i="5"/>
  <c r="A47" i="5"/>
  <c r="B47" i="5"/>
  <c r="C48" i="5"/>
  <c r="D48" i="5"/>
  <c r="E48" i="5"/>
  <c r="F48" i="5"/>
  <c r="G48" i="5"/>
  <c r="H48" i="5"/>
  <c r="I48" i="5"/>
  <c r="J48" i="5"/>
  <c r="A69" i="5"/>
  <c r="B69" i="5"/>
  <c r="A70" i="5"/>
  <c r="B70" i="5"/>
  <c r="C70" i="5"/>
  <c r="D70" i="5"/>
  <c r="E70" i="5"/>
  <c r="F70" i="5"/>
  <c r="G70" i="5"/>
  <c r="H70" i="5"/>
  <c r="I70" i="5"/>
  <c r="J70" i="5"/>
  <c r="A71" i="5"/>
  <c r="B71" i="5"/>
  <c r="C71" i="5"/>
  <c r="D71" i="5"/>
  <c r="E71" i="5"/>
  <c r="F71" i="5"/>
  <c r="G71" i="5"/>
  <c r="H71" i="5"/>
  <c r="I71" i="5"/>
  <c r="J71" i="5"/>
  <c r="A72" i="5"/>
  <c r="B72" i="5"/>
  <c r="C72" i="5"/>
  <c r="D72" i="5"/>
  <c r="E72" i="5"/>
  <c r="F72" i="5"/>
  <c r="G72" i="5"/>
  <c r="H72" i="5"/>
  <c r="I72" i="5"/>
  <c r="J72" i="5"/>
  <c r="A73" i="5"/>
  <c r="B73" i="5"/>
  <c r="C73" i="5"/>
  <c r="D73" i="5"/>
  <c r="E73" i="5"/>
  <c r="F73" i="5"/>
  <c r="G73" i="5"/>
  <c r="H73" i="5"/>
  <c r="I73" i="5"/>
  <c r="J73" i="5"/>
  <c r="A74" i="5"/>
  <c r="B74" i="5"/>
  <c r="C74" i="5"/>
  <c r="D74" i="5"/>
  <c r="E74" i="5"/>
  <c r="F74" i="5"/>
  <c r="G74" i="5"/>
  <c r="H74" i="5"/>
  <c r="I74" i="5"/>
  <c r="J74" i="5"/>
  <c r="A75" i="5"/>
  <c r="B75" i="5"/>
  <c r="C75" i="5"/>
  <c r="D75" i="5"/>
  <c r="E75" i="5"/>
  <c r="F75" i="5"/>
  <c r="G75" i="5"/>
  <c r="H75" i="5"/>
  <c r="I75" i="5"/>
  <c r="J75" i="5"/>
  <c r="A99" i="5"/>
  <c r="B99" i="5"/>
  <c r="C100" i="5"/>
  <c r="D100" i="5"/>
  <c r="E100" i="5"/>
  <c r="F100" i="5"/>
  <c r="G100" i="5"/>
  <c r="H100" i="5"/>
  <c r="I100" i="5"/>
  <c r="J100" i="5"/>
  <c r="A121" i="5"/>
  <c r="B121" i="5"/>
  <c r="A122" i="5"/>
  <c r="B122" i="5"/>
  <c r="C122" i="5"/>
  <c r="D122" i="5"/>
  <c r="E122" i="5"/>
  <c r="F122" i="5"/>
  <c r="G122" i="5"/>
  <c r="H122" i="5"/>
  <c r="I122" i="5"/>
  <c r="J122" i="5"/>
  <c r="A123" i="5"/>
  <c r="B123" i="5"/>
  <c r="C123" i="5"/>
  <c r="E123" i="5"/>
  <c r="F123" i="5"/>
  <c r="G123" i="5"/>
  <c r="H123" i="5"/>
  <c r="I123" i="5"/>
  <c r="J123" i="5"/>
  <c r="A124" i="5"/>
  <c r="B124" i="5"/>
  <c r="C124" i="5"/>
  <c r="D124" i="5"/>
  <c r="E124" i="5"/>
  <c r="F124" i="5"/>
  <c r="G124" i="5"/>
  <c r="H124" i="5"/>
  <c r="I124" i="5"/>
  <c r="J124" i="5"/>
  <c r="A125" i="5"/>
  <c r="B125" i="5"/>
  <c r="C125" i="5"/>
  <c r="E125" i="5"/>
  <c r="F125" i="5"/>
  <c r="G125" i="5"/>
  <c r="H125" i="5"/>
  <c r="I125" i="5"/>
  <c r="J125" i="5"/>
  <c r="A126" i="5"/>
  <c r="B126" i="5"/>
  <c r="C126" i="5"/>
  <c r="D126" i="5"/>
  <c r="E126" i="5"/>
  <c r="F126" i="5"/>
  <c r="G126" i="5"/>
  <c r="H126" i="5"/>
  <c r="I126" i="5"/>
  <c r="J126" i="5"/>
  <c r="A127" i="5"/>
  <c r="B127" i="5"/>
  <c r="C127" i="5"/>
  <c r="E127" i="5"/>
  <c r="F127" i="5"/>
  <c r="G127" i="5"/>
  <c r="H127" i="5"/>
  <c r="I127" i="5"/>
  <c r="J127" i="5"/>
  <c r="A151" i="5"/>
  <c r="B151" i="5"/>
  <c r="C152" i="5"/>
  <c r="D152" i="5"/>
  <c r="E152" i="5"/>
  <c r="F152" i="5"/>
  <c r="G152" i="5"/>
  <c r="H152" i="5"/>
  <c r="I152" i="5"/>
  <c r="J152" i="5"/>
  <c r="A178" i="5"/>
  <c r="C178" i="5"/>
  <c r="B198" i="4"/>
  <c r="E178" i="5"/>
  <c r="B200" i="4"/>
  <c r="F178" i="5"/>
  <c r="B201" i="4"/>
  <c r="G178" i="5"/>
  <c r="H178" i="5"/>
  <c r="A179" i="5"/>
  <c r="C179" i="5"/>
  <c r="D179" i="5"/>
  <c r="E179" i="5"/>
  <c r="F179" i="5"/>
  <c r="G179" i="5"/>
  <c r="H179" i="5"/>
  <c r="C4" i="6"/>
  <c r="D4" i="6"/>
  <c r="C6" i="6"/>
  <c r="D6" i="6"/>
  <c r="D51" i="6"/>
  <c r="C7" i="6"/>
  <c r="D7" i="6"/>
  <c r="C8" i="6"/>
  <c r="D8" i="6"/>
  <c r="D53" i="6"/>
  <c r="C9" i="6"/>
  <c r="D9" i="6"/>
  <c r="C10" i="6"/>
  <c r="D10" i="6"/>
  <c r="D55" i="6"/>
  <c r="C11" i="6"/>
  <c r="D11" i="6"/>
  <c r="C12" i="6"/>
  <c r="D12" i="6"/>
  <c r="D57" i="6"/>
  <c r="C13" i="6"/>
  <c r="D13" i="6"/>
  <c r="C15" i="6"/>
  <c r="D15" i="6"/>
  <c r="C16" i="6"/>
  <c r="D16" i="6"/>
  <c r="C17" i="6"/>
  <c r="D17" i="6"/>
  <c r="C18" i="6"/>
  <c r="D18" i="6"/>
  <c r="C19" i="6"/>
  <c r="D19" i="6"/>
  <c r="C20" i="6"/>
  <c r="D20" i="6"/>
  <c r="C21" i="6"/>
  <c r="D21" i="6"/>
  <c r="C22" i="6"/>
  <c r="D22" i="6"/>
  <c r="C23" i="6"/>
  <c r="D23" i="6"/>
  <c r="C24" i="6"/>
  <c r="B286" i="4"/>
  <c r="D24" i="6"/>
  <c r="B142" i="4"/>
  <c r="C25" i="6"/>
  <c r="C134" i="4"/>
  <c r="D25" i="6"/>
  <c r="C26" i="6"/>
  <c r="D26" i="6"/>
  <c r="A28" i="6"/>
  <c r="B28" i="6"/>
  <c r="C29" i="6"/>
  <c r="D29" i="6"/>
  <c r="E29" i="6"/>
  <c r="F29" i="6"/>
  <c r="G29" i="6"/>
  <c r="H29" i="6"/>
  <c r="I29" i="6"/>
  <c r="J29" i="6"/>
  <c r="A50" i="6"/>
  <c r="B50" i="6"/>
  <c r="A51" i="6"/>
  <c r="B51" i="6"/>
  <c r="C51" i="6"/>
  <c r="E51" i="6"/>
  <c r="F51" i="6"/>
  <c r="G51" i="6"/>
  <c r="H51" i="6"/>
  <c r="I51" i="6"/>
  <c r="J51" i="6"/>
  <c r="A52" i="6"/>
  <c r="B52" i="6"/>
  <c r="C52" i="6"/>
  <c r="D52" i="6"/>
  <c r="E52" i="6"/>
  <c r="F52" i="6"/>
  <c r="G52" i="6"/>
  <c r="H52" i="6"/>
  <c r="I52" i="6"/>
  <c r="J52" i="6"/>
  <c r="A53" i="6"/>
  <c r="B53" i="6"/>
  <c r="C53" i="6"/>
  <c r="E53" i="6"/>
  <c r="F53" i="6"/>
  <c r="G53" i="6"/>
  <c r="H53" i="6"/>
  <c r="I53" i="6"/>
  <c r="J53" i="6"/>
  <c r="A54" i="6"/>
  <c r="B54" i="6"/>
  <c r="C54" i="6"/>
  <c r="D54" i="6"/>
  <c r="E54" i="6"/>
  <c r="F54" i="6"/>
  <c r="G54" i="6"/>
  <c r="H54" i="6"/>
  <c r="I54" i="6"/>
  <c r="J54" i="6"/>
  <c r="A55" i="6"/>
  <c r="B55" i="6"/>
  <c r="C55" i="6"/>
  <c r="E55" i="6"/>
  <c r="F55" i="6"/>
  <c r="G55" i="6"/>
  <c r="H55" i="6"/>
  <c r="I55" i="6"/>
  <c r="J55" i="6"/>
  <c r="A56" i="6"/>
  <c r="B56" i="6"/>
  <c r="C56" i="6"/>
  <c r="D56" i="6"/>
  <c r="E56" i="6"/>
  <c r="F56" i="6"/>
  <c r="G56" i="6"/>
  <c r="H56" i="6"/>
  <c r="I56" i="6"/>
  <c r="J56" i="6"/>
  <c r="A57" i="6"/>
  <c r="B57" i="6"/>
  <c r="C57" i="6"/>
  <c r="E57" i="6"/>
  <c r="F57" i="6"/>
  <c r="G57" i="6"/>
  <c r="H57" i="6"/>
  <c r="I57" i="6"/>
  <c r="J57" i="6"/>
  <c r="A81" i="6"/>
  <c r="B81" i="6"/>
  <c r="C82" i="6"/>
  <c r="D82" i="6"/>
  <c r="E82" i="6"/>
  <c r="F82" i="6"/>
  <c r="G82" i="6"/>
  <c r="H82" i="6"/>
  <c r="I82" i="6"/>
  <c r="J82" i="6"/>
  <c r="A103" i="6"/>
  <c r="B103" i="6"/>
  <c r="A104" i="6"/>
  <c r="B104" i="6"/>
  <c r="C104" i="6"/>
  <c r="D104" i="6"/>
  <c r="E104" i="6"/>
  <c r="F104" i="6"/>
  <c r="G104" i="6"/>
  <c r="H104" i="6"/>
  <c r="I104" i="6"/>
  <c r="J104" i="6"/>
  <c r="A105" i="6"/>
  <c r="B105" i="6"/>
  <c r="C105" i="6"/>
  <c r="D105" i="6"/>
  <c r="E105" i="6"/>
  <c r="F105" i="6"/>
  <c r="G105" i="6"/>
  <c r="H105" i="6"/>
  <c r="I105" i="6"/>
  <c r="J105" i="6"/>
  <c r="A106" i="6"/>
  <c r="B106" i="6"/>
  <c r="C106" i="6"/>
  <c r="D106" i="6"/>
  <c r="E106" i="6"/>
  <c r="F106" i="6"/>
  <c r="G106" i="6"/>
  <c r="H106" i="6"/>
  <c r="I106" i="6"/>
  <c r="J106" i="6"/>
  <c r="A107" i="6"/>
  <c r="B107" i="6"/>
  <c r="C107" i="6"/>
  <c r="D107" i="6"/>
  <c r="E107" i="6"/>
  <c r="F107" i="6"/>
  <c r="G107" i="6"/>
  <c r="H107" i="6"/>
  <c r="I107" i="6"/>
  <c r="J107" i="6"/>
  <c r="A108" i="6"/>
  <c r="B108" i="6"/>
  <c r="C108" i="6"/>
  <c r="D108" i="6"/>
  <c r="E108" i="6"/>
  <c r="F108" i="6"/>
  <c r="G108" i="6"/>
  <c r="H108" i="6"/>
  <c r="I108" i="6"/>
  <c r="J108" i="6"/>
  <c r="A109" i="6"/>
  <c r="B109" i="6"/>
  <c r="C109" i="6"/>
  <c r="D109" i="6"/>
  <c r="E109" i="6"/>
  <c r="F109" i="6"/>
  <c r="G109" i="6"/>
  <c r="H109" i="6"/>
  <c r="I109" i="6"/>
  <c r="J109" i="6"/>
  <c r="A110" i="6"/>
  <c r="B110" i="6"/>
  <c r="C110" i="6"/>
  <c r="D110" i="6"/>
  <c r="E110" i="6"/>
  <c r="F110" i="6"/>
  <c r="G110" i="6"/>
  <c r="H110" i="6"/>
  <c r="I110" i="6"/>
  <c r="J110" i="6"/>
  <c r="A135" i="6"/>
  <c r="B135" i="6"/>
  <c r="C136" i="6"/>
  <c r="D136" i="6"/>
  <c r="E136" i="6"/>
  <c r="F136" i="6"/>
  <c r="G136" i="6"/>
  <c r="H136" i="6"/>
  <c r="I136" i="6"/>
  <c r="J136" i="6"/>
  <c r="A156" i="6"/>
  <c r="B156" i="6"/>
  <c r="C157" i="6"/>
  <c r="D157" i="6"/>
  <c r="E157" i="6"/>
  <c r="F157" i="6"/>
  <c r="G157" i="6"/>
  <c r="H157" i="6"/>
  <c r="I157" i="6"/>
  <c r="J157" i="6"/>
  <c r="A178" i="6"/>
  <c r="C178" i="6"/>
  <c r="D178" i="6"/>
  <c r="E178" i="6"/>
  <c r="F178" i="6"/>
  <c r="G178" i="6"/>
  <c r="H178" i="6"/>
  <c r="A179" i="6"/>
  <c r="C179" i="6"/>
  <c r="D179" i="6"/>
  <c r="E179" i="6"/>
  <c r="F179" i="6"/>
  <c r="G179" i="6"/>
  <c r="H179" i="6"/>
  <c r="A202" i="6"/>
  <c r="B202" i="6"/>
  <c r="C203" i="6"/>
  <c r="D203" i="6"/>
  <c r="E203" i="6"/>
  <c r="F203" i="6"/>
  <c r="G203" i="6"/>
  <c r="H203" i="6"/>
  <c r="C4" i="7"/>
  <c r="D4" i="7"/>
  <c r="C6" i="7"/>
  <c r="D6" i="7"/>
  <c r="C7" i="7"/>
  <c r="D7" i="7"/>
  <c r="C8" i="7"/>
  <c r="D8" i="7"/>
  <c r="C9" i="7"/>
  <c r="D9" i="7"/>
  <c r="C10" i="7"/>
  <c r="D10" i="7"/>
  <c r="C11" i="7"/>
  <c r="D11" i="7"/>
  <c r="C12" i="7"/>
  <c r="D12" i="7"/>
  <c r="C13" i="7"/>
  <c r="D13" i="7"/>
  <c r="C14" i="7"/>
  <c r="D14" i="7"/>
  <c r="C15" i="7"/>
  <c r="D15" i="7"/>
  <c r="C18" i="7"/>
  <c r="D18" i="7"/>
  <c r="D317" i="7"/>
  <c r="C19" i="7"/>
  <c r="D19" i="7"/>
  <c r="C20" i="7"/>
  <c r="D20" i="7"/>
  <c r="D318" i="7"/>
  <c r="C21" i="7"/>
  <c r="D21" i="7"/>
  <c r="C22" i="7"/>
  <c r="D22" i="7"/>
  <c r="C23" i="7"/>
  <c r="D23" i="7"/>
  <c r="C24" i="7"/>
  <c r="D24" i="7"/>
  <c r="C25" i="7"/>
  <c r="D25" i="7"/>
  <c r="C26" i="7"/>
  <c r="D26" i="7"/>
  <c r="C28" i="7"/>
  <c r="D28" i="7"/>
  <c r="C29" i="7"/>
  <c r="D29" i="7"/>
  <c r="C30" i="7"/>
  <c r="D30" i="7"/>
  <c r="C31" i="7"/>
  <c r="D31" i="7"/>
  <c r="C32" i="7"/>
  <c r="D32" i="7"/>
  <c r="C33" i="7"/>
  <c r="D33" i="7"/>
  <c r="D358" i="7"/>
  <c r="C34" i="7"/>
  <c r="D34" i="7"/>
  <c r="C35" i="7"/>
  <c r="D35" i="7"/>
  <c r="D360" i="7"/>
  <c r="C36" i="7"/>
  <c r="D36" i="7"/>
  <c r="C38" i="7"/>
  <c r="D38" i="7"/>
  <c r="D387" i="7"/>
  <c r="C39" i="7"/>
  <c r="D39" i="7"/>
  <c r="C40" i="7"/>
  <c r="D40" i="7"/>
  <c r="D392" i="7"/>
  <c r="C41" i="7"/>
  <c r="D41" i="7"/>
  <c r="C42" i="7"/>
  <c r="D42" i="7"/>
  <c r="D393" i="7"/>
  <c r="C43" i="7"/>
  <c r="D43" i="7"/>
  <c r="C44" i="7"/>
  <c r="D44" i="7"/>
  <c r="D395" i="7"/>
  <c r="C45" i="7"/>
  <c r="D45" i="7"/>
  <c r="C46" i="7"/>
  <c r="D46" i="7"/>
  <c r="D397" i="7"/>
  <c r="C48" i="7"/>
  <c r="D48" i="7"/>
  <c r="C49" i="7"/>
  <c r="D49" i="7"/>
  <c r="C50" i="7"/>
  <c r="D50" i="7"/>
  <c r="C51" i="7"/>
  <c r="D51" i="7"/>
  <c r="C52" i="7"/>
  <c r="D52" i="7"/>
  <c r="C53" i="7"/>
  <c r="D53" i="7"/>
  <c r="D430" i="7"/>
  <c r="C54" i="7"/>
  <c r="D54" i="7"/>
  <c r="C55" i="7"/>
  <c r="D55" i="7"/>
  <c r="D432" i="7"/>
  <c r="C56" i="7"/>
  <c r="D56" i="7"/>
  <c r="C58" i="7"/>
  <c r="D58" i="7"/>
  <c r="D461" i="7"/>
  <c r="C59" i="7"/>
  <c r="D59" i="7"/>
  <c r="C60" i="7"/>
  <c r="D60" i="7"/>
  <c r="D462" i="7"/>
  <c r="C61" i="7"/>
  <c r="D61" i="7"/>
  <c r="C62" i="7"/>
  <c r="D62" i="7"/>
  <c r="D465" i="7"/>
  <c r="C63" i="7"/>
  <c r="D63" i="7"/>
  <c r="C64" i="7"/>
  <c r="D64" i="7"/>
  <c r="D467" i="7"/>
  <c r="C65" i="7"/>
  <c r="D65" i="7"/>
  <c r="C66" i="7"/>
  <c r="D66" i="7"/>
  <c r="D469" i="7"/>
  <c r="C68" i="7"/>
  <c r="D68" i="7"/>
  <c r="C69" i="7"/>
  <c r="D69" i="7"/>
  <c r="C70" i="7"/>
  <c r="D70" i="7"/>
  <c r="C71" i="7"/>
  <c r="D71" i="7"/>
  <c r="C72" i="7"/>
  <c r="D72" i="7"/>
  <c r="C73" i="7"/>
  <c r="D73" i="7"/>
  <c r="D502" i="7"/>
  <c r="C74" i="7"/>
  <c r="D74" i="7"/>
  <c r="C75" i="7"/>
  <c r="D75" i="7"/>
  <c r="D504" i="7"/>
  <c r="C76" i="7"/>
  <c r="D76" i="7"/>
  <c r="C78" i="7"/>
  <c r="D78" i="7"/>
  <c r="D531" i="7"/>
  <c r="C79" i="7"/>
  <c r="D79" i="7"/>
  <c r="C80" i="7"/>
  <c r="D80" i="7"/>
  <c r="D536" i="7"/>
  <c r="C81" i="7"/>
  <c r="D81" i="7"/>
  <c r="C82" i="7"/>
  <c r="D82" i="7"/>
  <c r="D537" i="7"/>
  <c r="C83" i="7"/>
  <c r="D83" i="7"/>
  <c r="C84" i="7"/>
  <c r="D84" i="7"/>
  <c r="D539" i="7"/>
  <c r="C85" i="7"/>
  <c r="D85" i="7"/>
  <c r="C86" i="7"/>
  <c r="D86" i="7"/>
  <c r="D541" i="7"/>
  <c r="C88" i="7"/>
  <c r="D88" i="7"/>
  <c r="C89" i="7"/>
  <c r="D89" i="7"/>
  <c r="C90" i="7"/>
  <c r="D90" i="7"/>
  <c r="C91" i="7"/>
  <c r="D91" i="7"/>
  <c r="C92" i="7"/>
  <c r="D92" i="7"/>
  <c r="C93" i="7"/>
  <c r="D93" i="7"/>
  <c r="D574" i="7"/>
  <c r="C94" i="7"/>
  <c r="D94" i="7"/>
  <c r="C95" i="7"/>
  <c r="D95" i="7"/>
  <c r="D576" i="7"/>
  <c r="C96" i="7"/>
  <c r="D96" i="7"/>
  <c r="C98" i="7"/>
  <c r="D98" i="7"/>
  <c r="D605" i="7"/>
  <c r="C99" i="7"/>
  <c r="D99" i="7"/>
  <c r="C100" i="7"/>
  <c r="D100" i="7"/>
  <c r="D606" i="7"/>
  <c r="C101" i="7"/>
  <c r="D101" i="7"/>
  <c r="C102" i="7"/>
  <c r="D102" i="7"/>
  <c r="C103" i="7"/>
  <c r="D103" i="7"/>
  <c r="C104" i="7"/>
  <c r="D104" i="7"/>
  <c r="C105" i="7"/>
  <c r="D105" i="7"/>
  <c r="C106" i="7"/>
  <c r="D106" i="7"/>
  <c r="C108" i="7"/>
  <c r="D108" i="7"/>
  <c r="C109" i="7"/>
  <c r="D109" i="7"/>
  <c r="C110" i="7"/>
  <c r="D110" i="7"/>
  <c r="C111" i="7"/>
  <c r="D111" i="7"/>
  <c r="C112" i="7"/>
  <c r="D112" i="7"/>
  <c r="C113" i="7"/>
  <c r="D113" i="7"/>
  <c r="D646" i="7"/>
  <c r="C114" i="7"/>
  <c r="D114" i="7"/>
  <c r="C115" i="7"/>
  <c r="D115" i="7"/>
  <c r="D648" i="7"/>
  <c r="C116" i="7"/>
  <c r="D116" i="7"/>
  <c r="C118" i="7"/>
  <c r="D118" i="7"/>
  <c r="D676" i="7"/>
  <c r="C119" i="7"/>
  <c r="D119" i="7"/>
  <c r="C120" i="7"/>
  <c r="D120" i="7"/>
  <c r="D681" i="7"/>
  <c r="C121" i="7"/>
  <c r="D121" i="7"/>
  <c r="C122" i="7"/>
  <c r="D122" i="7"/>
  <c r="D683" i="7"/>
  <c r="C123" i="7"/>
  <c r="D123" i="7"/>
  <c r="C124" i="7"/>
  <c r="D124" i="7"/>
  <c r="D686" i="7"/>
  <c r="C125" i="7"/>
  <c r="D125" i="7"/>
  <c r="C126" i="7"/>
  <c r="D126" i="7"/>
  <c r="D688" i="7"/>
  <c r="C129" i="7"/>
  <c r="D129" i="7"/>
  <c r="C130" i="7"/>
  <c r="D130" i="7"/>
  <c r="C131" i="7"/>
  <c r="D131" i="7"/>
  <c r="C132" i="7"/>
  <c r="D132" i="7"/>
  <c r="C133" i="7"/>
  <c r="D133" i="7"/>
  <c r="C134" i="7"/>
  <c r="D134" i="7"/>
  <c r="C135" i="7"/>
  <c r="D135" i="7"/>
  <c r="C136" i="7"/>
  <c r="D136" i="7"/>
  <c r="C137" i="7"/>
  <c r="D137" i="7"/>
  <c r="C139" i="7"/>
  <c r="D139" i="7"/>
  <c r="C140" i="7"/>
  <c r="D140" i="7"/>
  <c r="C141" i="7"/>
  <c r="D141" i="7"/>
  <c r="C142" i="7"/>
  <c r="D142" i="7"/>
  <c r="C143" i="7"/>
  <c r="D143" i="7"/>
  <c r="C144" i="7"/>
  <c r="D144" i="7"/>
  <c r="C145" i="7"/>
  <c r="D145" i="7"/>
  <c r="C146" i="7"/>
  <c r="D146" i="7"/>
  <c r="C147" i="7"/>
  <c r="D147" i="7"/>
  <c r="C149" i="7"/>
  <c r="D149" i="7"/>
  <c r="C150" i="7"/>
  <c r="D150" i="7"/>
  <c r="C151" i="7"/>
  <c r="D151" i="7"/>
  <c r="C152" i="7"/>
  <c r="D152" i="7"/>
  <c r="C153" i="7"/>
  <c r="D153" i="7"/>
  <c r="C154" i="7"/>
  <c r="D154" i="7"/>
  <c r="C155" i="7"/>
  <c r="D155" i="7"/>
  <c r="C156" i="7"/>
  <c r="D156" i="7"/>
  <c r="C157" i="7"/>
  <c r="D157" i="7"/>
  <c r="C159" i="7"/>
  <c r="D159" i="7"/>
  <c r="C160" i="7"/>
  <c r="D160" i="7"/>
  <c r="C161" i="7"/>
  <c r="D161" i="7"/>
  <c r="C162" i="7"/>
  <c r="D162" i="7"/>
  <c r="C163" i="7"/>
  <c r="D163" i="7"/>
  <c r="C164" i="7"/>
  <c r="D164" i="7"/>
  <c r="C165" i="7"/>
  <c r="D165" i="7"/>
  <c r="C166" i="7"/>
  <c r="D166" i="7"/>
  <c r="C167" i="7"/>
  <c r="D167" i="7"/>
  <c r="C169" i="7"/>
  <c r="D169" i="7"/>
  <c r="C170" i="7"/>
  <c r="D170" i="7"/>
  <c r="C171" i="7"/>
  <c r="D171" i="7"/>
  <c r="C172" i="7"/>
  <c r="D172" i="7"/>
  <c r="C173" i="7"/>
  <c r="D173" i="7"/>
  <c r="C174" i="7"/>
  <c r="D174" i="7"/>
  <c r="C175" i="7"/>
  <c r="D175" i="7"/>
  <c r="C176" i="7"/>
  <c r="D176" i="7"/>
  <c r="C177" i="7"/>
  <c r="D177" i="7"/>
  <c r="C179" i="7"/>
  <c r="D179" i="7"/>
  <c r="C180" i="7"/>
  <c r="D180" i="7"/>
  <c r="C181" i="7"/>
  <c r="D181" i="7"/>
  <c r="C182" i="7"/>
  <c r="D182" i="7"/>
  <c r="C183" i="7"/>
  <c r="D183" i="7"/>
  <c r="C184" i="7"/>
  <c r="D184" i="7"/>
  <c r="C185" i="7"/>
  <c r="D185" i="7"/>
  <c r="C186" i="7"/>
  <c r="D186" i="7"/>
  <c r="C187" i="7"/>
  <c r="D187" i="7"/>
  <c r="C189" i="7"/>
  <c r="D189" i="7"/>
  <c r="C190" i="7"/>
  <c r="D190" i="7"/>
  <c r="C191" i="7"/>
  <c r="D191" i="7"/>
  <c r="C192" i="7"/>
  <c r="D192" i="7"/>
  <c r="C193" i="7"/>
  <c r="D193" i="7"/>
  <c r="C194" i="7"/>
  <c r="D194" i="7"/>
  <c r="C195" i="7"/>
  <c r="D195" i="7"/>
  <c r="C196" i="7"/>
  <c r="D196" i="7"/>
  <c r="C197" i="7"/>
  <c r="D197" i="7"/>
  <c r="C199" i="7"/>
  <c r="D199" i="7"/>
  <c r="D746" i="7"/>
  <c r="C200" i="7"/>
  <c r="D200" i="7"/>
  <c r="C201" i="7"/>
  <c r="D201" i="7"/>
  <c r="D748" i="7"/>
  <c r="C202" i="7"/>
  <c r="D202" i="7"/>
  <c r="C203" i="7"/>
  <c r="D203" i="7"/>
  <c r="D750" i="7"/>
  <c r="C204" i="7"/>
  <c r="D204" i="7"/>
  <c r="C205" i="7"/>
  <c r="D205" i="7"/>
  <c r="D752" i="7"/>
  <c r="C206" i="7"/>
  <c r="D206" i="7"/>
  <c r="C207" i="7"/>
  <c r="D207" i="7"/>
  <c r="D754" i="7"/>
  <c r="C208" i="7"/>
  <c r="D208" i="7"/>
  <c r="C209" i="7"/>
  <c r="D209" i="7"/>
  <c r="D756" i="7"/>
  <c r="C210" i="7"/>
  <c r="D210" i="7"/>
  <c r="C211" i="7"/>
  <c r="D211" i="7"/>
  <c r="D805" i="7"/>
  <c r="C212" i="7"/>
  <c r="D212" i="7"/>
  <c r="C213" i="7"/>
  <c r="D213" i="7"/>
  <c r="D847" i="7"/>
  <c r="C214" i="7"/>
  <c r="D214" i="7"/>
  <c r="C216" i="7"/>
  <c r="D216" i="7"/>
  <c r="D890" i="7"/>
  <c r="C217" i="7"/>
  <c r="D217" i="7"/>
  <c r="C218" i="7"/>
  <c r="D218" i="7"/>
  <c r="D892" i="7"/>
  <c r="C219" i="7"/>
  <c r="D219" i="7"/>
  <c r="C220" i="7"/>
  <c r="D220" i="7"/>
  <c r="D894" i="7"/>
  <c r="C221" i="7"/>
  <c r="D221" i="7"/>
  <c r="C222" i="7"/>
  <c r="D222" i="7"/>
  <c r="D896" i="7"/>
  <c r="C223" i="7"/>
  <c r="D223" i="7"/>
  <c r="C224" i="7"/>
  <c r="D224" i="7"/>
  <c r="D898" i="7"/>
  <c r="C225" i="7"/>
  <c r="D225" i="7"/>
  <c r="C227" i="7"/>
  <c r="D227" i="7"/>
  <c r="D927" i="7"/>
  <c r="C228" i="7"/>
  <c r="D228" i="7"/>
  <c r="C229" i="7"/>
  <c r="D229" i="7"/>
  <c r="D929" i="7"/>
  <c r="C230" i="7"/>
  <c r="D230" i="7"/>
  <c r="C231" i="7"/>
  <c r="D231" i="7"/>
  <c r="D931" i="7"/>
  <c r="C232" i="7"/>
  <c r="D232" i="7"/>
  <c r="C233" i="7"/>
  <c r="D233" i="7"/>
  <c r="D933" i="7"/>
  <c r="C234" i="7"/>
  <c r="D234" i="7"/>
  <c r="C235" i="7"/>
  <c r="D235" i="7"/>
  <c r="D935" i="7"/>
  <c r="C236" i="7"/>
  <c r="D236" i="7"/>
  <c r="C237" i="7"/>
  <c r="D237" i="7"/>
  <c r="D966" i="7"/>
  <c r="C238" i="7"/>
  <c r="D238" i="7"/>
  <c r="C239" i="7"/>
  <c r="D239" i="7"/>
  <c r="D1017" i="7"/>
  <c r="C240" i="7"/>
  <c r="D240" i="7"/>
  <c r="C241" i="7"/>
  <c r="D241" i="7"/>
  <c r="C243" i="7"/>
  <c r="D243" i="7"/>
  <c r="C244" i="7"/>
  <c r="D244" i="7"/>
  <c r="C245" i="7"/>
  <c r="D245" i="7"/>
  <c r="C246" i="7"/>
  <c r="D246" i="7"/>
  <c r="C247" i="7"/>
  <c r="D247" i="7"/>
  <c r="C248" i="7"/>
  <c r="D248" i="7"/>
  <c r="C249" i="7"/>
  <c r="D249" i="7"/>
  <c r="C250" i="7"/>
  <c r="D250" i="7"/>
  <c r="C251" i="7"/>
  <c r="D251" i="7"/>
  <c r="C252" i="7"/>
  <c r="D252" i="7"/>
  <c r="C253" i="7"/>
  <c r="D253" i="7"/>
  <c r="A255" i="7"/>
  <c r="B255" i="7"/>
  <c r="C256" i="7"/>
  <c r="D256" i="7"/>
  <c r="E256" i="7"/>
  <c r="F256" i="7"/>
  <c r="G256" i="7"/>
  <c r="H256" i="7"/>
  <c r="I256" i="7"/>
  <c r="J256" i="7"/>
  <c r="A278" i="7"/>
  <c r="A279" i="7"/>
  <c r="C279" i="7"/>
  <c r="D279" i="7"/>
  <c r="E279" i="7"/>
  <c r="A280" i="7"/>
  <c r="C280" i="7"/>
  <c r="D280" i="7"/>
  <c r="E280" i="7"/>
  <c r="A281" i="7"/>
  <c r="C281" i="7"/>
  <c r="D281" i="7"/>
  <c r="E281" i="7"/>
  <c r="A282" i="7"/>
  <c r="C282" i="7"/>
  <c r="D282" i="7"/>
  <c r="E282" i="7"/>
  <c r="A283" i="7"/>
  <c r="C283" i="7"/>
  <c r="D283" i="7"/>
  <c r="E283" i="7"/>
  <c r="A284" i="7"/>
  <c r="C284" i="7"/>
  <c r="D284" i="7"/>
  <c r="E284" i="7"/>
  <c r="A285" i="7"/>
  <c r="C285" i="7"/>
  <c r="D285" i="7"/>
  <c r="E285" i="7"/>
  <c r="A286" i="7"/>
  <c r="C286" i="7"/>
  <c r="D286" i="7"/>
  <c r="E286" i="7"/>
  <c r="A287" i="7"/>
  <c r="C287" i="7"/>
  <c r="D287" i="7"/>
  <c r="E287" i="7"/>
  <c r="A288" i="7"/>
  <c r="C288" i="7"/>
  <c r="D288" i="7"/>
  <c r="E288" i="7"/>
  <c r="I304" i="7"/>
  <c r="K304" i="7"/>
  <c r="A314" i="7"/>
  <c r="A315" i="7"/>
  <c r="B315" i="7"/>
  <c r="C315" i="7"/>
  <c r="D315" i="7"/>
  <c r="A316" i="7"/>
  <c r="B316" i="7"/>
  <c r="C316" i="7"/>
  <c r="D316" i="7"/>
  <c r="C317" i="7"/>
  <c r="A318" i="7"/>
  <c r="B318" i="7"/>
  <c r="C318" i="7"/>
  <c r="A319" i="7"/>
  <c r="B319" i="7"/>
  <c r="C319" i="7"/>
  <c r="D319" i="7"/>
  <c r="C320" i="7"/>
  <c r="D320" i="7"/>
  <c r="A321" i="7"/>
  <c r="B321" i="7"/>
  <c r="C321" i="7"/>
  <c r="D321" i="7"/>
  <c r="A322" i="7"/>
  <c r="B322" i="7"/>
  <c r="C322" i="7"/>
  <c r="D322" i="7"/>
  <c r="A323" i="7"/>
  <c r="B323" i="7"/>
  <c r="C323" i="7"/>
  <c r="D323" i="7"/>
  <c r="A324" i="7"/>
  <c r="B324" i="7"/>
  <c r="C324" i="7"/>
  <c r="D324" i="7"/>
  <c r="A325" i="7"/>
  <c r="B325" i="7"/>
  <c r="C325" i="7"/>
  <c r="D325" i="7"/>
  <c r="A350" i="7"/>
  <c r="A351" i="7"/>
  <c r="B351" i="7"/>
  <c r="C351" i="7"/>
  <c r="D351" i="7"/>
  <c r="A352" i="7"/>
  <c r="B352" i="7"/>
  <c r="C352" i="7"/>
  <c r="C353" i="7"/>
  <c r="A354" i="7"/>
  <c r="B354" i="7"/>
  <c r="C354" i="7"/>
  <c r="D354" i="7"/>
  <c r="A355" i="7"/>
  <c r="B355" i="7"/>
  <c r="C355" i="7"/>
  <c r="C356" i="7"/>
  <c r="A357" i="7"/>
  <c r="B357" i="7"/>
  <c r="C357" i="7"/>
  <c r="D357" i="7"/>
  <c r="A358" i="7"/>
  <c r="B358" i="7"/>
  <c r="C358" i="7"/>
  <c r="A359" i="7"/>
  <c r="B359" i="7"/>
  <c r="C359" i="7"/>
  <c r="D359" i="7"/>
  <c r="A360" i="7"/>
  <c r="B360" i="7"/>
  <c r="C360" i="7"/>
  <c r="A361" i="7"/>
  <c r="B361" i="7"/>
  <c r="C361" i="7"/>
  <c r="D361" i="7"/>
  <c r="A386" i="7"/>
  <c r="A387" i="7"/>
  <c r="B387" i="7"/>
  <c r="C387" i="7"/>
  <c r="A388" i="7"/>
  <c r="B388" i="7"/>
  <c r="C388" i="7"/>
  <c r="D388" i="7"/>
  <c r="C389" i="7"/>
  <c r="A390" i="7"/>
  <c r="B390" i="7"/>
  <c r="C390" i="7"/>
  <c r="A391" i="7"/>
  <c r="B391" i="7"/>
  <c r="C391" i="7"/>
  <c r="D391" i="7"/>
  <c r="C392" i="7"/>
  <c r="A393" i="7"/>
  <c r="B393" i="7"/>
  <c r="C393" i="7"/>
  <c r="A394" i="7"/>
  <c r="B394" i="7"/>
  <c r="C394" i="7"/>
  <c r="D394" i="7"/>
  <c r="A395" i="7"/>
  <c r="B395" i="7"/>
  <c r="C395" i="7"/>
  <c r="A396" i="7"/>
  <c r="B396" i="7"/>
  <c r="C396" i="7"/>
  <c r="D396" i="7"/>
  <c r="A397" i="7"/>
  <c r="B397" i="7"/>
  <c r="C397" i="7"/>
  <c r="A422" i="7"/>
  <c r="A423" i="7"/>
  <c r="B423" i="7"/>
  <c r="C423" i="7"/>
  <c r="D423" i="7"/>
  <c r="A424" i="7"/>
  <c r="B424" i="7"/>
  <c r="C424" i="7"/>
  <c r="C425" i="7"/>
  <c r="A426" i="7"/>
  <c r="B426" i="7"/>
  <c r="C426" i="7"/>
  <c r="D426" i="7"/>
  <c r="A427" i="7"/>
  <c r="B427" i="7"/>
  <c r="C427" i="7"/>
  <c r="C428" i="7"/>
  <c r="A429" i="7"/>
  <c r="B429" i="7"/>
  <c r="C429" i="7"/>
  <c r="D429" i="7"/>
  <c r="A430" i="7"/>
  <c r="B430" i="7"/>
  <c r="C430" i="7"/>
  <c r="A431" i="7"/>
  <c r="B431" i="7"/>
  <c r="C431" i="7"/>
  <c r="D431" i="7"/>
  <c r="A432" i="7"/>
  <c r="B432" i="7"/>
  <c r="C432" i="7"/>
  <c r="A433" i="7"/>
  <c r="B433" i="7"/>
  <c r="C433" i="7"/>
  <c r="D433" i="7"/>
  <c r="A458" i="7"/>
  <c r="A459" i="7"/>
  <c r="B459" i="7"/>
  <c r="C459" i="7"/>
  <c r="A460" i="7"/>
  <c r="B460" i="7"/>
  <c r="C460" i="7"/>
  <c r="D460" i="7"/>
  <c r="C461" i="7"/>
  <c r="A462" i="7"/>
  <c r="B462" i="7"/>
  <c r="C462" i="7"/>
  <c r="A463" i="7"/>
  <c r="B463" i="7"/>
  <c r="C463" i="7"/>
  <c r="D463" i="7"/>
  <c r="C464" i="7"/>
  <c r="A465" i="7"/>
  <c r="B465" i="7"/>
  <c r="C465" i="7"/>
  <c r="A466" i="7"/>
  <c r="B466" i="7"/>
  <c r="C466" i="7"/>
  <c r="D466" i="7"/>
  <c r="A467" i="7"/>
  <c r="B467" i="7"/>
  <c r="C467" i="7"/>
  <c r="A468" i="7"/>
  <c r="B468" i="7"/>
  <c r="C468" i="7"/>
  <c r="D468" i="7"/>
  <c r="A469" i="7"/>
  <c r="B469" i="7"/>
  <c r="C469" i="7"/>
  <c r="A494" i="7"/>
  <c r="A495" i="7"/>
  <c r="B495" i="7"/>
  <c r="C495" i="7"/>
  <c r="D495" i="7"/>
  <c r="A496" i="7"/>
  <c r="B496" i="7"/>
  <c r="C496" i="7"/>
  <c r="C497" i="7"/>
  <c r="A498" i="7"/>
  <c r="B498" i="7"/>
  <c r="C498" i="7"/>
  <c r="D498" i="7"/>
  <c r="A499" i="7"/>
  <c r="B499" i="7"/>
  <c r="C499" i="7"/>
  <c r="C500" i="7"/>
  <c r="A501" i="7"/>
  <c r="B501" i="7"/>
  <c r="C501" i="7"/>
  <c r="D501" i="7"/>
  <c r="A502" i="7"/>
  <c r="B502" i="7"/>
  <c r="C502" i="7"/>
  <c r="A503" i="7"/>
  <c r="B503" i="7"/>
  <c r="C503" i="7"/>
  <c r="D503" i="7"/>
  <c r="A504" i="7"/>
  <c r="B504" i="7"/>
  <c r="C504" i="7"/>
  <c r="A505" i="7"/>
  <c r="B505" i="7"/>
  <c r="C505" i="7"/>
  <c r="D505" i="7"/>
  <c r="A530" i="7"/>
  <c r="A531" i="7"/>
  <c r="B531" i="7"/>
  <c r="C531" i="7"/>
  <c r="A532" i="7"/>
  <c r="B532" i="7"/>
  <c r="C532" i="7"/>
  <c r="D532" i="7"/>
  <c r="C533" i="7"/>
  <c r="D533" i="7"/>
  <c r="A534" i="7"/>
  <c r="B534" i="7"/>
  <c r="C534" i="7"/>
  <c r="D534" i="7"/>
  <c r="A535" i="7"/>
  <c r="B535" i="7"/>
  <c r="C535" i="7"/>
  <c r="D535" i="7"/>
  <c r="C536" i="7"/>
  <c r="A537" i="7"/>
  <c r="B537" i="7"/>
  <c r="C537" i="7"/>
  <c r="A538" i="7"/>
  <c r="B538" i="7"/>
  <c r="C538" i="7"/>
  <c r="D538" i="7"/>
  <c r="A539" i="7"/>
  <c r="B539" i="7"/>
  <c r="C539" i="7"/>
  <c r="A540" i="7"/>
  <c r="B540" i="7"/>
  <c r="C540" i="7"/>
  <c r="D540" i="7"/>
  <c r="A541" i="7"/>
  <c r="B541" i="7"/>
  <c r="C541" i="7"/>
  <c r="A566" i="7"/>
  <c r="A567" i="7"/>
  <c r="B567" i="7"/>
  <c r="C567" i="7"/>
  <c r="D567" i="7"/>
  <c r="A568" i="7"/>
  <c r="B568" i="7"/>
  <c r="C568" i="7"/>
  <c r="C569" i="7"/>
  <c r="A570" i="7"/>
  <c r="B570" i="7"/>
  <c r="C570" i="7"/>
  <c r="D570" i="7"/>
  <c r="A571" i="7"/>
  <c r="B571" i="7"/>
  <c r="C571" i="7"/>
  <c r="C572" i="7"/>
  <c r="A573" i="7"/>
  <c r="B573" i="7"/>
  <c r="C573" i="7"/>
  <c r="D573" i="7"/>
  <c r="A574" i="7"/>
  <c r="B574" i="7"/>
  <c r="C574" i="7"/>
  <c r="A575" i="7"/>
  <c r="B575" i="7"/>
  <c r="C575" i="7"/>
  <c r="D575" i="7"/>
  <c r="A576" i="7"/>
  <c r="B576" i="7"/>
  <c r="C576" i="7"/>
  <c r="A577" i="7"/>
  <c r="B577" i="7"/>
  <c r="C577" i="7"/>
  <c r="D577" i="7"/>
  <c r="A602" i="7"/>
  <c r="A603" i="7"/>
  <c r="B603" i="7"/>
  <c r="C603" i="7"/>
  <c r="D603" i="7"/>
  <c r="A604" i="7"/>
  <c r="B604" i="7"/>
  <c r="C604" i="7"/>
  <c r="D604" i="7"/>
  <c r="C605" i="7"/>
  <c r="A606" i="7"/>
  <c r="B606" i="7"/>
  <c r="C606" i="7"/>
  <c r="A607" i="7"/>
  <c r="B607" i="7"/>
  <c r="C607" i="7"/>
  <c r="D607" i="7"/>
  <c r="C608" i="7"/>
  <c r="D608" i="7"/>
  <c r="A609" i="7"/>
  <c r="B609" i="7"/>
  <c r="C609" i="7"/>
  <c r="D609" i="7"/>
  <c r="A610" i="7"/>
  <c r="B610" i="7"/>
  <c r="C610" i="7"/>
  <c r="D610" i="7"/>
  <c r="A611" i="7"/>
  <c r="B611" i="7"/>
  <c r="C611" i="7"/>
  <c r="D611" i="7"/>
  <c r="A612" i="7"/>
  <c r="B612" i="7"/>
  <c r="C612" i="7"/>
  <c r="D612" i="7"/>
  <c r="A613" i="7"/>
  <c r="B613" i="7"/>
  <c r="C613" i="7"/>
  <c r="D613" i="7"/>
  <c r="A638" i="7"/>
  <c r="A639" i="7"/>
  <c r="B639" i="7"/>
  <c r="C639" i="7"/>
  <c r="D639" i="7"/>
  <c r="A640" i="7"/>
  <c r="B640" i="7"/>
  <c r="C640" i="7"/>
  <c r="C641" i="7"/>
  <c r="A642" i="7"/>
  <c r="B642" i="7"/>
  <c r="C642" i="7"/>
  <c r="D642" i="7"/>
  <c r="A643" i="7"/>
  <c r="B643" i="7"/>
  <c r="C643" i="7"/>
  <c r="C644" i="7"/>
  <c r="A645" i="7"/>
  <c r="B645" i="7"/>
  <c r="C645" i="7"/>
  <c r="D645" i="7"/>
  <c r="A646" i="7"/>
  <c r="B646" i="7"/>
  <c r="C646" i="7"/>
  <c r="A647" i="7"/>
  <c r="B647" i="7"/>
  <c r="C647" i="7"/>
  <c r="D647" i="7"/>
  <c r="A648" i="7"/>
  <c r="B648" i="7"/>
  <c r="C648" i="7"/>
  <c r="A649" i="7"/>
  <c r="B649" i="7"/>
  <c r="C649" i="7"/>
  <c r="D649" i="7"/>
  <c r="A675" i="7"/>
  <c r="B675" i="7"/>
  <c r="A676" i="7"/>
  <c r="C676" i="7"/>
  <c r="E676" i="7"/>
  <c r="A677" i="7"/>
  <c r="C677" i="7"/>
  <c r="D677" i="7"/>
  <c r="E677" i="7"/>
  <c r="A680" i="7"/>
  <c r="C680" i="7"/>
  <c r="D680" i="7"/>
  <c r="E680" i="7"/>
  <c r="A681" i="7"/>
  <c r="C681" i="7"/>
  <c r="E681" i="7"/>
  <c r="A682" i="7"/>
  <c r="C682" i="7"/>
  <c r="D682" i="7"/>
  <c r="E682" i="7"/>
  <c r="A683" i="7"/>
  <c r="C683" i="7"/>
  <c r="E683" i="7"/>
  <c r="A686" i="7"/>
  <c r="C686" i="7"/>
  <c r="E686" i="7"/>
  <c r="A687" i="7"/>
  <c r="C687" i="7"/>
  <c r="D687" i="7"/>
  <c r="E687" i="7"/>
  <c r="A688" i="7"/>
  <c r="C688" i="7"/>
  <c r="E688" i="7"/>
  <c r="A745" i="7"/>
  <c r="B745" i="7"/>
  <c r="A746" i="7"/>
  <c r="C746" i="7"/>
  <c r="E746" i="7"/>
  <c r="A747" i="7"/>
  <c r="C747" i="7"/>
  <c r="D747" i="7"/>
  <c r="E747" i="7"/>
  <c r="A748" i="7"/>
  <c r="C748" i="7"/>
  <c r="E748" i="7"/>
  <c r="A749" i="7"/>
  <c r="C749" i="7"/>
  <c r="D749" i="7"/>
  <c r="E749" i="7"/>
  <c r="A750" i="7"/>
  <c r="C750" i="7"/>
  <c r="E750" i="7"/>
  <c r="A751" i="7"/>
  <c r="C751" i="7"/>
  <c r="D751" i="7"/>
  <c r="E751" i="7"/>
  <c r="A752" i="7"/>
  <c r="C752" i="7"/>
  <c r="E752" i="7"/>
  <c r="A753" i="7"/>
  <c r="C753" i="7"/>
  <c r="D753" i="7"/>
  <c r="E753" i="7"/>
  <c r="A754" i="7"/>
  <c r="C754" i="7"/>
  <c r="E754" i="7"/>
  <c r="A755" i="7"/>
  <c r="C755" i="7"/>
  <c r="D755" i="7"/>
  <c r="E755" i="7"/>
  <c r="A756" i="7"/>
  <c r="C756" i="7"/>
  <c r="E756" i="7"/>
  <c r="A783" i="7"/>
  <c r="B783" i="7"/>
  <c r="C784" i="7"/>
  <c r="D784" i="7"/>
  <c r="E784" i="7"/>
  <c r="F784" i="7"/>
  <c r="G784" i="7"/>
  <c r="A804" i="7"/>
  <c r="C805" i="7"/>
  <c r="E805" i="7"/>
  <c r="F805" i="7"/>
  <c r="G805" i="7"/>
  <c r="H805" i="7"/>
  <c r="A825" i="7"/>
  <c r="C826" i="7"/>
  <c r="D826" i="7"/>
  <c r="E826" i="7"/>
  <c r="F826" i="7"/>
  <c r="G826" i="7"/>
  <c r="H826" i="7"/>
  <c r="A846" i="7"/>
  <c r="B846" i="7"/>
  <c r="C847" i="7"/>
  <c r="E847" i="7"/>
  <c r="F847" i="7"/>
  <c r="G847" i="7"/>
  <c r="H847" i="7"/>
  <c r="I847" i="7"/>
  <c r="J847" i="7"/>
  <c r="A867" i="7"/>
  <c r="B867" i="7"/>
  <c r="C868" i="7"/>
  <c r="D868" i="7"/>
  <c r="E868" i="7"/>
  <c r="F868" i="7"/>
  <c r="G868" i="7"/>
  <c r="H868" i="7"/>
  <c r="I868" i="7"/>
  <c r="J868" i="7"/>
  <c r="A889" i="7"/>
  <c r="B889" i="7"/>
  <c r="A890" i="7"/>
  <c r="C890" i="7"/>
  <c r="E890" i="7"/>
  <c r="F890" i="7"/>
  <c r="A891" i="7"/>
  <c r="C891" i="7"/>
  <c r="D891" i="7"/>
  <c r="E891" i="7"/>
  <c r="F891" i="7"/>
  <c r="A892" i="7"/>
  <c r="C892" i="7"/>
  <c r="E892" i="7"/>
  <c r="F892" i="7"/>
  <c r="A893" i="7"/>
  <c r="C893" i="7"/>
  <c r="D893" i="7"/>
  <c r="E893" i="7"/>
  <c r="F893" i="7"/>
  <c r="A894" i="7"/>
  <c r="C894" i="7"/>
  <c r="E894" i="7"/>
  <c r="F894" i="7"/>
  <c r="A895" i="7"/>
  <c r="C895" i="7"/>
  <c r="D895" i="7"/>
  <c r="E895" i="7"/>
  <c r="F895" i="7"/>
  <c r="A896" i="7"/>
  <c r="C896" i="7"/>
  <c r="E896" i="7"/>
  <c r="F896" i="7"/>
  <c r="A897" i="7"/>
  <c r="C897" i="7"/>
  <c r="D897" i="7"/>
  <c r="E897" i="7"/>
  <c r="F897" i="7"/>
  <c r="A898" i="7"/>
  <c r="C898" i="7"/>
  <c r="E898" i="7"/>
  <c r="F898" i="7"/>
  <c r="A899" i="7"/>
  <c r="C899" i="7"/>
  <c r="D899" i="7"/>
  <c r="E899" i="7"/>
  <c r="F899" i="7"/>
  <c r="A926" i="7"/>
  <c r="B926" i="7"/>
  <c r="A927" i="7"/>
  <c r="C927" i="7"/>
  <c r="E927" i="7"/>
  <c r="F927" i="7"/>
  <c r="A928" i="7"/>
  <c r="C928" i="7"/>
  <c r="D928" i="7"/>
  <c r="E928" i="7"/>
  <c r="F928" i="7"/>
  <c r="A929" i="7"/>
  <c r="C929" i="7"/>
  <c r="E929" i="7"/>
  <c r="F929" i="7"/>
  <c r="A930" i="7"/>
  <c r="C930" i="7"/>
  <c r="D930" i="7"/>
  <c r="E930" i="7"/>
  <c r="F930" i="7"/>
  <c r="A931" i="7"/>
  <c r="C931" i="7"/>
  <c r="E931" i="7"/>
  <c r="F931" i="7"/>
  <c r="A932" i="7"/>
  <c r="C932" i="7"/>
  <c r="D932" i="7"/>
  <c r="E932" i="7"/>
  <c r="F932" i="7"/>
  <c r="A933" i="7"/>
  <c r="C933" i="7"/>
  <c r="E933" i="7"/>
  <c r="F933" i="7"/>
  <c r="A934" i="7"/>
  <c r="C934" i="7"/>
  <c r="D934" i="7"/>
  <c r="E934" i="7"/>
  <c r="F934" i="7"/>
  <c r="A935" i="7"/>
  <c r="C935" i="7"/>
  <c r="E935" i="7"/>
  <c r="F935" i="7"/>
  <c r="A936" i="7"/>
  <c r="C936" i="7"/>
  <c r="D936" i="7"/>
  <c r="E936" i="7"/>
  <c r="F936" i="7"/>
  <c r="G955" i="7"/>
  <c r="A965" i="7"/>
  <c r="B965" i="7"/>
  <c r="C966" i="7"/>
  <c r="E966" i="7"/>
  <c r="F966" i="7"/>
  <c r="G966" i="7"/>
  <c r="H966" i="7"/>
  <c r="I966" i="7"/>
  <c r="G980" i="7"/>
  <c r="A990" i="7"/>
  <c r="B990" i="7"/>
  <c r="C991" i="7"/>
  <c r="D991" i="7"/>
  <c r="E991" i="7"/>
  <c r="F991" i="7"/>
  <c r="G991" i="7"/>
  <c r="H991" i="7"/>
  <c r="I991" i="7"/>
  <c r="A1016" i="7"/>
  <c r="B1016" i="7"/>
  <c r="C1017" i="7"/>
  <c r="E1017" i="7"/>
  <c r="C4" i="8"/>
  <c r="C16" i="8"/>
  <c r="D4" i="8"/>
  <c r="D16" i="8"/>
  <c r="C5" i="8"/>
  <c r="D5" i="8"/>
  <c r="C6" i="8"/>
  <c r="C58" i="8"/>
  <c r="D6" i="8"/>
  <c r="C7" i="8"/>
  <c r="D7" i="8"/>
  <c r="C8" i="8"/>
  <c r="D8" i="8"/>
  <c r="C9" i="8"/>
  <c r="D9" i="8"/>
  <c r="C10" i="8"/>
  <c r="D10" i="8"/>
  <c r="C11" i="8"/>
  <c r="D11" i="8"/>
  <c r="C12" i="8"/>
  <c r="C194" i="8"/>
  <c r="B169" i="4"/>
  <c r="D12" i="8"/>
  <c r="C287" i="4"/>
  <c r="C13" i="8"/>
  <c r="D13" i="8"/>
  <c r="A15" i="8"/>
  <c r="B15" i="8"/>
  <c r="E16" i="8"/>
  <c r="F16" i="8"/>
  <c r="G16" i="8"/>
  <c r="H16" i="8"/>
  <c r="I16" i="8"/>
  <c r="J16" i="8"/>
  <c r="A36" i="8"/>
  <c r="B36" i="8"/>
  <c r="C37" i="8"/>
  <c r="D37" i="8"/>
  <c r="E37" i="8"/>
  <c r="F37" i="8"/>
  <c r="G37" i="8"/>
  <c r="H37" i="8"/>
  <c r="I37" i="8"/>
  <c r="J37" i="8"/>
  <c r="A57" i="8"/>
  <c r="B57" i="8"/>
  <c r="D58" i="8"/>
  <c r="E58" i="8"/>
  <c r="F58" i="8"/>
  <c r="G58" i="8"/>
  <c r="H58" i="8"/>
  <c r="A78" i="8"/>
  <c r="B78" i="8"/>
  <c r="C79" i="8"/>
  <c r="D79" i="8"/>
  <c r="E79" i="8"/>
  <c r="F79" i="8"/>
  <c r="G79" i="8"/>
  <c r="H79" i="8"/>
  <c r="F97" i="8"/>
  <c r="G97" i="8"/>
  <c r="A99" i="8"/>
  <c r="B99" i="8"/>
  <c r="C100" i="8"/>
  <c r="D100" i="8"/>
  <c r="E100" i="8"/>
  <c r="F100" i="8"/>
  <c r="G100" i="8"/>
  <c r="H100" i="8"/>
  <c r="A122" i="8"/>
  <c r="B122" i="8"/>
  <c r="C123" i="8"/>
  <c r="D123" i="8"/>
  <c r="E123" i="8"/>
  <c r="F123" i="8"/>
  <c r="G123" i="8"/>
  <c r="H123" i="8"/>
  <c r="A145" i="8"/>
  <c r="B145" i="8"/>
  <c r="C146" i="8"/>
  <c r="D146" i="8"/>
  <c r="E146" i="8"/>
  <c r="F146" i="8"/>
  <c r="G146" i="8"/>
  <c r="H146" i="8"/>
  <c r="A167" i="8"/>
  <c r="B167" i="8"/>
  <c r="C168" i="8"/>
  <c r="D168" i="8"/>
  <c r="E168" i="8"/>
  <c r="F168" i="8"/>
  <c r="G168" i="8"/>
  <c r="H168" i="8"/>
  <c r="A194" i="8"/>
  <c r="D194" i="8"/>
  <c r="B170" i="4"/>
  <c r="E194" i="8"/>
  <c r="B171" i="4"/>
  <c r="F194" i="8"/>
  <c r="B172" i="4"/>
  <c r="G194" i="8"/>
  <c r="H194" i="8"/>
  <c r="A195" i="8"/>
  <c r="C195" i="8"/>
  <c r="D195" i="8"/>
  <c r="C163" i="4"/>
  <c r="E195" i="8"/>
  <c r="C164" i="4"/>
  <c r="F195" i="8"/>
  <c r="G195" i="8"/>
  <c r="H195" i="8"/>
  <c r="C4" i="9"/>
  <c r="D4" i="9"/>
  <c r="C6" i="9"/>
  <c r="D6" i="9"/>
  <c r="C7" i="9"/>
  <c r="C55" i="9"/>
  <c r="D7" i="9"/>
  <c r="C8" i="9"/>
  <c r="D8" i="9"/>
  <c r="C9" i="9"/>
  <c r="C57" i="9"/>
  <c r="D9" i="9"/>
  <c r="C10" i="9"/>
  <c r="D10" i="9"/>
  <c r="C11" i="9"/>
  <c r="C59" i="9"/>
  <c r="D11" i="9"/>
  <c r="C12" i="9"/>
  <c r="D12" i="9"/>
  <c r="C13" i="9"/>
  <c r="C86" i="9"/>
  <c r="D13" i="9"/>
  <c r="C14" i="9"/>
  <c r="D14" i="9"/>
  <c r="C15" i="9"/>
  <c r="C109" i="9"/>
  <c r="D15" i="9"/>
  <c r="C16" i="9"/>
  <c r="D16" i="9"/>
  <c r="C17" i="9"/>
  <c r="C111" i="9"/>
  <c r="D17" i="9"/>
  <c r="C18" i="9"/>
  <c r="D18" i="9"/>
  <c r="C19" i="9"/>
  <c r="C113" i="9"/>
  <c r="D19" i="9"/>
  <c r="C20" i="9"/>
  <c r="D20" i="9"/>
  <c r="C22" i="9"/>
  <c r="C136" i="9"/>
  <c r="D22" i="9"/>
  <c r="C23" i="9"/>
  <c r="D23" i="9"/>
  <c r="C24" i="9"/>
  <c r="C138" i="9"/>
  <c r="D24" i="9"/>
  <c r="C25" i="9"/>
  <c r="D25" i="9"/>
  <c r="C26" i="9"/>
  <c r="C161" i="9"/>
  <c r="D26" i="9"/>
  <c r="C27" i="9"/>
  <c r="E286" i="4"/>
  <c r="D27" i="9"/>
  <c r="E287" i="4"/>
  <c r="C28" i="9"/>
  <c r="C188" i="9"/>
  <c r="D28" i="9"/>
  <c r="C29" i="9"/>
  <c r="F286" i="4"/>
  <c r="D29" i="9"/>
  <c r="C30" i="9"/>
  <c r="C214" i="9"/>
  <c r="D30" i="9"/>
  <c r="A32" i="9"/>
  <c r="B32" i="9"/>
  <c r="C33" i="9"/>
  <c r="D33" i="9"/>
  <c r="E33" i="9"/>
  <c r="F33" i="9"/>
  <c r="G33" i="9"/>
  <c r="H33" i="9"/>
  <c r="I33" i="9"/>
  <c r="J33" i="9"/>
  <c r="A53" i="9"/>
  <c r="B53" i="9"/>
  <c r="A54" i="9"/>
  <c r="B54" i="9"/>
  <c r="C54" i="9"/>
  <c r="D54" i="9"/>
  <c r="E54" i="9"/>
  <c r="F54" i="9"/>
  <c r="G54" i="9"/>
  <c r="H54" i="9"/>
  <c r="I54" i="9"/>
  <c r="J54" i="9"/>
  <c r="A55" i="9"/>
  <c r="B55" i="9"/>
  <c r="D55" i="9"/>
  <c r="E55" i="9"/>
  <c r="F55" i="9"/>
  <c r="G55" i="9"/>
  <c r="H55" i="9"/>
  <c r="I55" i="9"/>
  <c r="J55" i="9"/>
  <c r="A56" i="9"/>
  <c r="B56" i="9"/>
  <c r="C56" i="9"/>
  <c r="D56" i="9"/>
  <c r="E56" i="9"/>
  <c r="F56" i="9"/>
  <c r="G56" i="9"/>
  <c r="H56" i="9"/>
  <c r="I56" i="9"/>
  <c r="J56" i="9"/>
  <c r="A57" i="9"/>
  <c r="B57" i="9"/>
  <c r="D57" i="9"/>
  <c r="E57" i="9"/>
  <c r="F57" i="9"/>
  <c r="G57" i="9"/>
  <c r="H57" i="9"/>
  <c r="I57" i="9"/>
  <c r="J57" i="9"/>
  <c r="A58" i="9"/>
  <c r="B58" i="9"/>
  <c r="C58" i="9"/>
  <c r="D58" i="9"/>
  <c r="E58" i="9"/>
  <c r="F58" i="9"/>
  <c r="G58" i="9"/>
  <c r="H58" i="9"/>
  <c r="I58" i="9"/>
  <c r="J58" i="9"/>
  <c r="A59" i="9"/>
  <c r="B59" i="9"/>
  <c r="D59" i="9"/>
  <c r="E59" i="9"/>
  <c r="F59" i="9"/>
  <c r="G59" i="9"/>
  <c r="H59" i="9"/>
  <c r="I59" i="9"/>
  <c r="J59" i="9"/>
  <c r="A60" i="9"/>
  <c r="B60" i="9"/>
  <c r="C60" i="9"/>
  <c r="D60" i="9"/>
  <c r="E60" i="9"/>
  <c r="F60" i="9"/>
  <c r="G60" i="9"/>
  <c r="H60" i="9"/>
  <c r="I60" i="9"/>
  <c r="J60" i="9"/>
  <c r="A85" i="9"/>
  <c r="B85" i="9"/>
  <c r="D86" i="9"/>
  <c r="E86" i="9"/>
  <c r="F86" i="9"/>
  <c r="G86" i="9"/>
  <c r="H86" i="9"/>
  <c r="I86" i="9"/>
  <c r="J86" i="9"/>
  <c r="A107" i="9"/>
  <c r="A108" i="9"/>
  <c r="B108" i="9"/>
  <c r="C108" i="9"/>
  <c r="D108" i="9"/>
  <c r="E108" i="9"/>
  <c r="F108" i="9"/>
  <c r="G108" i="9"/>
  <c r="H108" i="9"/>
  <c r="I108" i="9"/>
  <c r="J108" i="9"/>
  <c r="A109" i="9"/>
  <c r="B109" i="9"/>
  <c r="D109" i="9"/>
  <c r="E109" i="9"/>
  <c r="F109" i="9"/>
  <c r="G109" i="9"/>
  <c r="H109" i="9"/>
  <c r="I109" i="9"/>
  <c r="J109" i="9"/>
  <c r="A110" i="9"/>
  <c r="B110" i="9"/>
  <c r="C110" i="9"/>
  <c r="D110" i="9"/>
  <c r="E110" i="9"/>
  <c r="F110" i="9"/>
  <c r="G110" i="9"/>
  <c r="H110" i="9"/>
  <c r="I110" i="9"/>
  <c r="J110" i="9"/>
  <c r="A111" i="9"/>
  <c r="B111" i="9"/>
  <c r="D111" i="9"/>
  <c r="E111" i="9"/>
  <c r="F111" i="9"/>
  <c r="G111" i="9"/>
  <c r="H111" i="9"/>
  <c r="I111" i="9"/>
  <c r="J111" i="9"/>
  <c r="A112" i="9"/>
  <c r="B112" i="9"/>
  <c r="C112" i="9"/>
  <c r="D112" i="9"/>
  <c r="E112" i="9"/>
  <c r="F112" i="9"/>
  <c r="G112" i="9"/>
  <c r="H112" i="9"/>
  <c r="I112" i="9"/>
  <c r="J112" i="9"/>
  <c r="A113" i="9"/>
  <c r="B113" i="9"/>
  <c r="D113" i="9"/>
  <c r="E113" i="9"/>
  <c r="F113" i="9"/>
  <c r="G113" i="9"/>
  <c r="H113" i="9"/>
  <c r="I113" i="9"/>
  <c r="J113" i="9"/>
  <c r="A114" i="9"/>
  <c r="B114" i="9"/>
  <c r="C114" i="9"/>
  <c r="D114" i="9"/>
  <c r="E114" i="9"/>
  <c r="F114" i="9"/>
  <c r="G114" i="9"/>
  <c r="H114" i="9"/>
  <c r="I114" i="9"/>
  <c r="J114" i="9"/>
  <c r="A135" i="9"/>
  <c r="B135" i="9"/>
  <c r="A136" i="9"/>
  <c r="B136" i="9"/>
  <c r="D136" i="9"/>
  <c r="E136" i="9"/>
  <c r="F136" i="9"/>
  <c r="G136" i="9"/>
  <c r="H136" i="9"/>
  <c r="A137" i="9"/>
  <c r="B137" i="9"/>
  <c r="C137" i="9"/>
  <c r="D137" i="9"/>
  <c r="E137" i="9"/>
  <c r="F137" i="9"/>
  <c r="G137" i="9"/>
  <c r="H137" i="9"/>
  <c r="A138" i="9"/>
  <c r="B138" i="9"/>
  <c r="D138" i="9"/>
  <c r="E138" i="9"/>
  <c r="F138" i="9"/>
  <c r="G138" i="9"/>
  <c r="H138" i="9"/>
  <c r="A139" i="9"/>
  <c r="B139" i="9"/>
  <c r="C139" i="9"/>
  <c r="D139" i="9"/>
  <c r="E139" i="9"/>
  <c r="F139" i="9"/>
  <c r="G139" i="9"/>
  <c r="H139" i="9"/>
  <c r="A160" i="9"/>
  <c r="B160" i="9"/>
  <c r="D161" i="9"/>
  <c r="E161" i="9"/>
  <c r="F161" i="9"/>
  <c r="G161" i="9"/>
  <c r="H161" i="9"/>
  <c r="A187" i="9"/>
  <c r="C187" i="9"/>
  <c r="B227" i="4"/>
  <c r="D187" i="9"/>
  <c r="E187" i="9"/>
  <c r="B229" i="4"/>
  <c r="F187" i="9"/>
  <c r="B230" i="4"/>
  <c r="G187" i="9"/>
  <c r="H187" i="9"/>
  <c r="A188" i="9"/>
  <c r="D188" i="9"/>
  <c r="E188" i="9"/>
  <c r="F188" i="9"/>
  <c r="G188" i="9"/>
  <c r="H188" i="9"/>
  <c r="A213" i="9"/>
  <c r="C213" i="9"/>
  <c r="B256" i="4"/>
  <c r="D213" i="9"/>
  <c r="E213" i="9"/>
  <c r="B258" i="4"/>
  <c r="F213" i="9"/>
  <c r="B259" i="4"/>
  <c r="G213" i="9"/>
  <c r="H213" i="9"/>
  <c r="A214" i="9"/>
  <c r="D214" i="9"/>
  <c r="E214" i="9"/>
  <c r="F214" i="9"/>
  <c r="G214" i="9"/>
  <c r="H214" i="9"/>
  <c r="D459" i="7"/>
  <c r="D178" i="5"/>
  <c r="B199" i="4"/>
  <c r="D287" i="4"/>
  <c r="D644" i="7"/>
  <c r="D643" i="7"/>
  <c r="D640" i="7"/>
  <c r="D641" i="7"/>
  <c r="D571" i="7"/>
  <c r="D572" i="7"/>
  <c r="D569" i="7"/>
  <c r="D568" i="7"/>
  <c r="D500" i="7"/>
  <c r="D499" i="7"/>
  <c r="D496" i="7"/>
  <c r="D497" i="7"/>
  <c r="D427" i="7"/>
  <c r="D428" i="7"/>
  <c r="D425" i="7"/>
  <c r="D424" i="7"/>
  <c r="D356" i="7"/>
  <c r="D355" i="7"/>
  <c r="D352" i="7"/>
  <c r="D353" i="7"/>
  <c r="D464" i="7"/>
  <c r="D390" i="7"/>
  <c r="D389" i="7"/>
  <c r="C286" i="4"/>
</calcChain>
</file>

<file path=xl/sharedStrings.xml><?xml version="1.0" encoding="utf-8"?>
<sst xmlns="http://schemas.openxmlformats.org/spreadsheetml/2006/main" count="2707" uniqueCount="869">
  <si>
    <t>ICT</t>
  </si>
  <si>
    <t>Legal</t>
  </si>
  <si>
    <t>Total Cost of HR function per employee</t>
  </si>
  <si>
    <t>Agency:</t>
  </si>
  <si>
    <t>Table of contents</t>
  </si>
  <si>
    <t>Ref</t>
  </si>
  <si>
    <t>Title</t>
  </si>
  <si>
    <t>Summary of analysis</t>
  </si>
  <si>
    <t>Report notes</t>
  </si>
  <si>
    <t>Agency dashboard</t>
  </si>
  <si>
    <t>Metric number</t>
  </si>
  <si>
    <t>Metric</t>
  </si>
  <si>
    <t>GENERAL</t>
  </si>
  <si>
    <t>Total cost of A&amp;S services as percentage of organisational running costs</t>
  </si>
  <si>
    <t>HUMAN RESOURCES</t>
  </si>
  <si>
    <t>HR1</t>
  </si>
  <si>
    <t>HR2</t>
  </si>
  <si>
    <t>Number of employees per HR FTE</t>
  </si>
  <si>
    <t>HR3</t>
  </si>
  <si>
    <t xml:space="preserve">Cost of HR process per employee </t>
  </si>
  <si>
    <t>HR3.1</t>
  </si>
  <si>
    <t>Develop and manage HR planning, policies, and strategies</t>
  </si>
  <si>
    <t>HR3.2</t>
  </si>
  <si>
    <t>Recruitment, source and select employees</t>
  </si>
  <si>
    <t>HR3.3</t>
  </si>
  <si>
    <t>Reward and retain employees</t>
  </si>
  <si>
    <t>HR3.4</t>
  </si>
  <si>
    <t>Develop and counsel employees</t>
  </si>
  <si>
    <t>HR3.5</t>
  </si>
  <si>
    <t>Manage employee information</t>
  </si>
  <si>
    <t>HR3.6</t>
  </si>
  <si>
    <t>Redeploy and retire employees</t>
  </si>
  <si>
    <t>HR4</t>
  </si>
  <si>
    <t>Cost of recruitment per new employee</t>
  </si>
  <si>
    <t>HR5</t>
  </si>
  <si>
    <t>Number of employees per HR  process FTE</t>
  </si>
  <si>
    <t>HR5.1</t>
  </si>
  <si>
    <t>HR5.2</t>
  </si>
  <si>
    <t>HR5.3</t>
  </si>
  <si>
    <t>HR5.4</t>
  </si>
  <si>
    <t>HR5.5</t>
  </si>
  <si>
    <t>HR5.6</t>
  </si>
  <si>
    <t>HR6</t>
  </si>
  <si>
    <t>HR7</t>
  </si>
  <si>
    <t>Percentage of new employees still in the role after 12 months</t>
  </si>
  <si>
    <t>HR8</t>
  </si>
  <si>
    <t>FINANCE</t>
  </si>
  <si>
    <t>FIN1</t>
  </si>
  <si>
    <t>Total cost of the Finance function as a percentage of organisational running costs</t>
  </si>
  <si>
    <t>FIN2</t>
  </si>
  <si>
    <t>FIN2.1</t>
  </si>
  <si>
    <t>Perform planning and management accounting</t>
  </si>
  <si>
    <t>FIN2.2</t>
  </si>
  <si>
    <t>Perform revenue accounting</t>
  </si>
  <si>
    <t>FIN2.3</t>
  </si>
  <si>
    <t>Perform general accounting and reporting</t>
  </si>
  <si>
    <t>FIN2.4</t>
  </si>
  <si>
    <t>Manage fixed asset project accounting</t>
  </si>
  <si>
    <t>FIN2.5</t>
  </si>
  <si>
    <t>Process payroll</t>
  </si>
  <si>
    <t>FIN2.6</t>
  </si>
  <si>
    <t>Process accounts payable and expense reimbursements</t>
  </si>
  <si>
    <t>FIN2.7</t>
  </si>
  <si>
    <t>Other</t>
  </si>
  <si>
    <t>FIN3</t>
  </si>
  <si>
    <t>Total cost of the Finance function per organisational FTE</t>
  </si>
  <si>
    <t>FIN4</t>
  </si>
  <si>
    <t>Percentage of Finance FTE by Finance process</t>
  </si>
  <si>
    <t>FIN4.1</t>
  </si>
  <si>
    <t>FIN4.2</t>
  </si>
  <si>
    <t>FIN4.3</t>
  </si>
  <si>
    <t>FIN4.4</t>
  </si>
  <si>
    <t>FIN4.5</t>
  </si>
  <si>
    <t>FIN4.6</t>
  </si>
  <si>
    <t>FIN4.7</t>
  </si>
  <si>
    <t>FIN5</t>
  </si>
  <si>
    <t>Cost of Payroll process per employee</t>
  </si>
  <si>
    <t>FIN6</t>
  </si>
  <si>
    <t>FIN7</t>
  </si>
  <si>
    <t>ICT1</t>
  </si>
  <si>
    <t>Total ICT cost as a proportion of the organisational running costs</t>
  </si>
  <si>
    <t>ICT2</t>
  </si>
  <si>
    <t>ICT2.3</t>
  </si>
  <si>
    <t>ICT2.4</t>
  </si>
  <si>
    <t>ICT2.5</t>
  </si>
  <si>
    <t>ICT3</t>
  </si>
  <si>
    <t>ICT3.3</t>
  </si>
  <si>
    <t>ICT3.4</t>
  </si>
  <si>
    <t>ICT3.5</t>
  </si>
  <si>
    <t>ICT4</t>
  </si>
  <si>
    <t>Percentage of ICT establishment (non-project) positions occupied by contractors</t>
  </si>
  <si>
    <t>Reliability</t>
  </si>
  <si>
    <t>Supportability</t>
  </si>
  <si>
    <t>ICT7</t>
  </si>
  <si>
    <t>Total ICT cost per end user</t>
  </si>
  <si>
    <t>ICT8</t>
  </si>
  <si>
    <t>ICT9</t>
  </si>
  <si>
    <t>ICT10</t>
  </si>
  <si>
    <t>ICT Management Practice Indicator</t>
  </si>
  <si>
    <t>PROCUREMENT</t>
  </si>
  <si>
    <t>PR1</t>
  </si>
  <si>
    <t>Total cost of the Procurement function as a percentage of the total purchase value</t>
  </si>
  <si>
    <t>PR2</t>
  </si>
  <si>
    <t>Actual spend against pre-established contract arrangements as a percentage of total purchase value</t>
  </si>
  <si>
    <t>PR3</t>
  </si>
  <si>
    <t>PR4</t>
  </si>
  <si>
    <t>PR5</t>
  </si>
  <si>
    <t>CORPORATE &amp; EXECUTIVE SERVICES</t>
  </si>
  <si>
    <t>CES1</t>
  </si>
  <si>
    <t>CES2</t>
  </si>
  <si>
    <t>Total cost of CES process as a percentage of organisational running costs</t>
  </si>
  <si>
    <t>CES2.1</t>
  </si>
  <si>
    <t>Communications and external relations (excluding the publications function)</t>
  </si>
  <si>
    <t>CES2.2</t>
  </si>
  <si>
    <t>Strategy and planning</t>
  </si>
  <si>
    <t>CES2.3</t>
  </si>
  <si>
    <t>Library, document management, archive and research</t>
  </si>
  <si>
    <t>CES2.4</t>
  </si>
  <si>
    <t>Audit and risk management</t>
  </si>
  <si>
    <t>CES2.5</t>
  </si>
  <si>
    <t>CES2.6</t>
  </si>
  <si>
    <t>All other identified corporate costs</t>
  </si>
  <si>
    <t>CES3</t>
  </si>
  <si>
    <t>CES4</t>
  </si>
  <si>
    <t>CES5</t>
  </si>
  <si>
    <t>Summary table</t>
  </si>
  <si>
    <t>Peer group (median)</t>
  </si>
  <si>
    <t>NZ full cohort (median)</t>
  </si>
  <si>
    <t>Peer group (75th percentile)</t>
  </si>
  <si>
    <t>NZ full cohort (75th percentile)</t>
  </si>
  <si>
    <t>APQC similar cohort (median)</t>
  </si>
  <si>
    <t>APQC all participants cohort (median)</t>
  </si>
  <si>
    <t>Result</t>
  </si>
  <si>
    <t>Reliability (Availability of five key ICT applications</t>
  </si>
  <si>
    <t>Summary of total A&amp;S costs</t>
  </si>
  <si>
    <t>HR</t>
  </si>
  <si>
    <t>Finance</t>
  </si>
  <si>
    <t>Procurement</t>
  </si>
  <si>
    <t>Distribution of A&amp;S costs</t>
  </si>
  <si>
    <t>A&amp;S costs as a percentage of organisational running costs</t>
  </si>
  <si>
    <t>TOTAL</t>
  </si>
  <si>
    <t>Supportability (hours)</t>
  </si>
  <si>
    <t>NZ peer group (median)</t>
  </si>
  <si>
    <t>NZ Full cohort (median)</t>
  </si>
  <si>
    <t>Number of employees per HR process FTE</t>
  </si>
  <si>
    <t>How to interpret the report</t>
  </si>
  <si>
    <t>Summary Graphs</t>
  </si>
  <si>
    <t>Summary graphs for A&amp;S costs and Management Practice Indicators</t>
  </si>
  <si>
    <t>Human Resource (HR) Metrics</t>
  </si>
  <si>
    <t>HR metrics versus Peer Group Cohort, NZ Full Comparator and External Comparators</t>
  </si>
  <si>
    <t>Finance Metrics</t>
  </si>
  <si>
    <t>Finance metrics versus Peer Group Cohort, NZ Full Comparator and External Comparators</t>
  </si>
  <si>
    <t>Information and Communications Technology (ICT) Metrics</t>
  </si>
  <si>
    <t>ICT metrics versus Peer Group Cohort, NZ Full Comparator and External Comparators</t>
  </si>
  <si>
    <t>Procurement Metrics</t>
  </si>
  <si>
    <t>Procurement metrics versus Peer Group Cohort, NZ Full Comparator and External Comparators</t>
  </si>
  <si>
    <t>Corporate and Executive Services (CES) Metrics</t>
  </si>
  <si>
    <t>CES metrics versus Peer Group Cohort, NZ Full Comparator and External Comparators</t>
  </si>
  <si>
    <t>Number of employees per payroll FTE</t>
  </si>
  <si>
    <t>Number of end users per ICT FTE</t>
  </si>
  <si>
    <t>Total</t>
  </si>
  <si>
    <t>FIN8</t>
  </si>
  <si>
    <t>ICT11</t>
  </si>
  <si>
    <t>ICT12</t>
  </si>
  <si>
    <t>ICT14</t>
  </si>
  <si>
    <t>ICT19</t>
  </si>
  <si>
    <t>ICT12.3</t>
  </si>
  <si>
    <t>ICT12.4</t>
  </si>
  <si>
    <t>ICT12.5</t>
  </si>
  <si>
    <t>Portfolio Management Office</t>
  </si>
  <si>
    <t>CES2.7</t>
  </si>
  <si>
    <t>PR6</t>
  </si>
  <si>
    <t>ICT4.1</t>
  </si>
  <si>
    <t>Total cost of the "Mainframe &amp; Midrange" Service Tower as % of Total ICT Cost</t>
  </si>
  <si>
    <t>ICT4.2</t>
  </si>
  <si>
    <t>Mainframe &amp; Midrange hardware capital costs</t>
  </si>
  <si>
    <t>Mainframe &amp; Midrange hardware operating costs</t>
  </si>
  <si>
    <t>Mainframe &amp; Midrange software capital costs</t>
  </si>
  <si>
    <t>Mainframe &amp; Midrange software operating costs</t>
  </si>
  <si>
    <t>Mainframe &amp; Midrange personnel internal costs</t>
  </si>
  <si>
    <t>Mainframe &amp; Midrange personnel external costs</t>
  </si>
  <si>
    <t>Mainframe &amp; Midrange outsourced costs</t>
  </si>
  <si>
    <t>Mainframe &amp; Midrange carriage costs</t>
  </si>
  <si>
    <t>Mainframe &amp; Midrange other costs</t>
  </si>
  <si>
    <t>Total cost of the "Storage" Service Tower as % of Total ICT Cost</t>
  </si>
  <si>
    <t>Storage hardware capital costs</t>
  </si>
  <si>
    <t>Storage hardware operating costs</t>
  </si>
  <si>
    <t>Storage software capital costs</t>
  </si>
  <si>
    <t>Storage software operating costs</t>
  </si>
  <si>
    <t>Storage personnel internal costs</t>
  </si>
  <si>
    <t>Storage personnel external costs</t>
  </si>
  <si>
    <t>Storage outsourced costs</t>
  </si>
  <si>
    <t>Storage carriage costs</t>
  </si>
  <si>
    <t>Storage other costs</t>
  </si>
  <si>
    <t>Total cost of the "WAN" Service Tower as % of Total ICT Cost</t>
  </si>
  <si>
    <t>WAN hardware capital costs</t>
  </si>
  <si>
    <t>WAN hardware operating costs</t>
  </si>
  <si>
    <t>WAN software capital costs</t>
  </si>
  <si>
    <t>WAN software operating costs</t>
  </si>
  <si>
    <t>WAN personnel internal costs</t>
  </si>
  <si>
    <t>WAN personnel external costs</t>
  </si>
  <si>
    <t>WAN outsourced costs</t>
  </si>
  <si>
    <t>WAN carriage costs</t>
  </si>
  <si>
    <t>WAN other costs</t>
  </si>
  <si>
    <t>Total cost of the "LAN &amp; RAS" Service Tower as % of Total ICT Cost</t>
  </si>
  <si>
    <t>LAN &amp; RAS hardware capital costs</t>
  </si>
  <si>
    <t>LAN &amp; RAS hardware operating costs</t>
  </si>
  <si>
    <t>LAN &amp; RAS software capital costs</t>
  </si>
  <si>
    <t>LAN &amp; RAS software operating costs</t>
  </si>
  <si>
    <t>LAN &amp; RAS personnel internal costs</t>
  </si>
  <si>
    <t>LAN &amp; RAS personnel external costs</t>
  </si>
  <si>
    <t>LAN &amp; RAS outsourced costs</t>
  </si>
  <si>
    <t>LAN &amp; RAS carriage costs</t>
  </si>
  <si>
    <t>LAN &amp; RAS other costs</t>
  </si>
  <si>
    <t>Total cost of the "Facilities" Service Tower as % of Total ICT Cost</t>
  </si>
  <si>
    <t>Facilities hardware capital costs</t>
  </si>
  <si>
    <t>Facilities hardware operating costs</t>
  </si>
  <si>
    <t>Facilities software capital costs</t>
  </si>
  <si>
    <t>Facilities software operating costs</t>
  </si>
  <si>
    <t>Facilities personnel internal costs</t>
  </si>
  <si>
    <t>Facilities personnel external costs</t>
  </si>
  <si>
    <t>Facilities outsourced costs</t>
  </si>
  <si>
    <t>Facilities carriage costs</t>
  </si>
  <si>
    <t>Facilities other costs</t>
  </si>
  <si>
    <t>Total cost of the "Voice" Service Tower as % of Total ICT Cost</t>
  </si>
  <si>
    <t>Voice hardware capital costs</t>
  </si>
  <si>
    <t>Voice hardware operating costs</t>
  </si>
  <si>
    <t>Voice software capital costs</t>
  </si>
  <si>
    <t>Voice software operating costs</t>
  </si>
  <si>
    <t>Voice personnel internal costs</t>
  </si>
  <si>
    <t>Voice personnel external costs</t>
  </si>
  <si>
    <t>Voice outsourced costs</t>
  </si>
  <si>
    <t>Voice carriage costs</t>
  </si>
  <si>
    <t>Voice other costs</t>
  </si>
  <si>
    <t>Total cost of the "End User Infrastructure" Service Tower as % of Total ICT Cost</t>
  </si>
  <si>
    <t>End User Infrastructure hardware capital costs</t>
  </si>
  <si>
    <t>End User Infrastructure hardware operating costs</t>
  </si>
  <si>
    <t>End User Infrastructure software capital costs</t>
  </si>
  <si>
    <t>End User Infrastructure software operating costs</t>
  </si>
  <si>
    <t>End User Infrastructure personnel internal costs</t>
  </si>
  <si>
    <t>End User Infrastructure personnel external costs</t>
  </si>
  <si>
    <t>End User Infrastructure outsourced costs</t>
  </si>
  <si>
    <t>End User Infrastructure carriage costs</t>
  </si>
  <si>
    <t>End User Infrastructure other costs</t>
  </si>
  <si>
    <t>Total cost of the "Helpdesk" Service Tower as % of Total ICT Cost</t>
  </si>
  <si>
    <t>Helpdesk hardware capital costs</t>
  </si>
  <si>
    <t>Helpdesk hardware operating costs</t>
  </si>
  <si>
    <t>Helpdesk software capital costs</t>
  </si>
  <si>
    <t>Helpdesk software operating costs</t>
  </si>
  <si>
    <t>Helpdesk personnel internal costs</t>
  </si>
  <si>
    <t>Helpdesk personnel external costs</t>
  </si>
  <si>
    <t>Helpdesk outsourced costs</t>
  </si>
  <si>
    <t>Helpdesk carriage costs</t>
  </si>
  <si>
    <t>Helpdesk other costs</t>
  </si>
  <si>
    <t>Total cost of the "Applications" Service Tower as % of Total ICT Cost</t>
  </si>
  <si>
    <t>Applications hardware capital costs</t>
  </si>
  <si>
    <t>Applications hardware operating costs</t>
  </si>
  <si>
    <t>Applications software capital costs</t>
  </si>
  <si>
    <t>Applications software operating costs</t>
  </si>
  <si>
    <t>Applications personnel internal costs</t>
  </si>
  <si>
    <t>Applications personnel external costs</t>
  </si>
  <si>
    <t>Applications outsourced costs</t>
  </si>
  <si>
    <t>Applications carriage costs</t>
  </si>
  <si>
    <t>Applications other costs</t>
  </si>
  <si>
    <t>Total cost of the "ICT Management" Service Tower as % of Total ICT Cost</t>
  </si>
  <si>
    <t>ICT Management hardware capital costs</t>
  </si>
  <si>
    <t>ICT Management hardware operating costs</t>
  </si>
  <si>
    <t>ICT Management software capital costs</t>
  </si>
  <si>
    <t>ICT Management software operating costs</t>
  </si>
  <si>
    <t>ICT Management personnel internal costs</t>
  </si>
  <si>
    <t>ICT Management personnel external costs</t>
  </si>
  <si>
    <t>ICT Management outsourced costs</t>
  </si>
  <si>
    <t>ICT Management carriage costs</t>
  </si>
  <si>
    <t>ICT Management other costs</t>
  </si>
  <si>
    <t>Total Application Maintenance and Support as % of Total Application Cost</t>
  </si>
  <si>
    <t>Application Maintenance and Support as % of Total Application Cost</t>
  </si>
  <si>
    <t>Application maintenance and support hardware capital costs</t>
  </si>
  <si>
    <t>Application maintenance and support hardware operating costs</t>
  </si>
  <si>
    <t>Application maintenance and support software capital costs</t>
  </si>
  <si>
    <t>Application maintenance and support software operating costs</t>
  </si>
  <si>
    <t>Application maintenance and support personnel internal costs</t>
  </si>
  <si>
    <t>Application maintenance and support personnel external costs</t>
  </si>
  <si>
    <t>Application maintenance and support outsourced costs</t>
  </si>
  <si>
    <t>Application maintenance and support carriage costs</t>
  </si>
  <si>
    <t>Application maintenance and support other costs</t>
  </si>
  <si>
    <t>Ongoing software licences and upgrades as % of Total Application Cost</t>
  </si>
  <si>
    <t>Ongoing software licenses and upgrades hardware capital costs</t>
  </si>
  <si>
    <t>Ongoing software licenses and upgrades hardware operating costs</t>
  </si>
  <si>
    <t>Ongoing software licenses and upgrades software capital costs</t>
  </si>
  <si>
    <t>Ongoing software licenses and upgrades software operating costs</t>
  </si>
  <si>
    <t>Ongoing software licenses and upgrades personnel internal costs</t>
  </si>
  <si>
    <t>Ongoing software licenses and upgrades personnel external costs</t>
  </si>
  <si>
    <t>Ongoing software licenses and upgrades outsourced costs</t>
  </si>
  <si>
    <t>Ongoing software licenses and upgrades carriage costs</t>
  </si>
  <si>
    <t>Ongoing software licenses and upgrades other costs</t>
  </si>
  <si>
    <t>Minor enhancements driven by legislation as % of Total Application Cost</t>
  </si>
  <si>
    <t>Minor enhancements driven by legislation hardware capital costs</t>
  </si>
  <si>
    <t>Minor enhancements driven by legislation hardware operating costs</t>
  </si>
  <si>
    <t>Minor enhancements driven by legislation software capital costs</t>
  </si>
  <si>
    <t>Minor enhancements driven by legislation software operating costs</t>
  </si>
  <si>
    <t>Minor enhancements driven by legislation personnel internal costs</t>
  </si>
  <si>
    <t>Minor enhancements driven by legislation personnel external costs</t>
  </si>
  <si>
    <t>Minor enhancements driven by legislation outsourced costs</t>
  </si>
  <si>
    <t>Minor enhancements driven by legislation carriage costs</t>
  </si>
  <si>
    <t>Minor enhancements driven by legislation other costs</t>
  </si>
  <si>
    <t>Minor enhancements driven internally as % of Total Application Cost</t>
  </si>
  <si>
    <t>Minor enhancements driven internally hardware capital costs</t>
  </si>
  <si>
    <t>Minor enhancements driven internally hardware operating costs</t>
  </si>
  <si>
    <t>Minor enhancements driven internally software capital costs</t>
  </si>
  <si>
    <t>Minor enhancements driven internally software operating costs</t>
  </si>
  <si>
    <t>Minor enhancements driven internally personnel internal costs</t>
  </si>
  <si>
    <t>Minor enhancements driven internally personnel external costs</t>
  </si>
  <si>
    <t>Minor enhancements driven internally outsourced costs</t>
  </si>
  <si>
    <t>Minor enhancements driven internally carriage costs</t>
  </si>
  <si>
    <t>Minor enhancements driven internally other costs</t>
  </si>
  <si>
    <t>Total Applications Development as % of Total Application Cost</t>
  </si>
  <si>
    <t>New applications/major enhancements driven by legislation as % of Total Application Cost</t>
  </si>
  <si>
    <t>New applications/major enhancements driven by legislation hardware capital costs</t>
  </si>
  <si>
    <t>New applications/major enhancements driven by legislation hardware operating costs</t>
  </si>
  <si>
    <t>New applications/major enhancements driven by legislation software capital costs</t>
  </si>
  <si>
    <t>New applications/major enhancements driven by legislation software operating costs</t>
  </si>
  <si>
    <t>New applications/major enhancements driven by legislation personnel internal costs</t>
  </si>
  <si>
    <t>New applications/major enhancements driven by legislation personnel external costs</t>
  </si>
  <si>
    <t>New applications/major enhancements driven by legislation outsourced costs</t>
  </si>
  <si>
    <t>New applications/major enhancements driven by legislation carriage costs</t>
  </si>
  <si>
    <t>New applications/major enhancements driven by legislation other costs</t>
  </si>
  <si>
    <t>New applications/major enhancements driven internally as % of Total Application Cost</t>
  </si>
  <si>
    <t>New applications/major enhancements driven internally hardware capital costs</t>
  </si>
  <si>
    <t>New applications/major enhancements driven internally hardware operating costs</t>
  </si>
  <si>
    <t>New applications/major enhancements driven internally software capital costs</t>
  </si>
  <si>
    <t>New applications/major enhancements driven internally software operating costs</t>
  </si>
  <si>
    <t>New applications/major enhancements driven internally personnel internal costs</t>
  </si>
  <si>
    <t>New applications/major enhancements driven internally personnel external costs</t>
  </si>
  <si>
    <t>New applications/major enhancements driven internally outsourced costs</t>
  </si>
  <si>
    <t>New applications/major enhancements driven internally carriage costs</t>
  </si>
  <si>
    <t>New applications/major enhancements driven internally other costs</t>
  </si>
  <si>
    <t>New software licences as % of Total Application Cost</t>
  </si>
  <si>
    <t>New software licences hardware capital costs</t>
  </si>
  <si>
    <t>New software licences hardware operating costs</t>
  </si>
  <si>
    <t>New software licences software capital costs</t>
  </si>
  <si>
    <t>New software licences software operating costs</t>
  </si>
  <si>
    <t>New software licences personnel internal costs</t>
  </si>
  <si>
    <t>New software licences personnel external costs</t>
  </si>
  <si>
    <t>New software licences outsourced costs</t>
  </si>
  <si>
    <t>New software licences carriage costs</t>
  </si>
  <si>
    <t>New software licences other costs</t>
  </si>
  <si>
    <t>Percentage of ICT FTEs by Service Tower</t>
  </si>
  <si>
    <t>Number of ICT FTEs for the Mainframe/Midrange Service Tower</t>
  </si>
  <si>
    <t>Number of ICT FTEs  for the Storage Service Tower</t>
  </si>
  <si>
    <t>Number of ICT FTEs for the WAN Service Tower</t>
  </si>
  <si>
    <t>Number of ICT FTEs for the LAN &amp; RAS Service Tower</t>
  </si>
  <si>
    <t>Number of ICT FTEs for  the Voice Service Tower</t>
  </si>
  <si>
    <t>Number of ICT FTEs for  the Facilities Service Tower</t>
  </si>
  <si>
    <t>Number of ICT FTEs for  the End User Infrastructure Service Tower</t>
  </si>
  <si>
    <t>Number of ICT FTEs for the Helpdesk Service Tower</t>
  </si>
  <si>
    <t xml:space="preserve">Number of ICT FTEs for the Applications Maintenance &amp; Support sub Tower </t>
  </si>
  <si>
    <t>Number of ICT FTEs for the Applications Development sub Tower</t>
  </si>
  <si>
    <t>Number of ICT FTE’s for the ICT Management Service Tower</t>
  </si>
  <si>
    <t>ICT13</t>
  </si>
  <si>
    <t>Total ICT Service Tower cost per end user</t>
  </si>
  <si>
    <t>ICT13.1</t>
  </si>
  <si>
    <t>Total cost of the "Mainframe/Midrange" Service Tower per end user</t>
  </si>
  <si>
    <t>ICT13.2</t>
  </si>
  <si>
    <t>Total cost of the "Storage" Service Tower per end user</t>
  </si>
  <si>
    <t>ICT13.3</t>
  </si>
  <si>
    <t>Total cost of the "WAN" Service Tower per end user</t>
  </si>
  <si>
    <t>ICT13.4</t>
  </si>
  <si>
    <t>Total cost of the "LAN &amp;RAS" Service Tower per end user</t>
  </si>
  <si>
    <t>ICT13.5</t>
  </si>
  <si>
    <t>Total cost of the "Voice" Service Tower per end user</t>
  </si>
  <si>
    <t>ICT13.6</t>
  </si>
  <si>
    <t>Total cost of the "Facilities" Service Tower per end user</t>
  </si>
  <si>
    <t>ICT13.7</t>
  </si>
  <si>
    <t>Total cost of the "End User Infrastructure" Service Tower per end user</t>
  </si>
  <si>
    <t>ICT13.8</t>
  </si>
  <si>
    <t>Total cost of the "Helpdesk" Service Tower per end user</t>
  </si>
  <si>
    <t>ICT13.9</t>
  </si>
  <si>
    <t>Total cost of the "Applications" Service Tower per end user</t>
  </si>
  <si>
    <t>ICT13.10</t>
  </si>
  <si>
    <t>Total cost of the "ICT Management" Service Tower per end user</t>
  </si>
  <si>
    <t>ICT15</t>
  </si>
  <si>
    <t>ICT16</t>
  </si>
  <si>
    <t>ICT17</t>
  </si>
  <si>
    <t>ICT18</t>
  </si>
  <si>
    <t>Finance Current State</t>
  </si>
  <si>
    <t>Finance Future State Aspiration</t>
  </si>
  <si>
    <t>Finance Capability Maturity Model Indicator - Current State</t>
  </si>
  <si>
    <t>Finance Capability Maturity Model Indicator - Future State Aspiration</t>
  </si>
  <si>
    <t>Total cost of the Service Towers as a percentage of Total ICT Cost</t>
  </si>
  <si>
    <t>"Mainframe &amp; Midrange" Service Tower cost as % of Total ICT Cost</t>
  </si>
  <si>
    <t>"Storage" Service Tower cost as % of Total ICT Cost</t>
  </si>
  <si>
    <t>"WAN" Service Tower cost as % of Total ICT Cost</t>
  </si>
  <si>
    <t>"LAN &amp; RAS" Service Tower cost as % of Total ICT Cost</t>
  </si>
  <si>
    <t>"Facilities" Service Tower cost as % of Total ICT Cost</t>
  </si>
  <si>
    <t>"Voice" Service Tower cost as % of Total ICT Cost</t>
  </si>
  <si>
    <t>"End User Infrastructure" Service Tower cost as % of Total ICT Cost</t>
  </si>
  <si>
    <t>"Helpdesk" Service Tower cost as % of Total ICT Cost</t>
  </si>
  <si>
    <t>"Applications" Service Tower cost as % of Total ICT Cost</t>
  </si>
  <si>
    <t>"ICT Management" Service Tower cost as % of Total ICT Cost</t>
  </si>
  <si>
    <t>Cost elements for the Mainframe &amp; Midrange Service Tower as a % of that Service Tower Cost</t>
  </si>
  <si>
    <t>Cost elements for the Storage Service Tower as a % of that Service Tower Cost</t>
  </si>
  <si>
    <t>Cost elements for the WAN Service Tower as a % of that Service Tower Cost</t>
  </si>
  <si>
    <t>Cost elements for the LAN&amp;RAS Service Tower as a % of that Service Tower Cost</t>
  </si>
  <si>
    <t>Cost elements for the Facilities Service Tower as a % of that Service Tower Cost</t>
  </si>
  <si>
    <t>Cost elements for the Voice Service Tower as a % of that Service Tower Cost</t>
  </si>
  <si>
    <t>Cost elements for the End User Infrastructure Service Tower as a % of that Service Tower Cost</t>
  </si>
  <si>
    <t>Cost elements for the Helpdesk Service Tower as a % of that Service Tower Cost</t>
  </si>
  <si>
    <t>Cost elements for the Applications Service Tower as a % of that Service Tower Cost</t>
  </si>
  <si>
    <t>Cost elements for the ICT Management Service Tower as a % of that Service Tower Cost</t>
  </si>
  <si>
    <t>Total Application Maintenance and Support</t>
  </si>
  <si>
    <t>Application Maintenance and Support</t>
  </si>
  <si>
    <t>Ongoing software licences and upgrades</t>
  </si>
  <si>
    <t>Minor enhancements driven by legislation</t>
  </si>
  <si>
    <t>Minor enhancements driven internally</t>
  </si>
  <si>
    <t>Total Applications Development</t>
  </si>
  <si>
    <t>New applications/major enhancements driven by legislation</t>
  </si>
  <si>
    <t>New applications/major enhancements driven internally</t>
  </si>
  <si>
    <t>New software licences</t>
  </si>
  <si>
    <t>Procurement Capability Maturity Model Indicator - Current State</t>
  </si>
  <si>
    <t>Procurement Capability Maturity Model Indicator - Future State Aspiration</t>
  </si>
  <si>
    <t>Procurement Capability Maturity Model (CMM)</t>
  </si>
  <si>
    <t>Procurement Current State</t>
  </si>
  <si>
    <t>Procurement Future State Aspiration</t>
  </si>
  <si>
    <t>Total cost of the CES function by process per organisational FTE</t>
  </si>
  <si>
    <t>Finance Capability Maturity Model scores</t>
  </si>
  <si>
    <t>Other Jurisdiction</t>
  </si>
  <si>
    <t>Finance Capability Maturity Model Indicator - Current State (Mean)</t>
  </si>
  <si>
    <t>Finance Capability Maturity Model Indicator - Future State Aspiration (Mean)</t>
  </si>
  <si>
    <t>Procurement Capability Maturity Model Indicator - Current State (Mean)</t>
  </si>
  <si>
    <t>Procurement Capability Maturity Model Indicator - Future State Aspiration (Mean)</t>
  </si>
  <si>
    <t>Cost of Finance processes per $1000 expenses (ORC)</t>
  </si>
  <si>
    <t>NZ peer group (mean)</t>
  </si>
  <si>
    <t>NZ Full cohort (mean)</t>
  </si>
  <si>
    <t>Applications Development sub Tower breakdown</t>
  </si>
  <si>
    <t>Applications Maintenance and Support sub Tower breakdown</t>
  </si>
  <si>
    <t>Mainframe/Midrange</t>
  </si>
  <si>
    <t>Storage Service Tower</t>
  </si>
  <si>
    <t>WAN Service Tower</t>
  </si>
  <si>
    <t>LAN &amp; RAS Service Tower</t>
  </si>
  <si>
    <t>Voice Service Tower</t>
  </si>
  <si>
    <t>End User Infrastructure</t>
  </si>
  <si>
    <t>Helpdesk Service Tower</t>
  </si>
  <si>
    <t>Applications Maintenance</t>
  </si>
  <si>
    <t>Applications Development</t>
  </si>
  <si>
    <t>ICT Management Service</t>
  </si>
  <si>
    <t>Facilities Service Tower</t>
  </si>
  <si>
    <t>Mainframe and Midrange hardware costs</t>
  </si>
  <si>
    <t>Mainframe and Midrange software costs</t>
  </si>
  <si>
    <t>Storage hardware costs</t>
  </si>
  <si>
    <t>Storage software costs</t>
  </si>
  <si>
    <t>WAN hardware costs</t>
  </si>
  <si>
    <t>WAN software costs</t>
  </si>
  <si>
    <t>LAN &amp; RAS hardware costs</t>
  </si>
  <si>
    <t>LAN &amp; RAS software costs</t>
  </si>
  <si>
    <t>Facilities hardware costs</t>
  </si>
  <si>
    <t>Facilities software costs</t>
  </si>
  <si>
    <t>Voice hardware costs</t>
  </si>
  <si>
    <t>Voice software costs</t>
  </si>
  <si>
    <t>End User Infrastructure hardware costs</t>
  </si>
  <si>
    <t>End User Infrastructure software costs</t>
  </si>
  <si>
    <t>Helpdesk hardware costs</t>
  </si>
  <si>
    <t>Helpdesk software costs</t>
  </si>
  <si>
    <t>Applications hardware costs</t>
  </si>
  <si>
    <t>Applications software costs</t>
  </si>
  <si>
    <t>ICT Management hardware costs</t>
  </si>
  <si>
    <t>ICT Management software costs</t>
  </si>
  <si>
    <t>APQC all 
participants 
cohort (median)</t>
  </si>
  <si>
    <t>APQC similar 
cohort (median)</t>
  </si>
  <si>
    <t>NZ full cohort 
(75th percentile)</t>
  </si>
  <si>
    <t>APQC all participants
 cohort (median)</t>
  </si>
  <si>
    <t>APQC similar
 cohort (median)</t>
  </si>
  <si>
    <t>NZ full cohort
 (75th percentile)</t>
  </si>
  <si>
    <t>APQC all participants 
cohort (median)</t>
  </si>
  <si>
    <t>Summary of Finance Capability Maturity Model (CMM) scores</t>
  </si>
  <si>
    <t>Summary of Procurement Capability Maturity Model (CMM) scores</t>
  </si>
  <si>
    <t>Peer group (median/mean)</t>
  </si>
  <si>
    <t>HR Capability Maturity Indicator - Current state (Mean)</t>
  </si>
  <si>
    <t>HR Capability Maturity Indicator - Future state (Mean)</t>
  </si>
  <si>
    <t xml:space="preserve">Total cost of the Services Towers as a percentage of Total ICT Cost
</t>
  </si>
  <si>
    <t>Cost elements for each  Service Tower as a percentage of each Service Tower Cost</t>
  </si>
  <si>
    <t>"Mainframe &amp; Midrange" Service Tower cost elements as a % of the Total "Mainframe &amp; Midrange" Service Tower cost</t>
  </si>
  <si>
    <t>"Storage" Service Tower cost elements as a % of the Total "Storage" Service Tower cost</t>
  </si>
  <si>
    <t>"WAN" Service Tower cost elements as a % of the Total "WAN" Service Tower cost</t>
  </si>
  <si>
    <t>"LAN &amp; RAS" Service Tower cost elements as a % of the Total "LAN &amp; RAS" Service Tower cost</t>
  </si>
  <si>
    <t>"Facilities" Service Tower cost elements as a % of the Total "Facilities" Service Tower cost</t>
  </si>
  <si>
    <t>"Voice" Service Tower cost elements as a % of the Total "Voice" Service Tower cost</t>
  </si>
  <si>
    <t>"End User Infrastructure" Service Tower cost elements as a % of the Total "End User Infrastructure" Service Tower cost</t>
  </si>
  <si>
    <t>ICT 3.7.9</t>
  </si>
  <si>
    <t>"Helpdesk" Service Tower cost elements as a % of the Total "Helpdesk" Service Tower cost</t>
  </si>
  <si>
    <t>ICT 3.8.9</t>
  </si>
  <si>
    <t>"Applications" Service Tower cost elements as a % of the Total "Applications" Service Tower cost</t>
  </si>
  <si>
    <t>ICT 3.9.3</t>
  </si>
  <si>
    <t>"ICT Management" Service Tower cost elements as a % of the Total "ICT Management" Service Tower cost</t>
  </si>
  <si>
    <t>Total cost of each Applications sub Tower as a percentage of Total Applications cost</t>
  </si>
  <si>
    <t>Total Application Maintenance and Support as % of Total App. Cost</t>
  </si>
  <si>
    <t>Application Maintenance and Support as % of Total App. Cost</t>
  </si>
  <si>
    <t>Ongoing software licences and upgrades as % of Total App. Cost</t>
  </si>
  <si>
    <t>Minor enhancements driven by legislation as % of Total App. Cost</t>
  </si>
  <si>
    <t>Minor enhancements driven internally as % of Total App. Cost</t>
  </si>
  <si>
    <t>Total Applications Development as % of Total App. Cost</t>
  </si>
  <si>
    <t>New applications/major enhancements driven by legislation as % of Total App. Cost</t>
  </si>
  <si>
    <t>New applications/major enhancements driven internally as % of Total App. Cost</t>
  </si>
  <si>
    <t>New software licences as % of Total App. Cost</t>
  </si>
  <si>
    <t xml:space="preserve">Cost elements for each Applications sub Tower as a percentage of each Applications sub Tower Total Cost </t>
  </si>
  <si>
    <t>"Applications Maintenance and Support" sub Service Tower cost elements as a % of the Total "Applications Maintenance and Support" sub Service Tower cost</t>
  </si>
  <si>
    <t>"Ongoing software licences and upgrades" sub Service Tower cost elements as a % of the Total "Ongoing software licences and upgrades" sub Service Tower cost</t>
  </si>
  <si>
    <t>"Minor enhancements driven by legislation" sub Service Tower cost elements as a % of the Total "Minor enhancements driven by legislation" sub Service Tower cost</t>
  </si>
  <si>
    <t>"Minor enhancements driven internally" sub Service Tower cost elements as a % of the Total "Minor enhancements driven internally" sub Service Tower cost</t>
  </si>
  <si>
    <t>"New applications/major enhancements driven by legislation" sub Service Tower cost elements as a % of the Total "New applications/major enhancements driven by legislation" sub Service Tower cost</t>
  </si>
  <si>
    <t>"New applications/major enhancements driven internally" sub Service Tower cost elements as a % of the Total "New applications/major enhancements driven internally" sub Service Tower cost</t>
  </si>
  <si>
    <t>"New software licences" sub Service Tower cost elements as a % of the Total "New software licences" sub Service Tower cost</t>
  </si>
  <si>
    <t>Total ICT cost per internal end user</t>
  </si>
  <si>
    <t>Total ICT Service Tower cost per internal end user</t>
  </si>
  <si>
    <t>Total cost of the "Mainframe/Midrange" Service Tower per internal end user</t>
  </si>
  <si>
    <t>Total cost of the "Storage" Service Tower per internal end user</t>
  </si>
  <si>
    <t>Total cost of the "WAN" Service Tower per internal end user</t>
  </si>
  <si>
    <t>Total cost of the "LAN &amp;RAS" Service Tower per internal end user</t>
  </si>
  <si>
    <t>Total cost of the "Voice" Service Tower per internal end user</t>
  </si>
  <si>
    <t>Total cost of the "Facilities" Service Tower per internal end user</t>
  </si>
  <si>
    <t>Total cost of the "End User Infrastructure" Service Tower per internal end user</t>
  </si>
  <si>
    <t>Total cost of the "Helpdesk" Service Tower per internal end user</t>
  </si>
  <si>
    <t>Total cost of the "Applications" Service Tower per internal end user</t>
  </si>
  <si>
    <t>Total cost of the "ICT Management" Service Tower per internal end user</t>
  </si>
  <si>
    <t>Number of internal end users per ICT FTE</t>
  </si>
  <si>
    <t>FIN 4.6</t>
  </si>
  <si>
    <t>ICT Operational Cost as a percentage of Total ICT System Cost</t>
  </si>
  <si>
    <t>ICT Capital Cost as a percentage of Total ICT System Cost</t>
  </si>
  <si>
    <t>Each of the Cost Elements as a percentage of Total ICT Cost</t>
  </si>
  <si>
    <t>Hardware Capital Cost Element as a percentage of Total ICT Cost</t>
  </si>
  <si>
    <t>Hardware Operating Cost Element as a percentage of Total ICT Cost</t>
  </si>
  <si>
    <t>Total Hardware Cost Element as a percentage of Total ICT Cost</t>
  </si>
  <si>
    <t>Software Capital Cost Element as a percentage of Total ICT Cost</t>
  </si>
  <si>
    <t>Software Operating Cost Element as a percentage of Total ICT Cost</t>
  </si>
  <si>
    <t>Total Software Cost Element as a percentage of Total ICT Cost</t>
  </si>
  <si>
    <t>Personnel - Internal Cost Element as a percentage of Total ICT Cost</t>
  </si>
  <si>
    <t>Personnel - External Cost Element as a percentage of Total ICT Cost</t>
  </si>
  <si>
    <t>Outsourced Cost Element as a percentage of Total ICT Cost</t>
  </si>
  <si>
    <t>Carriage Cost Element as a percentage of Total ICT Cost</t>
  </si>
  <si>
    <t>Other Cost Element as a percentage of Total ICT Cost</t>
  </si>
  <si>
    <t>Percentage of 'commodity' procurement spend channelled through collaborative procurement arrangements</t>
  </si>
  <si>
    <t>Percentage of spend under management by Procurement Professionals</t>
  </si>
  <si>
    <t>Professionally qualified Procurement employees as a % of total Procurement employees.</t>
  </si>
  <si>
    <t xml:space="preserve">% of Procurement contracts with a value over $100,000 that have a valid procurement plan </t>
  </si>
  <si>
    <t>% of contracts with a value over $100,000 reviewed at least once a year</t>
  </si>
  <si>
    <t xml:space="preserve">Total cost of the CES function as a percentage of organisational running costs </t>
  </si>
  <si>
    <t xml:space="preserve">Total cost of CES function per organisational FTE </t>
  </si>
  <si>
    <t>The percentage of total Communications employees by level of experience</t>
  </si>
  <si>
    <t>Number at Assistant/Advisor level as % of Total Comms employees</t>
  </si>
  <si>
    <t>Number at  Senior Advisor level as % of Total Comms employees</t>
  </si>
  <si>
    <t>Number at Lead/Principal Advisor / Account Manager level as % of Total Comms employees</t>
  </si>
  <si>
    <t>Number at Team Leader/Manager/Director level as % of Total Comms employees</t>
  </si>
  <si>
    <t>Professionally qualified Communications employees as % of total Comms employees</t>
  </si>
  <si>
    <t>Communications Capability Maturity Indicator - Current State (Mean)</t>
  </si>
  <si>
    <t>Communications Capability Maturity Indicator - Future State Aspiration (Mean)</t>
  </si>
  <si>
    <t>Legal Capability Maturity Indicator - Current State (Mean)</t>
  </si>
  <si>
    <t>Legal Capability Maturity Indicator - Future State Aspiration (Mean)</t>
  </si>
  <si>
    <t>HR Current State</t>
  </si>
  <si>
    <t>Summary of HR Capability Maturity Model (CMM) scores</t>
  </si>
  <si>
    <t>Summary of Communications Capability Maturity Model (CMM) scores</t>
  </si>
  <si>
    <t>Communications Current State</t>
  </si>
  <si>
    <t>Summary of Legal Capability Maturity Model (CMM) scores</t>
  </si>
  <si>
    <t>Legal Current State</t>
  </si>
  <si>
    <t>Summary of Capability Maturity Model (CMM) scores</t>
  </si>
  <si>
    <t>HR Capability Maturity Model Indicator - Current State</t>
  </si>
  <si>
    <t>HR Capability Maturity Model Indicator - Future State Aspiration</t>
  </si>
  <si>
    <t>HR Capability Maturity Model scores</t>
  </si>
  <si>
    <t>ICT 2 through to ICT 6 are calculated as a mean to ensure distribution for can be compared with agency and comparator data</t>
  </si>
  <si>
    <t>ICT2.1</t>
  </si>
  <si>
    <t>ICT2.2</t>
  </si>
  <si>
    <t>ICT2.6</t>
  </si>
  <si>
    <t>ICT2.7</t>
  </si>
  <si>
    <t>ICT2.8</t>
  </si>
  <si>
    <t>ICT2.9</t>
  </si>
  <si>
    <t>ICT2.10</t>
  </si>
  <si>
    <t>ICT3.1</t>
  </si>
  <si>
    <t>ICT3.1.1</t>
  </si>
  <si>
    <t>ICT3.1.2</t>
  </si>
  <si>
    <t>ICT3.1.3</t>
  </si>
  <si>
    <t>ICT3.1.4</t>
  </si>
  <si>
    <t>ICT3.1.5</t>
  </si>
  <si>
    <t>ICT3.1.6</t>
  </si>
  <si>
    <t>ICT3.1.7</t>
  </si>
  <si>
    <t>ICT3.1.8</t>
  </si>
  <si>
    <t>ICT3.1.9</t>
  </si>
  <si>
    <t>ICT3.2</t>
  </si>
  <si>
    <t>ICT3.2.1</t>
  </si>
  <si>
    <t>ICT3.2.2</t>
  </si>
  <si>
    <t>ICT3.2.3</t>
  </si>
  <si>
    <t>ICT3.2.4</t>
  </si>
  <si>
    <t>ICT3.2.5</t>
  </si>
  <si>
    <t>ICT3.2.6</t>
  </si>
  <si>
    <t>ICT3.2.7</t>
  </si>
  <si>
    <t>ICT3.2.8</t>
  </si>
  <si>
    <t>ICT3.2.9</t>
  </si>
  <si>
    <t>ICT3.3.1</t>
  </si>
  <si>
    <t>ICT3.3.2</t>
  </si>
  <si>
    <t>ICT3.3.3</t>
  </si>
  <si>
    <t>ICT3.3.4</t>
  </si>
  <si>
    <t>ICT3.3.5</t>
  </si>
  <si>
    <t>ICT3.3.6</t>
  </si>
  <si>
    <t>ICT3.3.7</t>
  </si>
  <si>
    <t>ICT3.3.8</t>
  </si>
  <si>
    <t>ICT3.3.9</t>
  </si>
  <si>
    <t>ICT3.4.1</t>
  </si>
  <si>
    <t>ICT3.4.2</t>
  </si>
  <si>
    <t>ICT3.4.3</t>
  </si>
  <si>
    <t>ICT3.4.4</t>
  </si>
  <si>
    <t>ICT3.4.5</t>
  </si>
  <si>
    <t>ICT3.4.6</t>
  </si>
  <si>
    <t>ICT3.4.7</t>
  </si>
  <si>
    <t>ICT3.4.8</t>
  </si>
  <si>
    <t>ICT3.4.9</t>
  </si>
  <si>
    <t>ICT3.5.1</t>
  </si>
  <si>
    <t>ICT3.5.2</t>
  </si>
  <si>
    <t>ICT3.5.3</t>
  </si>
  <si>
    <t>ICT3.5.4</t>
  </si>
  <si>
    <t>ICT3.5.5</t>
  </si>
  <si>
    <t>ICT3.5.6</t>
  </si>
  <si>
    <t>ICT3.5.7</t>
  </si>
  <si>
    <t>ICT3.5.8</t>
  </si>
  <si>
    <t>ICT3.5.9</t>
  </si>
  <si>
    <t>ICT3.6</t>
  </si>
  <si>
    <t>ICT3.6.1</t>
  </si>
  <si>
    <t>ICT3.6.2</t>
  </si>
  <si>
    <t>ICT3.6.3</t>
  </si>
  <si>
    <t>ICT3.6.4</t>
  </si>
  <si>
    <t>ICT3.6.5</t>
  </si>
  <si>
    <t>ICT3.6.6</t>
  </si>
  <si>
    <t>ICT3.6.7</t>
  </si>
  <si>
    <t>ICT3.6.8</t>
  </si>
  <si>
    <t>ICT3.6.9</t>
  </si>
  <si>
    <t>ICT3.7</t>
  </si>
  <si>
    <t>ICT3.7.1</t>
  </si>
  <si>
    <t>ICT3.7.2</t>
  </si>
  <si>
    <t>ICT3.7.3</t>
  </si>
  <si>
    <t>ICT3.7.4</t>
  </si>
  <si>
    <t>ICT3.7.5</t>
  </si>
  <si>
    <t>ICT3.7.6</t>
  </si>
  <si>
    <t>ICT3.7.7</t>
  </si>
  <si>
    <t>ICT3.7.8</t>
  </si>
  <si>
    <t>ICT3.7.9</t>
  </si>
  <si>
    <t>ICT3.8</t>
  </si>
  <si>
    <t>ICT3.8.1</t>
  </si>
  <si>
    <t>ICT3.8.2</t>
  </si>
  <si>
    <t>ICT3.8.3</t>
  </si>
  <si>
    <t>ICT3.8.4</t>
  </si>
  <si>
    <t>ICT3.8.5</t>
  </si>
  <si>
    <t>ICT3.8.6</t>
  </si>
  <si>
    <t>ICT3.8.7</t>
  </si>
  <si>
    <t>ICT3.8.8</t>
  </si>
  <si>
    <t>ICT3.8.9</t>
  </si>
  <si>
    <t>ICT3.9</t>
  </si>
  <si>
    <t>ICT3.9.1</t>
  </si>
  <si>
    <t>ICT3.9.2</t>
  </si>
  <si>
    <t>ICT3.9.3</t>
  </si>
  <si>
    <t>ICT3.9.4</t>
  </si>
  <si>
    <t>ICT3.9.5</t>
  </si>
  <si>
    <t>ICT3.9.6</t>
  </si>
  <si>
    <t>ICT3.9.7</t>
  </si>
  <si>
    <t>ICT3.9.8</t>
  </si>
  <si>
    <t>ICT3.9.9</t>
  </si>
  <si>
    <t>ICT3.10</t>
  </si>
  <si>
    <t>ICT3.10.1</t>
  </si>
  <si>
    <t>ICT3.10.2</t>
  </si>
  <si>
    <t>ICT3.10.3</t>
  </si>
  <si>
    <t>ICT3.10.4</t>
  </si>
  <si>
    <t>ICT3.10.5</t>
  </si>
  <si>
    <t>ICT3.10.6</t>
  </si>
  <si>
    <t>ICT3.10.7</t>
  </si>
  <si>
    <t>ICT3.10.8</t>
  </si>
  <si>
    <t>ICT3.10.9</t>
  </si>
  <si>
    <t>ICT4.1.1</t>
  </si>
  <si>
    <t>ICT4.1.2</t>
  </si>
  <si>
    <t>ICT4.1.3</t>
  </si>
  <si>
    <t>ICT4.1.4</t>
  </si>
  <si>
    <t>ICT4.2.1</t>
  </si>
  <si>
    <t>ICT4.2.3</t>
  </si>
  <si>
    <t>ICT4.2.2</t>
  </si>
  <si>
    <t>ICT5</t>
  </si>
  <si>
    <t>ICT5.1</t>
  </si>
  <si>
    <t>ICT5.1.1</t>
  </si>
  <si>
    <t>ICT5.1.2</t>
  </si>
  <si>
    <t>ICT5.1.3</t>
  </si>
  <si>
    <t>ICT5.1.4</t>
  </si>
  <si>
    <t>ICT5.1.5</t>
  </si>
  <si>
    <t>ICT5.1.6</t>
  </si>
  <si>
    <t>ICT5.1.7</t>
  </si>
  <si>
    <t>ICT5.1.8</t>
  </si>
  <si>
    <t>ICT5.1.9</t>
  </si>
  <si>
    <t>ICT5.2.1</t>
  </si>
  <si>
    <t>ICT5.2</t>
  </si>
  <si>
    <t>ICT5.2.2</t>
  </si>
  <si>
    <t>ICT5.2.3</t>
  </si>
  <si>
    <t>ICT5.2.4</t>
  </si>
  <si>
    <t>ICT5.2.5</t>
  </si>
  <si>
    <t>ICT5.2.6</t>
  </si>
  <si>
    <t>ICT5.2.7</t>
  </si>
  <si>
    <t>ICT5.2.8</t>
  </si>
  <si>
    <t>ICT5.2.9</t>
  </si>
  <si>
    <t>ICT5.3</t>
  </si>
  <si>
    <t>ICT5.3.1</t>
  </si>
  <si>
    <t>ICT5.3.2</t>
  </si>
  <si>
    <t>ICT5.3.3</t>
  </si>
  <si>
    <t>ICT5.3.4</t>
  </si>
  <si>
    <t>ICT5.3.5</t>
  </si>
  <si>
    <t>ICT5.3.6</t>
  </si>
  <si>
    <t>ICT5.3.7</t>
  </si>
  <si>
    <t>ICT5.3.8</t>
  </si>
  <si>
    <t>ICT5.3.9</t>
  </si>
  <si>
    <t>ICT5.4</t>
  </si>
  <si>
    <t>ICT5.4.1</t>
  </si>
  <si>
    <t>ICT5.4.2</t>
  </si>
  <si>
    <t>ICT5.4.3</t>
  </si>
  <si>
    <t>ICT5.4.4</t>
  </si>
  <si>
    <t>ICT5.4.5</t>
  </si>
  <si>
    <t>ICT5.4.6</t>
  </si>
  <si>
    <t>ICT5.4.7</t>
  </si>
  <si>
    <t>ICT5.4.8</t>
  </si>
  <si>
    <t>ICT5.4.9</t>
  </si>
  <si>
    <t>ICT5.5</t>
  </si>
  <si>
    <t>ICT5.5.1</t>
  </si>
  <si>
    <t>ICT5.5.2</t>
  </si>
  <si>
    <t>ICT5.5.3</t>
  </si>
  <si>
    <t>ICT5.5.4</t>
  </si>
  <si>
    <t>ICT5.5.5</t>
  </si>
  <si>
    <t>ICT5.5.6</t>
  </si>
  <si>
    <t>ICT5.5.7</t>
  </si>
  <si>
    <t>ICT5.5.8</t>
  </si>
  <si>
    <t>ICT5.5.9</t>
  </si>
  <si>
    <t>ICT5.6</t>
  </si>
  <si>
    <t>ICT5.6.1</t>
  </si>
  <si>
    <t>ICT5.6.2</t>
  </si>
  <si>
    <t>ICT5.6.3</t>
  </si>
  <si>
    <t>ICT5.6.4</t>
  </si>
  <si>
    <t>ICT5.6.5</t>
  </si>
  <si>
    <t>ICT5.6.6</t>
  </si>
  <si>
    <t>ICT5.6.7</t>
  </si>
  <si>
    <t>ICT5.6.8</t>
  </si>
  <si>
    <t>ICT5.6.9</t>
  </si>
  <si>
    <t>ICT5.7</t>
  </si>
  <si>
    <t>ICT5.7.1</t>
  </si>
  <si>
    <t>ICT5.7.2</t>
  </si>
  <si>
    <t>ICT5.7.3</t>
  </si>
  <si>
    <t>ICT5.7.4</t>
  </si>
  <si>
    <t>ICT5.7.5</t>
  </si>
  <si>
    <t>ICT5.7.6</t>
  </si>
  <si>
    <t>ICT5.7.7</t>
  </si>
  <si>
    <t>ICT5.7.8</t>
  </si>
  <si>
    <t>ICT5.7.9</t>
  </si>
  <si>
    <t>ICT6</t>
  </si>
  <si>
    <t>ICT6.1</t>
  </si>
  <si>
    <t>ICT6.2</t>
  </si>
  <si>
    <t>ICT6.3</t>
  </si>
  <si>
    <t>ICT6.4</t>
  </si>
  <si>
    <t>ICT6.5</t>
  </si>
  <si>
    <t>ICT6.6</t>
  </si>
  <si>
    <t>ICT6.7</t>
  </si>
  <si>
    <t>ICT6.8</t>
  </si>
  <si>
    <t>ICT6.9</t>
  </si>
  <si>
    <t>ICT6.10</t>
  </si>
  <si>
    <t>ICT6.11</t>
  </si>
  <si>
    <t>ICT12.1</t>
  </si>
  <si>
    <t>ICT12.2</t>
  </si>
  <si>
    <t>ICT12.6</t>
  </si>
  <si>
    <t>ICT12.7</t>
  </si>
  <si>
    <t>ICT12.8</t>
  </si>
  <si>
    <t>ICT12.9</t>
  </si>
  <si>
    <t>ICT12.10</t>
  </si>
  <si>
    <t>Total cost of the "Storage" Service Tower per  internal end user</t>
  </si>
  <si>
    <t>Total cost of the "WAN" Service Tower per  internal end user</t>
  </si>
  <si>
    <t>Total cost of the "LAN &amp;RAS" Service Tower per  internal end user</t>
  </si>
  <si>
    <t>Total cost of the "Voice" Service Tower per  internal end user</t>
  </si>
  <si>
    <t>Total cost of the "Facilities" Service Tower per  internal end user</t>
  </si>
  <si>
    <t>Total cost of the "End User Infrastructure" Service Tower per  internal end user</t>
  </si>
  <si>
    <t>Total cost of the "Helpdesk" Service Tower per  internal end user</t>
  </si>
  <si>
    <t>Total cost of the "Applications" Service Tower per  internal end user</t>
  </si>
  <si>
    <t>Total cost of the "ICT Management" Service Tower per  internal end user</t>
  </si>
  <si>
    <t>PR7</t>
  </si>
  <si>
    <t>PR8</t>
  </si>
  <si>
    <t>PR9</t>
  </si>
  <si>
    <t>PR10</t>
  </si>
  <si>
    <t>CES4.1</t>
  </si>
  <si>
    <t>CES4.2</t>
  </si>
  <si>
    <t>CES4.3</t>
  </si>
  <si>
    <t>CES4.4</t>
  </si>
  <si>
    <t>Communications Capability Maturity Indicator - current state</t>
  </si>
  <si>
    <t>Communications Capability Maturity Indicator - future state aspiration</t>
  </si>
  <si>
    <t>Legal Capability Maturity Indicator - current state</t>
  </si>
  <si>
    <t>Legal Capability Maturity Indicator - future state aspiration</t>
  </si>
  <si>
    <t>CES6</t>
  </si>
  <si>
    <t>CES7</t>
  </si>
  <si>
    <t>CES8</t>
  </si>
  <si>
    <t>CES9</t>
  </si>
  <si>
    <t>Communications Capability Maturity Model scores</t>
  </si>
  <si>
    <t>HR Future State Aspiration</t>
  </si>
  <si>
    <t>Communications Future State Aspiration</t>
  </si>
  <si>
    <t>Legal Capability Maturity Model scores</t>
  </si>
  <si>
    <t>Legal Future State Aspiration</t>
  </si>
  <si>
    <t xml:space="preserve">ICT </t>
  </si>
  <si>
    <r>
      <t xml:space="preserve">Summary of </t>
    </r>
    <r>
      <rPr>
        <b/>
        <sz val="11"/>
        <rFont val="Arial"/>
        <family val="2"/>
      </rPr>
      <t>ICT</t>
    </r>
    <r>
      <rPr>
        <b/>
        <sz val="11"/>
        <color indexed="10"/>
        <rFont val="Arial"/>
        <family val="2"/>
      </rPr>
      <t xml:space="preserve"> </t>
    </r>
    <r>
      <rPr>
        <b/>
        <sz val="11"/>
        <color indexed="8"/>
        <rFont val="Arial"/>
        <family val="2"/>
      </rPr>
      <t>MPI scores</t>
    </r>
  </si>
  <si>
    <t>GEN1</t>
  </si>
  <si>
    <t>ICT 2.3</t>
  </si>
  <si>
    <t>ICT19.1</t>
  </si>
  <si>
    <t>ICT19.2</t>
  </si>
  <si>
    <t>ICT19.25</t>
  </si>
  <si>
    <t>ICT19.3</t>
  </si>
  <si>
    <t>ICT19.4</t>
  </si>
  <si>
    <t>ICT19.45</t>
  </si>
  <si>
    <t>ICT19.5</t>
  </si>
  <si>
    <t>ICT19.6</t>
  </si>
  <si>
    <t>ICT19.7</t>
  </si>
  <si>
    <t>ICT19.8</t>
  </si>
  <si>
    <t>ICT19.9</t>
  </si>
  <si>
    <t>Recruit, source and select employees</t>
  </si>
  <si>
    <t>FIN9</t>
  </si>
  <si>
    <t>Cost of Strategic Financial Management as % of Total Finance Cost</t>
  </si>
  <si>
    <t>CES3.1</t>
  </si>
  <si>
    <t>CES3.2</t>
  </si>
  <si>
    <t>CES3.3</t>
  </si>
  <si>
    <t>CES3.4</t>
  </si>
  <si>
    <t>CES3.5</t>
  </si>
  <si>
    <t>CES3.6</t>
  </si>
  <si>
    <t>CES3.7</t>
  </si>
  <si>
    <t xml:space="preserve">% of top 10 suppliers who have a formal partnership/framework agreement </t>
  </si>
  <si>
    <t>Cost elements for each  Service Tower as a % of each Service Tower Cost</t>
  </si>
  <si>
    <t>CES</t>
  </si>
  <si>
    <t>Metric Result 
FY 2015/16</t>
  </si>
  <si>
    <t>Cost ($ million) FY 2015/16</t>
  </si>
  <si>
    <t>Distribution of A&amp;S costs FY 2015/16</t>
  </si>
  <si>
    <t>Agency result FY 2015/16</t>
  </si>
  <si>
    <t xml:space="preserve">Agency result FY 2015/16 </t>
  </si>
  <si>
    <t>Agency result FY 2015/16 (mean)</t>
  </si>
  <si>
    <t>Agency result
FY 2015/16</t>
  </si>
  <si>
    <t>Peer group (median)
FY 2015/16</t>
  </si>
  <si>
    <t>NZ full cohort (median)
FY 2015/16</t>
  </si>
  <si>
    <t>Peer group (75th percentile)
FY 2015/16</t>
  </si>
  <si>
    <t>NZ full cohort (75th percentile)
FY 2015/16</t>
  </si>
  <si>
    <t>BASS measurement FY 2016/17 - Agency report</t>
  </si>
  <si>
    <t>BASS measurement FY 2016/17 - Agency dashboard</t>
  </si>
  <si>
    <t>Metric Result 
FY 2016/17</t>
  </si>
  <si>
    <t>BASS measurement FY 2016/17 - Summary graphs</t>
  </si>
  <si>
    <t>Cost ($ million) FY 2016/17</t>
  </si>
  <si>
    <t>Distribution of A&amp;S costs FY 2016/17</t>
  </si>
  <si>
    <t>Agency result FY 2016/17</t>
  </si>
  <si>
    <t xml:space="preserve">Agency result FY 2016/17 </t>
  </si>
  <si>
    <t>Agency result FY 2016/17 (mean)</t>
  </si>
  <si>
    <t>BASS measurement FY 2016/17 - Human Resource metrics</t>
  </si>
  <si>
    <t>Agency result
FY 2016/17</t>
  </si>
  <si>
    <t>Peer group (median)
FY 2016/17</t>
  </si>
  <si>
    <t>NZ full cohort (median)
FY 2016/17</t>
  </si>
  <si>
    <t>Peer group (75th percentile)
FY 2016/17</t>
  </si>
  <si>
    <t>NZ full cohort (75th percentile)
FY 2016/17</t>
  </si>
  <si>
    <t>BASS measurement FY 2016/17 - Finance metrics</t>
  </si>
  <si>
    <t>BASS measurement FY 2016/17 - ICT metrics for Service Tower agencies</t>
  </si>
  <si>
    <t>BASS measurement FY 2016/17 - Procurement metrics</t>
  </si>
  <si>
    <t>BASS measurement FY 2016/17 - Corporate &amp; Executive Services metrics</t>
  </si>
  <si>
    <t>Value change FY 16/17 to FY 15/16</t>
  </si>
  <si>
    <t>Percentage change FY 16/17 to FY 15/16</t>
  </si>
  <si>
    <t>Agency dashboard showing full metric results for 14/15, 15/16 and 16/17 years</t>
  </si>
  <si>
    <t>Metric Result 
FY 2014/15</t>
  </si>
  <si>
    <t>Cost ($ million) FY 2014/15</t>
  </si>
  <si>
    <t>Distribution of A&amp;S costs FY 2014/15</t>
  </si>
  <si>
    <t>Agency result FY 2014/15</t>
  </si>
  <si>
    <t xml:space="preserve">Agency result FY 2014/15 </t>
  </si>
  <si>
    <t>Peer group 
(75th percentile)
FY 2015/16</t>
  </si>
  <si>
    <t>Peer group 
(75th percentile)</t>
  </si>
  <si>
    <t>Department of Conservation</t>
  </si>
  <si>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</sst>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0.0%"/>
    <numFmt numFmtId="168" formatCode="_(&quot;$&quot;* ##,##0.000_);_(&quot;$&quot;* \(##,##0.000\);_(&quot;$&quot;* &quot;-&quot;??_);_(@_)"/>
    <numFmt numFmtId="169" formatCode="0.0"/>
    <numFmt numFmtId="174" formatCode="#,##0.0_ ;\-#,##0.0\ "/>
    <numFmt numFmtId="178" formatCode="&quot;$&quot;#,##0.00"/>
  </numFmts>
  <fonts count="35" x14ac:knownFonts="1">
    <font>
      <sz val="11"/>
      <color indexed="8"/>
      <name val="Arial"/>
      <family val="2"/>
    </font>
    <font>
      <sz val="11"/>
      <color indexed="8"/>
      <name val="Arial"/>
      <family val="2"/>
    </font>
    <font>
      <b/>
      <sz val="11"/>
      <color indexed="9"/>
      <name val="Arial"/>
      <family val="2"/>
    </font>
    <font>
      <b/>
      <sz val="11"/>
      <color indexed="8"/>
      <name val="Arial"/>
      <family val="2"/>
    </font>
    <font>
      <sz val="11"/>
      <name val="Arial"/>
      <family val="2"/>
    </font>
    <font>
      <sz val="28"/>
      <color indexed="9"/>
      <name val="Arial"/>
      <family val="2"/>
    </font>
    <font>
      <b/>
      <i/>
      <sz val="11"/>
      <name val="Arial"/>
      <family val="2"/>
    </font>
    <font>
      <sz val="11"/>
      <color indexed="36"/>
      <name val="Arial"/>
      <family val="2"/>
    </font>
    <font>
      <u/>
      <sz val="11"/>
      <color indexed="39"/>
      <name val="Arial"/>
      <family val="2"/>
    </font>
    <font>
      <sz val="11"/>
      <color indexed="9"/>
      <name val="Arial"/>
      <family val="2"/>
    </font>
    <font>
      <sz val="10"/>
      <name val="Arial"/>
      <family val="2"/>
    </font>
    <font>
      <sz val="11"/>
      <color indexed="10"/>
      <name val="Arial"/>
      <family val="2"/>
    </font>
    <font>
      <sz val="11"/>
      <color indexed="8"/>
      <name val="Calibri"/>
      <family val="2"/>
    </font>
    <font>
      <sz val="11"/>
      <color indexed="17"/>
      <name val="Arial"/>
      <family val="2"/>
    </font>
    <font>
      <sz val="11"/>
      <name val="Cambria"/>
      <family val="1"/>
    </font>
    <font>
      <b/>
      <sz val="11"/>
      <name val="Arial"/>
      <family val="2"/>
    </font>
    <font>
      <b/>
      <sz val="11"/>
      <color indexed="10"/>
      <name val="Arial"/>
      <family val="2"/>
    </font>
    <font>
      <i/>
      <sz val="11"/>
      <name val="Arial"/>
      <family val="2"/>
    </font>
    <font>
      <sz val="11"/>
      <color indexed="8"/>
      <name val="Arial"/>
      <family val="2"/>
    </font>
    <font>
      <sz val="11"/>
      <color indexed="9"/>
      <name val="Arial"/>
      <family val="2"/>
    </font>
    <font>
      <b/>
      <sz val="11"/>
      <color indexed="9"/>
      <name val="Arial"/>
      <family val="2"/>
    </font>
    <font>
      <sz val="11"/>
      <color indexed="8"/>
      <name val="Calibri"/>
      <family val="2"/>
    </font>
    <font>
      <b/>
      <sz val="11"/>
      <color indexed="8"/>
      <name val="Arial"/>
      <family val="2"/>
    </font>
    <font>
      <sz val="11"/>
      <color indexed="10"/>
      <name val="Arial"/>
      <family val="2"/>
    </font>
    <font>
      <b/>
      <sz val="11"/>
      <color rgb="FFFA7D00"/>
      <name val="Arial"/>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b/>
      <sz val="18"/>
      <color theme="3"/>
      <name val="Arial"/>
      <family val="2"/>
    </font>
  </fonts>
  <fills count="4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22"/>
        <bgColor indexed="64"/>
      </patternFill>
    </fill>
    <fill>
      <patternFill patternType="solid">
        <fgColor indexed="8"/>
        <bgColor indexed="64"/>
      </patternFill>
    </fill>
    <fill>
      <patternFill patternType="solid">
        <fgColor theme="4" tint="0.79995117038483843"/>
        <bgColor indexed="64"/>
      </patternFill>
    </fill>
    <fill>
      <patternFill patternType="solid">
        <fgColor theme="4" tint="0.79992065187536243"/>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7" tint="0.79995117038483843"/>
        <bgColor indexed="64"/>
      </patternFill>
    </fill>
    <fill>
      <patternFill patternType="solid">
        <fgColor theme="7" tint="0.79992065187536243"/>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6" tint="0.59996337778862885"/>
        <bgColor indexed="64"/>
      </patternFill>
    </fill>
    <fill>
      <patternFill patternType="solid">
        <fgColor theme="6" tint="0.59993285927915285"/>
        <bgColor indexed="64"/>
      </patternFill>
    </fill>
    <fill>
      <patternFill patternType="solid">
        <fgColor theme="7" tint="0.59996337778862885"/>
        <bgColor indexed="64"/>
      </patternFill>
    </fill>
    <fill>
      <patternFill patternType="solid">
        <fgColor theme="7" tint="0.59993285927915285"/>
        <bgColor indexed="64"/>
      </patternFill>
    </fill>
    <fill>
      <patternFill patternType="solid">
        <fgColor theme="8" tint="0.59996337778862885"/>
        <bgColor indexed="64"/>
      </patternFill>
    </fill>
    <fill>
      <patternFill patternType="solid">
        <fgColor theme="8" tint="0.59993285927915285"/>
        <bgColor indexed="64"/>
      </patternFill>
    </fill>
    <fill>
      <patternFill patternType="solid">
        <fgColor theme="9" tint="0.599963377788628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tint="-0.149967955565050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2">
    <xf numFmtId="0" fontId="0" fillId="0" borderId="0"/>
    <xf numFmtId="0" fontId="18" fillId="7" borderId="0" applyNumberFormat="0" applyBorder="0"/>
    <xf numFmtId="0" fontId="1" fillId="8" borderId="0" applyNumberFormat="0" applyBorder="0"/>
    <xf numFmtId="0" fontId="18" fillId="9" borderId="0" applyNumberFormat="0" applyBorder="0"/>
    <xf numFmtId="0" fontId="1" fillId="10" borderId="0" applyNumberFormat="0" applyBorder="0"/>
    <xf numFmtId="0" fontId="18" fillId="11" borderId="0" applyNumberFormat="0" applyBorder="0"/>
    <xf numFmtId="0" fontId="1" fillId="12" borderId="0" applyNumberFormat="0" applyBorder="0"/>
    <xf numFmtId="0" fontId="18" fillId="13" borderId="0" applyNumberFormat="0" applyBorder="0"/>
    <xf numFmtId="0" fontId="1" fillId="14" borderId="0" applyNumberFormat="0" applyBorder="0"/>
    <xf numFmtId="0" fontId="18" fillId="4" borderId="0" applyNumberFormat="0" applyBorder="0"/>
    <xf numFmtId="0" fontId="1" fillId="4" borderId="0" applyNumberFormat="0" applyBorder="0"/>
    <xf numFmtId="0" fontId="18" fillId="15" borderId="0" applyNumberFormat="0" applyBorder="0"/>
    <xf numFmtId="0" fontId="1" fillId="16" borderId="0" applyNumberFormat="0" applyBorder="0"/>
    <xf numFmtId="0" fontId="18" fillId="17" borderId="0" applyNumberFormat="0" applyBorder="0"/>
    <xf numFmtId="0" fontId="1" fillId="18" borderId="0" applyNumberFormat="0" applyBorder="0"/>
    <xf numFmtId="0" fontId="18" fillId="19" borderId="0" applyNumberFormat="0" applyBorder="0"/>
    <xf numFmtId="0" fontId="1" fillId="20" borderId="0" applyNumberFormat="0" applyBorder="0"/>
    <xf numFmtId="0" fontId="18" fillId="21" borderId="0" applyNumberFormat="0" applyBorder="0"/>
    <xf numFmtId="0" fontId="1" fillId="22" borderId="0" applyNumberFormat="0" applyBorder="0"/>
    <xf numFmtId="0" fontId="18" fillId="23" borderId="0" applyNumberFormat="0" applyBorder="0"/>
    <xf numFmtId="0" fontId="1" fillId="24" borderId="0" applyNumberFormat="0" applyBorder="0"/>
    <xf numFmtId="0" fontId="18" fillId="25" borderId="0" applyNumberFormat="0" applyBorder="0"/>
    <xf numFmtId="0" fontId="1" fillId="26" borderId="0" applyNumberFormat="0" applyBorder="0"/>
    <xf numFmtId="0" fontId="18" fillId="27" borderId="0" applyNumberFormat="0" applyBorder="0"/>
    <xf numFmtId="0" fontId="1" fillId="28" borderId="0" applyNumberFormat="0" applyBorder="0"/>
    <xf numFmtId="0" fontId="19" fillId="29" borderId="0" applyNumberFormat="0" applyBorder="0"/>
    <xf numFmtId="0" fontId="9" fillId="29" borderId="0" applyNumberFormat="0" applyBorder="0"/>
    <xf numFmtId="0" fontId="19" fillId="30" borderId="0" applyNumberFormat="0" applyBorder="0"/>
    <xf numFmtId="0" fontId="9" fillId="30" borderId="0" applyNumberFormat="0" applyBorder="0"/>
    <xf numFmtId="0" fontId="19" fillId="31" borderId="0" applyNumberFormat="0" applyBorder="0"/>
    <xf numFmtId="0" fontId="9" fillId="31" borderId="0" applyNumberFormat="0" applyBorder="0"/>
    <xf numFmtId="0" fontId="19" fillId="32" borderId="0" applyNumberFormat="0" applyBorder="0"/>
    <xf numFmtId="0" fontId="9" fillId="32" borderId="0" applyNumberFormat="0" applyBorder="0"/>
    <xf numFmtId="0" fontId="19" fillId="33" borderId="0" applyNumberFormat="0" applyBorder="0"/>
    <xf numFmtId="0" fontId="9" fillId="33" borderId="0" applyNumberFormat="0" applyBorder="0"/>
    <xf numFmtId="0" fontId="19" fillId="34" borderId="0" applyNumberFormat="0" applyBorder="0"/>
    <xf numFmtId="0" fontId="9" fillId="34" borderId="0" applyNumberFormat="0" applyBorder="0"/>
    <xf numFmtId="0" fontId="19" fillId="35" borderId="0" applyNumberFormat="0" applyBorder="0"/>
    <xf numFmtId="0" fontId="9" fillId="35" borderId="0" applyNumberFormat="0" applyBorder="0"/>
    <xf numFmtId="0" fontId="19" fillId="36" borderId="0" applyNumberFormat="0" applyBorder="0"/>
    <xf numFmtId="0" fontId="9" fillId="36" borderId="0" applyNumberFormat="0" applyBorder="0"/>
    <xf numFmtId="0" fontId="19" fillId="37" borderId="0" applyNumberFormat="0" applyBorder="0"/>
    <xf numFmtId="0" fontId="9" fillId="37" borderId="0" applyNumberFormat="0" applyBorder="0"/>
    <xf numFmtId="0" fontId="19" fillId="38" borderId="0" applyNumberFormat="0" applyBorder="0"/>
    <xf numFmtId="0" fontId="9" fillId="38" borderId="0" applyNumberFormat="0" applyBorder="0"/>
    <xf numFmtId="0" fontId="19" fillId="39" borderId="0" applyNumberFormat="0" applyBorder="0"/>
    <xf numFmtId="0" fontId="9" fillId="39" borderId="0" applyNumberFormat="0" applyBorder="0"/>
    <xf numFmtId="0" fontId="19" fillId="40" borderId="0" applyNumberFormat="0" applyBorder="0"/>
    <xf numFmtId="0" fontId="9" fillId="40" borderId="0" applyNumberFormat="0" applyBorder="0"/>
    <xf numFmtId="0" fontId="7" fillId="41" borderId="0" applyNumberFormat="0" applyBorder="0"/>
    <xf numFmtId="0" fontId="24" fillId="42" borderId="10" applyNumberFormat="0"/>
    <xf numFmtId="0" fontId="20" fillId="43" borderId="11" applyNumberFormat="0"/>
    <xf numFmtId="0" fontId="2" fillId="43" borderId="11" applyNumberFormat="0"/>
    <xf numFmtId="164" fontId="1" fillId="0" borderId="0" applyBorder="0"/>
    <xf numFmtId="164" fontId="1" fillId="0" borderId="0" applyBorder="0"/>
    <xf numFmtId="0" fontId="25" fillId="0" borderId="0" applyNumberFormat="0" applyBorder="0"/>
    <xf numFmtId="0" fontId="26" fillId="44" borderId="0" applyNumberFormat="0" applyBorder="0"/>
    <xf numFmtId="0" fontId="27" fillId="0" borderId="12" applyNumberFormat="0"/>
    <xf numFmtId="0" fontId="28" fillId="0" borderId="13" applyNumberFormat="0"/>
    <xf numFmtId="0" fontId="28" fillId="0" borderId="14" applyNumberFormat="0"/>
    <xf numFmtId="0" fontId="29" fillId="0" borderId="15" applyNumberFormat="0"/>
    <xf numFmtId="0" fontId="29" fillId="0" borderId="0" applyNumberFormat="0" applyBorder="0"/>
    <xf numFmtId="0" fontId="8" fillId="0" borderId="0" applyNumberFormat="0" applyBorder="0" applyAlignment="0" applyProtection="0"/>
    <xf numFmtId="0" fontId="30" fillId="2" borderId="10" applyNumberFormat="0"/>
    <xf numFmtId="0" fontId="30" fillId="2" borderId="10" applyNumberFormat="0"/>
    <xf numFmtId="0" fontId="31" fillId="0" borderId="16" applyNumberFormat="0"/>
    <xf numFmtId="0" fontId="32" fillId="45" borderId="0" applyNumberFormat="0" applyBorder="0"/>
    <xf numFmtId="0" fontId="10" fillId="0" borderId="0"/>
    <xf numFmtId="0" fontId="18" fillId="0" borderId="0"/>
    <xf numFmtId="0" fontId="21" fillId="0" borderId="0"/>
    <xf numFmtId="0" fontId="1" fillId="0" borderId="0"/>
    <xf numFmtId="0" fontId="1" fillId="3" borderId="17" applyNumberFormat="0"/>
    <xf numFmtId="0" fontId="1" fillId="3" borderId="17" applyNumberFormat="0"/>
    <xf numFmtId="0" fontId="33" fillId="42" borderId="18" applyNumberFormat="0"/>
    <xf numFmtId="9" fontId="1" fillId="0" borderId="0" applyBorder="0"/>
    <xf numFmtId="9" fontId="1" fillId="0" borderId="0" applyBorder="0"/>
    <xf numFmtId="9" fontId="12" fillId="0" borderId="0" applyFont="0" applyFill="0" applyBorder="0" applyAlignment="0" applyProtection="0"/>
    <xf numFmtId="0" fontId="34" fillId="0" borderId="0" applyNumberFormat="0" applyBorder="0"/>
    <xf numFmtId="0" fontId="22" fillId="0" borderId="19" applyNumberFormat="0"/>
    <xf numFmtId="0" fontId="3" fillId="0" borderId="19" applyNumberFormat="0"/>
    <xf numFmtId="0" fontId="23" fillId="0" borderId="0" applyNumberFormat="0" applyBorder="0"/>
    <xf numFmtId="0" fontId="11" fillId="0" borderId="0" applyNumberFormat="0" applyBorder="0"/>
  </cellStyleXfs>
  <cellXfs count="192">
    <xf numFmtId="0" fontId="18" fillId="0" borderId="0" xfId="0" applyFont="1"/>
    <xf numFmtId="0" fontId="3" fillId="0" borderId="0" xfId="0" applyFont="1" applyAlignment="1">
      <alignment wrapText="1"/>
    </xf>
    <xf numFmtId="0" fontId="3" fillId="0" borderId="1" xfId="0" applyFont="1" applyBorder="1" applyAlignment="1">
      <alignment wrapText="1"/>
    </xf>
    <xf numFmtId="0" fontId="18" fillId="0" borderId="0" xfId="0" applyFont="1" applyAlignment="1">
      <alignment horizontal="center" vertical="center"/>
    </xf>
    <xf numFmtId="0" fontId="2" fillId="6" borderId="0" xfId="0" applyFont="1" applyFill="1" applyAlignment="1">
      <alignment horizontal="left"/>
    </xf>
    <xf numFmtId="0" fontId="18" fillId="5" borderId="0" xfId="0" applyFont="1" applyFill="1" applyAlignment="1">
      <alignment horizontal="left"/>
    </xf>
    <xf numFmtId="0" fontId="3" fillId="5" borderId="0" xfId="0" applyFont="1" applyFill="1" applyAlignment="1">
      <alignment horizontal="center" vertical="center" wrapText="1"/>
    </xf>
    <xf numFmtId="0" fontId="3" fillId="5" borderId="0" xfId="0" applyFont="1" applyFill="1" applyAlignment="1">
      <alignment horizontal="left" vertical="center"/>
    </xf>
    <xf numFmtId="0" fontId="18" fillId="0" borderId="0" xfId="0" applyFont="1" applyAlignment="1">
      <alignment horizontal="center"/>
    </xf>
    <xf numFmtId="0" fontId="18" fillId="0" borderId="0" xfId="0" applyFont="1" applyAlignment="1">
      <alignment horizontal="left"/>
    </xf>
    <xf numFmtId="0" fontId="2" fillId="6" borderId="1" xfId="0" applyFont="1" applyFill="1" applyBorder="1" applyAlignment="1">
      <alignment vertical="center"/>
    </xf>
    <xf numFmtId="0" fontId="2" fillId="6" borderId="1" xfId="0" applyFont="1" applyFill="1" applyBorder="1" applyAlignment="1">
      <alignment horizontal="center" vertical="center" wrapText="1"/>
    </xf>
    <xf numFmtId="0" fontId="4" fillId="0" borderId="0" xfId="0" applyFont="1" applyFill="1"/>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indent="1"/>
    </xf>
    <xf numFmtId="0" fontId="4" fillId="0" borderId="1" xfId="0" applyFont="1" applyFill="1" applyBorder="1" applyAlignment="1">
      <alignment horizontal="left" vertical="center" wrapText="1" indent="1"/>
    </xf>
    <xf numFmtId="0" fontId="18" fillId="0" borderId="1" xfId="0" applyFont="1" applyBorder="1" applyAlignment="1">
      <alignment horizontal="left" vertical="center" indent="1"/>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1" xfId="0" applyFont="1" applyBorder="1" applyAlignment="1">
      <alignment horizontal="left" vertical="center" wrapText="1" indent="1"/>
    </xf>
    <xf numFmtId="10" fontId="18" fillId="0" borderId="1" xfId="0" applyNumberFormat="1" applyFont="1" applyBorder="1" applyAlignment="1">
      <alignment horizontal="right" vertical="center"/>
    </xf>
    <xf numFmtId="2" fontId="18" fillId="0" borderId="1" xfId="0" applyNumberFormat="1" applyFont="1" applyBorder="1" applyAlignment="1">
      <alignment horizontal="right" vertical="center"/>
    </xf>
    <xf numFmtId="164" fontId="18" fillId="0" borderId="1" xfId="0" applyNumberFormat="1" applyFont="1" applyBorder="1" applyAlignment="1">
      <alignment horizontal="right" vertical="center"/>
    </xf>
    <xf numFmtId="10" fontId="18" fillId="0" borderId="1" xfId="0" applyNumberFormat="1" applyFont="1" applyBorder="1" applyAlignment="1">
      <alignment horizontal="right"/>
    </xf>
    <xf numFmtId="0" fontId="18" fillId="0" borderId="1" xfId="0" applyFont="1" applyBorder="1" applyAlignment="1">
      <alignment horizontal="left" vertical="center"/>
    </xf>
    <xf numFmtId="0" fontId="2" fillId="6" borderId="0" xfId="0" applyFont="1" applyFill="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8" fillId="0" borderId="1" xfId="0" applyFont="1" applyBorder="1" applyAlignment="1">
      <alignment wrapText="1"/>
    </xf>
    <xf numFmtId="164" fontId="4" fillId="0" borderId="1" xfId="0" applyNumberFormat="1" applyFont="1" applyFill="1" applyBorder="1" applyAlignment="1">
      <alignment horizontal="right" vertical="center"/>
    </xf>
    <xf numFmtId="10" fontId="0" fillId="0" borderId="1" xfId="74" applyNumberFormat="1" applyFont="1" applyFill="1" applyBorder="1" applyAlignment="1">
      <alignment horizontal="right" vertical="center"/>
    </xf>
    <xf numFmtId="164" fontId="0" fillId="0" borderId="1" xfId="53" applyNumberFormat="1" applyFont="1" applyFill="1" applyBorder="1" applyAlignment="1">
      <alignment horizontal="right" vertical="center"/>
    </xf>
    <xf numFmtId="10" fontId="0" fillId="0" borderId="1" xfId="53" applyNumberFormat="1" applyFont="1" applyFill="1" applyBorder="1" applyAlignment="1">
      <alignment horizontal="right" vertical="center"/>
    </xf>
    <xf numFmtId="168" fontId="18" fillId="0" borderId="1" xfId="0" applyNumberFormat="1" applyFont="1" applyBorder="1" applyAlignment="1">
      <alignment horizontal="right" vertical="center"/>
    </xf>
    <xf numFmtId="168" fontId="11" fillId="0" borderId="0" xfId="0" applyNumberFormat="1" applyFont="1" applyBorder="1"/>
    <xf numFmtId="0" fontId="11" fillId="0" borderId="0" xfId="0" applyFont="1"/>
    <xf numFmtId="0" fontId="11" fillId="0" borderId="0" xfId="0" applyFont="1" applyBorder="1" applyAlignment="1">
      <alignment wrapText="1"/>
    </xf>
    <xf numFmtId="168" fontId="11" fillId="0" borderId="0" xfId="0" applyNumberFormat="1" applyFont="1" applyBorder="1" applyAlignment="1">
      <alignment horizontal="right" vertical="center"/>
    </xf>
    <xf numFmtId="10" fontId="18" fillId="0" borderId="0" xfId="0" applyNumberFormat="1" applyFont="1" applyBorder="1" applyAlignment="1">
      <alignment horizontal="right" vertical="center"/>
    </xf>
    <xf numFmtId="0" fontId="18" fillId="0" borderId="0" xfId="0" applyFont="1" applyBorder="1" applyAlignment="1">
      <alignment wrapText="1"/>
    </xf>
    <xf numFmtId="0" fontId="18" fillId="0" borderId="2" xfId="0" applyFont="1" applyBorder="1" applyAlignment="1">
      <alignment horizontal="left" vertical="center"/>
    </xf>
    <xf numFmtId="0" fontId="0" fillId="0" borderId="1" xfId="69" applyFont="1" applyBorder="1" applyAlignment="1">
      <alignment vertical="center"/>
    </xf>
    <xf numFmtId="0" fontId="0" fillId="0" borderId="1" xfId="69" applyFont="1" applyBorder="1" applyAlignment="1">
      <alignment horizontal="left" vertical="center" indent="1"/>
    </xf>
    <xf numFmtId="0" fontId="0" fillId="0" borderId="1" xfId="69" applyFont="1" applyBorder="1" applyAlignment="1">
      <alignment vertical="top" wrapText="1"/>
    </xf>
    <xf numFmtId="0" fontId="0" fillId="0" borderId="1" xfId="68" applyFont="1" applyBorder="1" applyAlignment="1">
      <alignment vertical="center"/>
    </xf>
    <xf numFmtId="0" fontId="0" fillId="0" borderId="1" xfId="68" applyFont="1" applyBorder="1" applyAlignment="1">
      <alignment horizontal="left" vertical="center" indent="1"/>
    </xf>
    <xf numFmtId="0" fontId="0" fillId="0" borderId="1" xfId="69" applyFont="1" applyBorder="1" applyAlignment="1">
      <alignment horizontal="right" vertical="center"/>
    </xf>
    <xf numFmtId="0" fontId="0" fillId="0" borderId="1" xfId="68" applyFont="1" applyBorder="1" applyAlignment="1">
      <alignment vertical="center" wrapText="1"/>
    </xf>
    <xf numFmtId="0" fontId="13" fillId="0" borderId="0" xfId="0" applyFont="1"/>
    <xf numFmtId="10" fontId="13" fillId="0" borderId="1" xfId="0" applyNumberFormat="1" applyFont="1" applyBorder="1" applyAlignment="1">
      <alignment horizontal="right" vertical="center"/>
    </xf>
    <xf numFmtId="0" fontId="3" fillId="0" borderId="1" xfId="0" applyFont="1" applyBorder="1" applyAlignment="1">
      <alignment horizontal="left" vertical="center" indent="1"/>
    </xf>
    <xf numFmtId="0" fontId="18" fillId="0" borderId="1" xfId="0" applyFont="1" applyBorder="1" applyAlignment="1">
      <alignment horizontal="right" vertical="center"/>
    </xf>
    <xf numFmtId="0" fontId="18" fillId="0" borderId="1" xfId="0" applyFont="1" applyBorder="1" applyAlignment="1">
      <alignment horizontal="left" vertical="center" wrapText="1"/>
    </xf>
    <xf numFmtId="169" fontId="18" fillId="0" borderId="1" xfId="0" applyNumberFormat="1" applyFont="1" applyBorder="1" applyAlignment="1">
      <alignment horizontal="right" vertical="center"/>
    </xf>
    <xf numFmtId="0" fontId="4" fillId="0" borderId="1" xfId="0" applyFont="1" applyBorder="1" applyAlignment="1">
      <alignment vertical="center" wrapText="1"/>
    </xf>
    <xf numFmtId="10" fontId="15" fillId="0" borderId="1" xfId="0" applyNumberFormat="1" applyFont="1" applyBorder="1"/>
    <xf numFmtId="10" fontId="4" fillId="0" borderId="1" xfId="0" applyNumberFormat="1" applyFont="1" applyBorder="1"/>
    <xf numFmtId="0" fontId="14" fillId="0" borderId="1" xfId="0" applyFont="1" applyFill="1" applyBorder="1" applyAlignment="1">
      <alignment horizontal="left" vertical="top" wrapText="1"/>
    </xf>
    <xf numFmtId="10" fontId="4" fillId="0" borderId="1" xfId="0" applyNumberFormat="1" applyFont="1" applyBorder="1" applyAlignment="1">
      <alignment horizontal="right" vertical="center"/>
    </xf>
    <xf numFmtId="10" fontId="18" fillId="0" borderId="1" xfId="68" applyNumberFormat="1" applyFont="1" applyBorder="1" applyAlignment="1">
      <alignment horizontal="right" vertical="center"/>
    </xf>
    <xf numFmtId="0" fontId="18" fillId="0" borderId="0" xfId="0" applyFont="1" applyAlignment="1"/>
    <xf numFmtId="10" fontId="4" fillId="0" borderId="1" xfId="0" applyNumberFormat="1" applyFont="1" applyFill="1" applyBorder="1" applyAlignment="1">
      <alignment horizontal="right" vertical="center"/>
    </xf>
    <xf numFmtId="0" fontId="11" fillId="0" borderId="1" xfId="0" applyFont="1" applyBorder="1" applyAlignment="1">
      <alignment horizontal="right" vertical="center"/>
    </xf>
    <xf numFmtId="2"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11" fillId="0" borderId="1" xfId="0" applyFont="1" applyFill="1" applyBorder="1" applyAlignment="1">
      <alignment horizontal="right" vertical="center"/>
    </xf>
    <xf numFmtId="10" fontId="0" fillId="0" borderId="1" xfId="69" applyNumberFormat="1" applyFont="1" applyBorder="1" applyAlignment="1">
      <alignment horizontal="right" vertical="center"/>
    </xf>
    <xf numFmtId="10" fontId="18" fillId="0" borderId="1" xfId="0" applyNumberFormat="1" applyFont="1" applyFill="1" applyBorder="1" applyAlignment="1">
      <alignment horizontal="right" vertical="center"/>
    </xf>
    <xf numFmtId="0" fontId="0" fillId="0" borderId="0" xfId="0" applyFont="1" applyAlignment="1"/>
    <xf numFmtId="165" fontId="18" fillId="0" borderId="1" xfId="0" applyNumberFormat="1" applyFont="1" applyBorder="1" applyAlignment="1">
      <alignment horizontal="right" vertical="center"/>
    </xf>
    <xf numFmtId="0" fontId="23" fillId="0" borderId="0" xfId="0" applyFont="1"/>
    <xf numFmtId="10" fontId="23" fillId="0" borderId="1" xfId="0" applyNumberFormat="1" applyFont="1" applyFill="1" applyBorder="1" applyAlignment="1">
      <alignment horizontal="right" vertical="center"/>
    </xf>
    <xf numFmtId="10" fontId="23" fillId="0" borderId="1" xfId="0" applyNumberFormat="1" applyFont="1" applyBorder="1" applyAlignment="1">
      <alignment horizontal="right" vertical="center"/>
    </xf>
    <xf numFmtId="0" fontId="23" fillId="0" borderId="0" xfId="0" applyFont="1" applyAlignment="1"/>
    <xf numFmtId="169" fontId="18" fillId="0" borderId="0" xfId="0" applyNumberFormat="1" applyFont="1" applyBorder="1" applyAlignment="1">
      <alignment horizontal="righ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4" fillId="0" borderId="1" xfId="0" applyFont="1" applyBorder="1" applyAlignment="1">
      <alignment vertical="center"/>
    </xf>
    <xf numFmtId="0" fontId="4" fillId="0" borderId="1" xfId="0" applyFont="1" applyFill="1" applyBorder="1" applyAlignment="1">
      <alignment horizontal="left" vertical="top" wrapText="1"/>
    </xf>
    <xf numFmtId="169" fontId="4" fillId="0" borderId="1" xfId="0" applyNumberFormat="1" applyFont="1" applyBorder="1" applyAlignment="1">
      <alignment horizontal="right" vertical="center"/>
    </xf>
    <xf numFmtId="0" fontId="4" fillId="0" borderId="1" xfId="62" applyFont="1" applyFill="1" applyBorder="1" applyAlignment="1" applyProtection="1">
      <alignment horizontal="left" vertical="top"/>
    </xf>
    <xf numFmtId="0" fontId="4" fillId="0" borderId="1" xfId="68" applyFont="1" applyBorder="1" applyAlignment="1">
      <alignment horizontal="right" vertical="center"/>
    </xf>
    <xf numFmtId="165" fontId="4" fillId="0" borderId="1" xfId="76" applyNumberFormat="1" applyFont="1" applyFill="1" applyBorder="1" applyAlignment="1">
      <alignment horizontal="right" vertical="center"/>
    </xf>
    <xf numFmtId="0" fontId="4" fillId="0" borderId="1" xfId="0" applyFont="1" applyFill="1" applyBorder="1" applyAlignment="1">
      <alignment horizontal="left" vertical="top" wrapText="1" indent="1"/>
    </xf>
    <xf numFmtId="10" fontId="4" fillId="0" borderId="1" xfId="68" applyNumberFormat="1" applyFont="1" applyBorder="1" applyAlignment="1">
      <alignment horizontal="right" vertical="center"/>
    </xf>
    <xf numFmtId="10" fontId="4" fillId="0" borderId="1" xfId="76" applyNumberFormat="1" applyFont="1" applyFill="1" applyBorder="1" applyAlignment="1">
      <alignment horizontal="right" vertical="center"/>
    </xf>
    <xf numFmtId="0" fontId="4" fillId="0" borderId="1" xfId="0" applyFont="1" applyFill="1" applyBorder="1" applyAlignment="1">
      <alignment horizontal="left" vertical="top"/>
    </xf>
    <xf numFmtId="0" fontId="4" fillId="0" borderId="1" xfId="69" applyFont="1" applyBorder="1" applyAlignment="1">
      <alignment horizontal="right" vertical="center"/>
    </xf>
    <xf numFmtId="0" fontId="4" fillId="0" borderId="1" xfId="0" applyFont="1" applyFill="1" applyBorder="1" applyAlignment="1">
      <alignment horizontal="left" vertical="top" indent="1"/>
    </xf>
    <xf numFmtId="169" fontId="0" fillId="0" borderId="1" xfId="69" applyNumberFormat="1" applyFont="1" applyBorder="1" applyAlignment="1">
      <alignment horizontal="right" vertical="center"/>
    </xf>
    <xf numFmtId="0" fontId="4" fillId="0" borderId="1" xfId="68" applyFont="1" applyBorder="1" applyAlignment="1">
      <alignment vertical="center" wrapText="1"/>
    </xf>
    <xf numFmtId="178" fontId="4" fillId="0" borderId="1" xfId="69" applyNumberFormat="1" applyFont="1" applyBorder="1" applyAlignment="1">
      <alignment horizontal="right" vertical="center"/>
    </xf>
    <xf numFmtId="164" fontId="4" fillId="0" borderId="1" xfId="0" applyNumberFormat="1" applyFont="1" applyBorder="1" applyAlignment="1">
      <alignment horizontal="right" vertical="center"/>
    </xf>
    <xf numFmtId="0" fontId="4" fillId="0" borderId="1" xfId="68" applyFont="1" applyBorder="1" applyAlignment="1">
      <alignment horizontal="left" vertical="center" indent="1"/>
    </xf>
    <xf numFmtId="0" fontId="4" fillId="0" borderId="1" xfId="68" applyFont="1" applyBorder="1" applyAlignment="1">
      <alignment horizontal="left" vertical="center" wrapText="1" indent="1"/>
    </xf>
    <xf numFmtId="0" fontId="4" fillId="0" borderId="3" xfId="0" applyFont="1" applyFill="1" applyBorder="1" applyAlignment="1">
      <alignment vertical="center" wrapText="1"/>
    </xf>
    <xf numFmtId="0" fontId="4" fillId="0" borderId="3" xfId="0" applyFont="1" applyFill="1" applyBorder="1" applyAlignment="1">
      <alignment horizontal="left" vertical="top" wrapText="1" indent="1"/>
    </xf>
    <xf numFmtId="2" fontId="4" fillId="0" borderId="1" xfId="69" applyNumberFormat="1" applyFont="1" applyBorder="1" applyAlignment="1">
      <alignment horizontal="right" vertical="center"/>
    </xf>
    <xf numFmtId="9" fontId="0" fillId="0" borderId="1" xfId="68" applyNumberFormat="1" applyFont="1" applyBorder="1" applyAlignment="1">
      <alignment horizontal="right" vertical="center"/>
    </xf>
    <xf numFmtId="10" fontId="0" fillId="0" borderId="4" xfId="68" applyNumberFormat="1" applyFont="1" applyBorder="1" applyAlignment="1">
      <alignment horizontal="right" vertical="center"/>
    </xf>
    <xf numFmtId="10" fontId="0" fillId="0" borderId="1" xfId="68" applyNumberFormat="1" applyFont="1" applyBorder="1" applyAlignment="1">
      <alignment horizontal="right" vertical="center"/>
    </xf>
    <xf numFmtId="0" fontId="0" fillId="0" borderId="4" xfId="68" applyNumberFormat="1" applyFont="1" applyBorder="1" applyAlignment="1">
      <alignment horizontal="right" vertical="center"/>
    </xf>
    <xf numFmtId="0" fontId="0" fillId="0" borderId="1" xfId="68" applyNumberFormat="1" applyFont="1" applyBorder="1" applyAlignment="1">
      <alignment horizontal="right" vertical="center"/>
    </xf>
    <xf numFmtId="0" fontId="4" fillId="0" borderId="1" xfId="0" applyFont="1" applyFill="1" applyBorder="1" applyAlignment="1">
      <alignment horizontal="left" vertical="center"/>
    </xf>
    <xf numFmtId="0" fontId="4" fillId="0" borderId="5" xfId="0" applyFont="1" applyFill="1" applyBorder="1"/>
    <xf numFmtId="0" fontId="4" fillId="0" borderId="3" xfId="0" applyFont="1" applyFill="1" applyBorder="1" applyAlignment="1">
      <alignment horizontal="left" vertical="center"/>
    </xf>
    <xf numFmtId="0" fontId="4" fillId="0" borderId="1" xfId="0" applyFont="1" applyFill="1" applyBorder="1"/>
    <xf numFmtId="0" fontId="4" fillId="0" borderId="6" xfId="0" applyFont="1" applyFill="1" applyBorder="1" applyAlignment="1">
      <alignment horizontal="left" vertical="top" indent="1"/>
    </xf>
    <xf numFmtId="0" fontId="4" fillId="0" borderId="5" xfId="0" applyFont="1" applyFill="1" applyBorder="1" applyAlignment="1">
      <alignment horizontal="left" indent="1"/>
    </xf>
    <xf numFmtId="0" fontId="4" fillId="0" borderId="6" xfId="0" applyFont="1" applyFill="1" applyBorder="1" applyAlignment="1">
      <alignment horizontal="left" vertical="top" indent="2"/>
    </xf>
    <xf numFmtId="0" fontId="17" fillId="0" borderId="1" xfId="0" applyFont="1" applyFill="1" applyBorder="1" applyAlignment="1">
      <alignment horizontal="left" indent="2"/>
    </xf>
    <xf numFmtId="0" fontId="4" fillId="0" borderId="6" xfId="0" applyFont="1" applyFill="1" applyBorder="1"/>
    <xf numFmtId="0" fontId="4" fillId="0" borderId="1" xfId="0" applyFont="1" applyFill="1" applyBorder="1" applyAlignment="1">
      <alignment horizontal="left" vertical="top" indent="2"/>
    </xf>
    <xf numFmtId="0" fontId="17" fillId="0" borderId="6" xfId="0" applyFont="1" applyFill="1" applyBorder="1" applyAlignment="1">
      <alignment horizontal="left" indent="1"/>
    </xf>
    <xf numFmtId="0" fontId="4" fillId="0" borderId="7" xfId="0" applyFont="1" applyFill="1" applyBorder="1" applyAlignment="1">
      <alignment horizontal="left" vertical="top" indent="1"/>
    </xf>
    <xf numFmtId="0" fontId="4" fillId="0" borderId="5" xfId="0" applyFont="1" applyFill="1" applyBorder="1" applyAlignment="1">
      <alignment horizontal="left" vertical="top" indent="1"/>
    </xf>
    <xf numFmtId="0" fontId="4" fillId="0" borderId="1" xfId="0" applyFont="1" applyBorder="1" applyAlignment="1">
      <alignment horizontal="left" vertical="center"/>
    </xf>
    <xf numFmtId="0" fontId="4" fillId="0" borderId="2" xfId="0" applyFont="1" applyBorder="1" applyAlignment="1">
      <alignment vertical="center"/>
    </xf>
    <xf numFmtId="1" fontId="4" fillId="0" borderId="1" xfId="0" applyNumberFormat="1" applyFont="1" applyBorder="1" applyAlignment="1">
      <alignment horizontal="right" vertical="center"/>
    </xf>
    <xf numFmtId="0" fontId="4" fillId="0" borderId="1" xfId="69" applyFont="1" applyBorder="1" applyAlignment="1">
      <alignment vertical="center" wrapText="1"/>
    </xf>
    <xf numFmtId="174"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0" fontId="4" fillId="0" borderId="1" xfId="0" applyFont="1" applyFill="1" applyBorder="1" applyAlignment="1">
      <alignment wrapText="1"/>
    </xf>
    <xf numFmtId="0" fontId="4" fillId="0" borderId="1" xfId="0" applyNumberFormat="1" applyFont="1" applyBorder="1" applyAlignment="1">
      <alignment horizontal="right" vertical="center"/>
    </xf>
    <xf numFmtId="0" fontId="4" fillId="0" borderId="1" xfId="0" applyNumberFormat="1" applyFont="1" applyFill="1" applyBorder="1" applyAlignment="1">
      <alignment horizontal="right" vertical="center"/>
    </xf>
    <xf numFmtId="0" fontId="4" fillId="0" borderId="6" xfId="0" applyFont="1" applyFill="1" applyBorder="1" applyAlignment="1">
      <alignment horizontal="left" wrapText="1" indent="1"/>
    </xf>
    <xf numFmtId="0" fontId="4" fillId="0" borderId="1" xfId="0" applyFont="1" applyFill="1" applyBorder="1" applyAlignment="1">
      <alignment horizontal="left" wrapText="1" indent="1"/>
    </xf>
    <xf numFmtId="0" fontId="4" fillId="0" borderId="7" xfId="0" applyFont="1" applyFill="1" applyBorder="1" applyAlignment="1">
      <alignment horizontal="left" wrapText="1" indent="1"/>
    </xf>
    <xf numFmtId="0" fontId="4" fillId="0" borderId="0" xfId="0" applyFont="1" applyFill="1" applyBorder="1" applyAlignment="1">
      <alignment horizontal="left" wrapText="1" indent="1"/>
    </xf>
    <xf numFmtId="9" fontId="4" fillId="0" borderId="1" xfId="69" applyNumberFormat="1" applyFont="1" applyBorder="1" applyAlignment="1">
      <alignment horizontal="right" vertical="center"/>
    </xf>
    <xf numFmtId="10" fontId="4" fillId="0" borderId="1" xfId="69" applyNumberFormat="1" applyFont="1" applyBorder="1" applyAlignment="1">
      <alignment horizontal="right" vertical="center"/>
    </xf>
    <xf numFmtId="0" fontId="4" fillId="0" borderId="0" xfId="0" applyFont="1" applyAlignment="1">
      <alignment horizontal="center"/>
    </xf>
    <xf numFmtId="0" fontId="4" fillId="0" borderId="1" xfId="0" applyFont="1" applyBorder="1" applyAlignment="1">
      <alignment wrapText="1"/>
    </xf>
    <xf numFmtId="0" fontId="15"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20" fillId="6" borderId="0" xfId="0" applyFont="1" applyFill="1" applyAlignment="1">
      <alignment horizontal="center" vertical="center" wrapText="1"/>
    </xf>
    <xf numFmtId="2" fontId="23" fillId="0" borderId="0" xfId="0" applyNumberFormat="1" applyFont="1" applyBorder="1" applyAlignment="1">
      <alignment horizontal="left" vertical="center"/>
    </xf>
    <xf numFmtId="0" fontId="23" fillId="0" borderId="0" xfId="0" applyFont="1" applyFill="1" applyBorder="1" applyAlignment="1">
      <alignment horizontal="left" vertical="center"/>
    </xf>
    <xf numFmtId="169" fontId="23" fillId="0" borderId="0" xfId="0" applyNumberFormat="1" applyFont="1" applyBorder="1" applyAlignment="1">
      <alignment horizontal="left" vertical="center"/>
    </xf>
    <xf numFmtId="0" fontId="15" fillId="0" borderId="1" xfId="0" applyFont="1" applyBorder="1" applyAlignment="1">
      <alignment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4" fillId="0" borderId="1" xfId="0" applyFont="1" applyBorder="1" applyAlignment="1">
      <alignment horizontal="left" vertical="center" indent="3"/>
    </xf>
    <xf numFmtId="9" fontId="18"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9" fontId="4" fillId="0" borderId="1" xfId="0" applyNumberFormat="1" applyFont="1" applyBorder="1" applyAlignment="1">
      <alignment horizontal="right" vertical="center"/>
    </xf>
    <xf numFmtId="0" fontId="4" fillId="0" borderId="3" xfId="0" applyFont="1" applyFill="1" applyBorder="1" applyAlignment="1">
      <alignment horizontal="left" vertical="center" wrapText="1"/>
    </xf>
    <xf numFmtId="0" fontId="4" fillId="0" borderId="8" xfId="0" applyFont="1" applyFill="1" applyBorder="1" applyAlignment="1">
      <alignment horizontal="left" wrapText="1"/>
    </xf>
    <xf numFmtId="0" fontId="4" fillId="0" borderId="5" xfId="0" applyFont="1" applyFill="1" applyBorder="1" applyAlignment="1">
      <alignment horizontal="left" wrapText="1"/>
    </xf>
    <xf numFmtId="0" fontId="17" fillId="0" borderId="1" xfId="0" applyFont="1" applyFill="1" applyBorder="1" applyAlignment="1">
      <alignment horizontal="left" wrapText="1"/>
    </xf>
    <xf numFmtId="0" fontId="4" fillId="0" borderId="6" xfId="0" applyFont="1" applyFill="1" applyBorder="1" applyAlignment="1">
      <alignment wrapText="1"/>
    </xf>
    <xf numFmtId="0" fontId="17" fillId="0" borderId="6" xfId="0" applyFont="1" applyFill="1" applyBorder="1" applyAlignment="1">
      <alignment horizontal="left" wrapText="1"/>
    </xf>
    <xf numFmtId="0" fontId="15" fillId="0" borderId="1" xfId="0" applyFont="1" applyBorder="1" applyAlignment="1">
      <alignment horizontal="left" vertical="center"/>
    </xf>
    <xf numFmtId="0" fontId="15"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5" fillId="0" borderId="1" xfId="0" applyFont="1" applyFill="1" applyBorder="1" applyAlignment="1">
      <alignment wrapText="1"/>
    </xf>
    <xf numFmtId="0" fontId="15" fillId="0" borderId="1" xfId="0" applyFont="1" applyFill="1" applyBorder="1" applyAlignment="1">
      <alignment horizontal="left" wrapText="1"/>
    </xf>
    <xf numFmtId="0" fontId="15" fillId="0" borderId="1" xfId="0" applyFont="1" applyBorder="1" applyAlignment="1">
      <alignment horizontal="left" vertical="center" indent="1"/>
    </xf>
    <xf numFmtId="0" fontId="2" fillId="0" borderId="0" xfId="0" applyFont="1" applyFill="1" applyBorder="1" applyAlignment="1">
      <alignment horizontal="center" vertical="center" wrapText="1"/>
    </xf>
    <xf numFmtId="164" fontId="0" fillId="0" borderId="0" xfId="53" applyNumberFormat="1" applyFont="1" applyFill="1" applyBorder="1" applyAlignment="1">
      <alignment horizontal="right" vertical="center"/>
    </xf>
    <xf numFmtId="10" fontId="18" fillId="0" borderId="0" xfId="0" applyNumberFormat="1" applyFont="1" applyFill="1" applyBorder="1" applyAlignment="1">
      <alignment horizontal="right" vertical="center"/>
    </xf>
    <xf numFmtId="0" fontId="15" fillId="0" borderId="0" xfId="0" applyFont="1" applyAlignment="1">
      <alignment wrapText="1"/>
    </xf>
    <xf numFmtId="0" fontId="4" fillId="0" borderId="1" xfId="0" applyFont="1" applyBorder="1" applyAlignment="1">
      <alignment horizontal="right" vertical="center"/>
    </xf>
    <xf numFmtId="0" fontId="15" fillId="0" borderId="1" xfId="0" applyFont="1" applyFill="1" applyBorder="1" applyAlignment="1">
      <alignment horizontal="left" vertical="top"/>
    </xf>
    <xf numFmtId="0" fontId="3" fillId="0" borderId="1" xfId="68" applyFont="1" applyBorder="1" applyAlignment="1">
      <alignment vertical="center" wrapText="1"/>
    </xf>
    <xf numFmtId="0" fontId="15" fillId="0" borderId="1" xfId="68" applyFont="1" applyBorder="1" applyAlignment="1">
      <alignment vertical="center" wrapText="1"/>
    </xf>
    <xf numFmtId="0" fontId="15" fillId="0" borderId="3" xfId="0" applyFont="1" applyFill="1" applyBorder="1" applyAlignment="1">
      <alignment vertical="center" wrapText="1"/>
    </xf>
    <xf numFmtId="0" fontId="15" fillId="0" borderId="3" xfId="0" applyFont="1" applyFill="1" applyBorder="1" applyAlignment="1">
      <alignment vertical="center"/>
    </xf>
    <xf numFmtId="0" fontId="4" fillId="0" borderId="9" xfId="0" applyFont="1" applyFill="1" applyBorder="1"/>
    <xf numFmtId="0" fontId="4" fillId="0" borderId="1" xfId="0" applyFont="1" applyFill="1" applyBorder="1" applyAlignment="1">
      <alignment horizontal="left" indent="1"/>
    </xf>
    <xf numFmtId="0" fontId="3" fillId="0" borderId="1" xfId="69" applyFont="1" applyBorder="1" applyAlignment="1">
      <alignment vertical="center"/>
    </xf>
    <xf numFmtId="0" fontId="22" fillId="0" borderId="1" xfId="0" applyFont="1" applyBorder="1" applyAlignment="1">
      <alignment vertical="center"/>
    </xf>
    <xf numFmtId="9" fontId="1" fillId="0" borderId="1" xfId="74" applyBorder="1"/>
    <xf numFmtId="0" fontId="0" fillId="0" borderId="1" xfId="69" applyFont="1" applyBorder="1" applyAlignment="1">
      <alignment horizontal="left" vertical="center"/>
    </xf>
    <xf numFmtId="10" fontId="1" fillId="0" borderId="1" xfId="74" applyNumberFormat="1" applyBorder="1"/>
    <xf numFmtId="169" fontId="18" fillId="0" borderId="1" xfId="0" applyNumberFormat="1" applyFont="1" applyBorder="1" applyAlignment="1">
      <alignment vertical="center"/>
    </xf>
    <xf numFmtId="10" fontId="4" fillId="46" borderId="1" xfId="68" applyNumberFormat="1" applyFont="1" applyFill="1" applyBorder="1" applyAlignment="1">
      <alignment horizontal="right" vertical="center"/>
    </xf>
    <xf numFmtId="10" fontId="4" fillId="46" borderId="1" xfId="0" applyNumberFormat="1" applyFont="1" applyFill="1" applyBorder="1" applyAlignment="1">
      <alignment horizontal="right" vertical="center"/>
    </xf>
    <xf numFmtId="10" fontId="18" fillId="46" borderId="1" xfId="0" applyNumberFormat="1" applyFont="1" applyFill="1" applyBorder="1" applyAlignment="1">
      <alignment horizontal="right" vertical="center"/>
    </xf>
    <xf numFmtId="10" fontId="4" fillId="46" borderId="1" xfId="0" applyNumberFormat="1" applyFont="1" applyFill="1" applyBorder="1"/>
    <xf numFmtId="174" fontId="4" fillId="46" borderId="1" xfId="0" applyNumberFormat="1" applyFont="1" applyFill="1" applyBorder="1" applyAlignment="1">
      <alignment horizontal="right" vertical="center"/>
    </xf>
    <xf numFmtId="169" fontId="4" fillId="46" borderId="1" xfId="0" applyNumberFormat="1" applyFont="1" applyFill="1" applyBorder="1" applyAlignment="1">
      <alignment horizontal="right" vertical="center"/>
    </xf>
    <xf numFmtId="169" fontId="18" fillId="46" borderId="1" xfId="0" applyNumberFormat="1" applyFont="1" applyFill="1" applyBorder="1" applyAlignment="1">
      <alignment horizontal="right" vertical="center"/>
    </xf>
    <xf numFmtId="0" fontId="5" fillId="6" borderId="0" xfId="0" applyFont="1" applyFill="1" applyAlignment="1">
      <alignment horizontal="center" vertical="center"/>
    </xf>
    <xf numFmtId="0" fontId="6" fillId="5" borderId="2" xfId="0" applyFont="1" applyFill="1" applyBorder="1" applyAlignment="1">
      <alignment horizontal="left" vertical="center"/>
    </xf>
    <xf numFmtId="0" fontId="6" fillId="5" borderId="4" xfId="0" applyFont="1" applyFill="1" applyBorder="1" applyAlignment="1">
      <alignment horizontal="left" vertical="center"/>
    </xf>
    <xf numFmtId="0" fontId="6" fillId="5" borderId="3" xfId="0" applyFont="1" applyFill="1" applyBorder="1" applyAlignment="1">
      <alignment horizontal="left" vertical="center"/>
    </xf>
    <xf numFmtId="0" fontId="3" fillId="0" borderId="0" xfId="0" applyFont="1" applyAlignment="1">
      <alignment horizontal="left"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cellXfs>
  <cellStyles count="82">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Calculation" xfId="50" builtinId="22" customBuiltin="1"/>
    <cellStyle name="Check Cell" xfId="51" builtinId="23" customBuiltin="1"/>
    <cellStyle name="Check Cell 2" xfId="52"/>
    <cellStyle name="Currency" xfId="53" builtinId="4"/>
    <cellStyle name="Currency 2" xfId="54"/>
    <cellStyle name="Explanatory Text" xfId="55" builtinId="53" customBuiltin="1"/>
    <cellStyle name="Good" xfId="56" builtinId="26" customBuiltin="1"/>
    <cellStyle name="Heading 1" xfId="57" builtinId="16" customBuiltin="1"/>
    <cellStyle name="Heading 2" xfId="58" builtinId="17" customBuiltin="1"/>
    <cellStyle name="Heading 2 2" xfId="59"/>
    <cellStyle name="Heading 3" xfId="60" builtinId="18" customBuiltin="1"/>
    <cellStyle name="Heading 4" xfId="61" builtinId="19" customBuiltin="1"/>
    <cellStyle name="Hyperlink" xfId="62" builtinId="8"/>
    <cellStyle name="Input" xfId="63" builtinId="20" customBuiltin="1"/>
    <cellStyle name="Input 2" xfId="64"/>
    <cellStyle name="Linked Cell" xfId="65" builtinId="24" customBuiltin="1"/>
    <cellStyle name="Neutral" xfId="66" builtinId="28" customBuiltin="1"/>
    <cellStyle name="Normal" xfId="0" builtinId="0"/>
    <cellStyle name="Normal 2" xfId="67"/>
    <cellStyle name="Normal 3" xfId="68"/>
    <cellStyle name="Normal 4" xfId="69"/>
    <cellStyle name="Normal 5" xfId="70"/>
    <cellStyle name="Note" xfId="71" builtinId="10" customBuiltin="1"/>
    <cellStyle name="Note 2" xfId="72"/>
    <cellStyle name="Output" xfId="73" builtinId="21" customBuiltin="1"/>
    <cellStyle name="Percent" xfId="74" builtinId="5"/>
    <cellStyle name="Percent 2" xfId="75"/>
    <cellStyle name="Percent 3" xfId="76"/>
    <cellStyle name="Title" xfId="77" builtinId="15" customBuiltin="1"/>
    <cellStyle name="Total" xfId="78" builtinId="25" customBuiltin="1"/>
    <cellStyle name="Total 2" xfId="79"/>
    <cellStyle name="Warning Text" xfId="80" builtinId="11" customBuiltin="1"/>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total A&amp;S costs</a:t>
            </a:r>
          </a:p>
        </c:rich>
      </c:tx>
      <c:layout>
        <c:manualLayout>
          <c:xMode val="edge"/>
          <c:yMode val="edge"/>
          <c:x val="0.26582308013186112"/>
          <c:y val="2.4844720496894408E-2"/>
        </c:manualLayout>
      </c:layout>
      <c:overlay val="0"/>
      <c:spPr>
        <a:noFill/>
        <a:ln w="25400">
          <a:noFill/>
        </a:ln>
      </c:spPr>
    </c:title>
    <c:autoTitleDeleted val="0"/>
    <c:plotArea>
      <c:layout>
        <c:manualLayout>
          <c:layoutTarget val="inner"/>
          <c:xMode val="edge"/>
          <c:yMode val="edge"/>
          <c:x val="6.8917112942149236E-2"/>
          <c:y val="0.17665615141955837"/>
          <c:w val="0.75105603360761342"/>
          <c:h val="0.63091482649842268"/>
        </c:manualLayout>
      </c:layout>
      <c:barChart>
        <c:barDir val="col"/>
        <c:grouping val="clustered"/>
        <c:varyColors val="0"/>
        <c:ser>
          <c:idx val="0"/>
          <c:order val="0"/>
          <c:tx>
            <c:strRef>
              <c:f>'3. Summary graphs'!$A$4</c:f>
              <c:strCache>
                <c:ptCount val="1"/>
                <c:pt idx="0">
                  <c:v>Cost ($ million) FY 2016/17</c:v>
                </c:pt>
              </c:strCache>
            </c:strRef>
          </c:tx>
          <c:invertIfNegative val="0"/>
          <c:cat>
            <c:strRef>
              <c:f>'3. Summary graphs'!$B$3:$F$3</c:f>
              <c:strCache>
                <c:ptCount val="5"/>
                <c:pt idx="0">
                  <c:v>HR</c:v>
                </c:pt>
                <c:pt idx="1">
                  <c:v>Finance</c:v>
                </c:pt>
                <c:pt idx="2">
                  <c:v>ICT</c:v>
                </c:pt>
                <c:pt idx="3">
                  <c:v>Procurement</c:v>
                </c:pt>
                <c:pt idx="4">
                  <c:v>CES</c:v>
                </c:pt>
              </c:strCache>
            </c:strRef>
          </c:cat>
          <c:val>
            <c:numRef>
              <c:f>'3. Summary graphs'!$B$4:$F$4</c:f>
              <c:numCache>
                <c:formatCode>_("$"* ##,##0.000_);_("$"* \(##,##0.000\);_("$"* "-"??_);_(@_)</c:formatCode>
                <c:ptCount val="5"/>
                <c:pt idx="0">
                  <c:v>3.2050000000000001</c:v>
                </c:pt>
                <c:pt idx="1">
                  <c:v>4.9210000000000003</c:v>
                </c:pt>
                <c:pt idx="2">
                  <c:v>22.164999999999999</c:v>
                </c:pt>
                <c:pt idx="3">
                  <c:v>0.36599999999999999</c:v>
                </c:pt>
                <c:pt idx="4">
                  <c:v>7.1059999999999999</c:v>
                </c:pt>
              </c:numCache>
            </c:numRef>
          </c:val>
          <c:extLst>
            <c:ext xmlns:c16="http://schemas.microsoft.com/office/drawing/2014/chart" uri="{C3380CC4-5D6E-409C-BE32-E72D297353CC}">
              <c16:uniqueId val="{00000000-7695-4A9B-AD44-76A4C4962EA5}"/>
            </c:ext>
          </c:extLst>
        </c:ser>
        <c:ser>
          <c:idx val="1"/>
          <c:order val="1"/>
          <c:tx>
            <c:strRef>
              <c:f>'3. Summary graphs'!$A$5</c:f>
              <c:strCache>
                <c:ptCount val="1"/>
                <c:pt idx="0">
                  <c:v>Cost ($ million) FY 2015/16</c:v>
                </c:pt>
              </c:strCache>
            </c:strRef>
          </c:tx>
          <c:invertIfNegative val="0"/>
          <c:cat>
            <c:strRef>
              <c:f>'3. Summary graphs'!$B$3:$F$3</c:f>
              <c:strCache>
                <c:ptCount val="5"/>
                <c:pt idx="0">
                  <c:v>HR</c:v>
                </c:pt>
                <c:pt idx="1">
                  <c:v>Finance</c:v>
                </c:pt>
                <c:pt idx="2">
                  <c:v>ICT</c:v>
                </c:pt>
                <c:pt idx="3">
                  <c:v>Procurement</c:v>
                </c:pt>
                <c:pt idx="4">
                  <c:v>CES</c:v>
                </c:pt>
              </c:strCache>
            </c:strRef>
          </c:cat>
          <c:val>
            <c:numRef>
              <c:f>'3. Summary graphs'!$B$5:$F$5</c:f>
              <c:numCache>
                <c:formatCode>_("$"* ##,##0.000_);_("$"* \(##,##0.000\);_("$"* "-"??_);_(@_)</c:formatCode>
                <c:ptCount val="5"/>
                <c:pt idx="0">
                  <c:v>3.7360000000000002</c:v>
                </c:pt>
                <c:pt idx="1">
                  <c:v>4.75</c:v>
                </c:pt>
                <c:pt idx="2">
                  <c:v>21.436</c:v>
                </c:pt>
                <c:pt idx="3">
                  <c:v>0.35499999999999998</c:v>
                </c:pt>
                <c:pt idx="4">
                  <c:v>6.4470000000000001</c:v>
                </c:pt>
              </c:numCache>
            </c:numRef>
          </c:val>
          <c:extLst>
            <c:ext xmlns:c16="http://schemas.microsoft.com/office/drawing/2014/chart" uri="{C3380CC4-5D6E-409C-BE32-E72D297353CC}">
              <c16:uniqueId val="{00000001-7695-4A9B-AD44-76A4C4962EA5}"/>
            </c:ext>
          </c:extLst>
        </c:ser>
        <c:ser>
          <c:idx val="2"/>
          <c:order val="2"/>
          <c:tx>
            <c:strRef>
              <c:f>'3. Summary graphs'!$A$6</c:f>
              <c:strCache>
                <c:ptCount val="1"/>
                <c:pt idx="0">
                  <c:v>Cost ($ million) FY 2014/15</c:v>
                </c:pt>
              </c:strCache>
            </c:strRef>
          </c:tx>
          <c:invertIfNegative val="0"/>
          <c:cat>
            <c:strRef>
              <c:f>'3. Summary graphs'!$B$3:$F$3</c:f>
              <c:strCache>
                <c:ptCount val="5"/>
                <c:pt idx="0">
                  <c:v>HR</c:v>
                </c:pt>
                <c:pt idx="1">
                  <c:v>Finance</c:v>
                </c:pt>
                <c:pt idx="2">
                  <c:v>ICT</c:v>
                </c:pt>
                <c:pt idx="3">
                  <c:v>Procurement</c:v>
                </c:pt>
                <c:pt idx="4">
                  <c:v>CES</c:v>
                </c:pt>
              </c:strCache>
            </c:strRef>
          </c:cat>
          <c:val>
            <c:numRef>
              <c:f>'3. Summary graphs'!$B$6:$F$6</c:f>
              <c:numCache>
                <c:formatCode>_("$"* ##,##0.000_);_("$"* \(##,##0.000\);_("$"* "-"??_);_(@_)</c:formatCode>
                <c:ptCount val="5"/>
                <c:pt idx="0">
                  <c:v>3.3319999999999999</c:v>
                </c:pt>
                <c:pt idx="1">
                  <c:v>4.5720000000000001</c:v>
                </c:pt>
                <c:pt idx="2">
                  <c:v>20.748000000000001</c:v>
                </c:pt>
                <c:pt idx="3">
                  <c:v>0.59899999999999998</c:v>
                </c:pt>
                <c:pt idx="4">
                  <c:v>5.3070000000000004</c:v>
                </c:pt>
              </c:numCache>
            </c:numRef>
          </c:val>
          <c:extLst>
            <c:ext xmlns:c16="http://schemas.microsoft.com/office/drawing/2014/chart" uri="{C3380CC4-5D6E-409C-BE32-E72D297353CC}">
              <c16:uniqueId val="{00000002-7695-4A9B-AD44-76A4C4962EA5}"/>
            </c:ext>
          </c:extLst>
        </c:ser>
        <c:dLbls>
          <c:showLegendKey val="0"/>
          <c:showVal val="0"/>
          <c:showCatName val="0"/>
          <c:showSerName val="0"/>
          <c:showPercent val="0"/>
          <c:showBubbleSize val="0"/>
        </c:dLbls>
        <c:gapWidth val="150"/>
        <c:axId val="485623920"/>
        <c:axId val="1"/>
      </c:barChart>
      <c:catAx>
        <c:axId val="4856239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A&amp;S function</a:t>
                </a:r>
              </a:p>
            </c:rich>
          </c:tx>
          <c:layout>
            <c:manualLayout>
              <c:xMode val="edge"/>
              <c:yMode val="edge"/>
              <c:x val="0.38677977489100779"/>
              <c:y val="0.9161503725077843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 million)</a:t>
                </a:r>
              </a:p>
            </c:rich>
          </c:tx>
          <c:layout>
            <c:manualLayout>
              <c:xMode val="edge"/>
              <c:yMode val="edge"/>
              <c:x val="7.0323488045007029E-3"/>
              <c:y val="0.34161555892469958"/>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5623920"/>
        <c:crosses val="autoZero"/>
        <c:crossBetween val="between"/>
      </c:valAx>
      <c:spPr>
        <a:solidFill>
          <a:srgbClr val="FFFFFF"/>
        </a:solidFill>
        <a:ln w="25400">
          <a:noFill/>
        </a:ln>
      </c:spPr>
    </c:plotArea>
    <c:legend>
      <c:legendPos val="r"/>
      <c:layout>
        <c:manualLayout>
          <c:xMode val="edge"/>
          <c:yMode val="edge"/>
          <c:x val="0.84021100737935184"/>
          <c:y val="0.27745390521836943"/>
          <c:w val="0.14853723453344703"/>
          <c:h val="0.54322850947979329"/>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Procurement Capability Maturity Model (CMM) scores</a:t>
            </a:r>
          </a:p>
        </c:rich>
      </c:tx>
      <c:layout>
        <c:manualLayout>
          <c:xMode val="edge"/>
          <c:yMode val="edge"/>
          <c:x val="0.13470873786407767"/>
          <c:y val="2.0356234096692113E-2"/>
        </c:manualLayout>
      </c:layout>
      <c:overlay val="0"/>
      <c:spPr>
        <a:noFill/>
        <a:ln w="25400">
          <a:noFill/>
        </a:ln>
      </c:spPr>
    </c:title>
    <c:autoTitleDeleted val="0"/>
    <c:plotArea>
      <c:layout>
        <c:manualLayout>
          <c:layoutTarget val="inner"/>
          <c:xMode val="edge"/>
          <c:yMode val="edge"/>
          <c:x val="8.3099982401798847E-2"/>
          <c:y val="0.17557295536377665"/>
          <c:w val="0.74976725695106161"/>
          <c:h val="0.63867843183055095"/>
        </c:manualLayout>
      </c:layout>
      <c:barChart>
        <c:barDir val="col"/>
        <c:grouping val="clustered"/>
        <c:varyColors val="0"/>
        <c:ser>
          <c:idx val="0"/>
          <c:order val="0"/>
          <c:tx>
            <c:strRef>
              <c:f>'3. Summary graphs'!$A$169</c:f>
              <c:strCache>
                <c:ptCount val="1"/>
                <c:pt idx="0">
                  <c:v>Agency result FY 2016/17 (mean)</c:v>
                </c:pt>
              </c:strCache>
            </c:strRef>
          </c:tx>
          <c:invertIfNegative val="0"/>
          <c:cat>
            <c:strRef>
              <c:f>'3. Summary graphs'!$B$168</c:f>
              <c:strCache>
                <c:ptCount val="1"/>
                <c:pt idx="0">
                  <c:v>Procurement Current State</c:v>
                </c:pt>
              </c:strCache>
            </c:strRef>
          </c:cat>
          <c:val>
            <c:numRef>
              <c:f>'3. Summary graphs'!$B$169</c:f>
              <c:numCache>
                <c:formatCode>0.0</c:formatCode>
                <c:ptCount val="1"/>
                <c:pt idx="0">
                  <c:v>0</c:v>
                </c:pt>
              </c:numCache>
            </c:numRef>
          </c:val>
          <c:extLst>
            <c:ext xmlns:c16="http://schemas.microsoft.com/office/drawing/2014/chart" uri="{C3380CC4-5D6E-409C-BE32-E72D297353CC}">
              <c16:uniqueId val="{00000000-B9BF-480A-8444-92D00D0B2AD5}"/>
            </c:ext>
          </c:extLst>
        </c:ser>
        <c:ser>
          <c:idx val="3"/>
          <c:order val="1"/>
          <c:tx>
            <c:strRef>
              <c:f>'3. Summary graphs'!$A$170</c:f>
              <c:strCache>
                <c:ptCount val="1"/>
                <c:pt idx="0">
                  <c:v>Agency result FY 2015/16 (mean)</c:v>
                </c:pt>
              </c:strCache>
            </c:strRef>
          </c:tx>
          <c:invertIfNegative val="0"/>
          <c:cat>
            <c:strRef>
              <c:f>'3. Summary graphs'!$B$168</c:f>
              <c:strCache>
                <c:ptCount val="1"/>
                <c:pt idx="0">
                  <c:v>Procurement Current State</c:v>
                </c:pt>
              </c:strCache>
            </c:strRef>
          </c:cat>
          <c:val>
            <c:numRef>
              <c:f>'3. Summary graphs'!$B$170</c:f>
              <c:numCache>
                <c:formatCode>0.0</c:formatCode>
                <c:ptCount val="1"/>
                <c:pt idx="0">
                  <c:v>1.8</c:v>
                </c:pt>
              </c:numCache>
            </c:numRef>
          </c:val>
          <c:extLst>
            <c:ext xmlns:c16="http://schemas.microsoft.com/office/drawing/2014/chart" uri="{C3380CC4-5D6E-409C-BE32-E72D297353CC}">
              <c16:uniqueId val="{00000001-B9BF-480A-8444-92D00D0B2AD5}"/>
            </c:ext>
          </c:extLst>
        </c:ser>
        <c:ser>
          <c:idx val="1"/>
          <c:order val="2"/>
          <c:tx>
            <c:strRef>
              <c:f>'3. Summary graphs'!$A$171</c:f>
              <c:strCache>
                <c:ptCount val="1"/>
                <c:pt idx="0">
                  <c:v>NZ peer group (mean)</c:v>
                </c:pt>
              </c:strCache>
            </c:strRef>
          </c:tx>
          <c:invertIfNegative val="0"/>
          <c:cat>
            <c:strRef>
              <c:f>'3. Summary graphs'!$B$168</c:f>
              <c:strCache>
                <c:ptCount val="1"/>
                <c:pt idx="0">
                  <c:v>Procurement Current State</c:v>
                </c:pt>
              </c:strCache>
            </c:strRef>
          </c:cat>
          <c:val>
            <c:numRef>
              <c:f>'3. Summary graphs'!$B$171</c:f>
              <c:numCache>
                <c:formatCode>0.0</c:formatCode>
                <c:ptCount val="1"/>
                <c:pt idx="0">
                  <c:v>0</c:v>
                </c:pt>
              </c:numCache>
            </c:numRef>
          </c:val>
          <c:extLst>
            <c:ext xmlns:c16="http://schemas.microsoft.com/office/drawing/2014/chart" uri="{C3380CC4-5D6E-409C-BE32-E72D297353CC}">
              <c16:uniqueId val="{00000002-B9BF-480A-8444-92D00D0B2AD5}"/>
            </c:ext>
          </c:extLst>
        </c:ser>
        <c:ser>
          <c:idx val="2"/>
          <c:order val="3"/>
          <c:tx>
            <c:strRef>
              <c:f>'3. Summary graphs'!$A$172</c:f>
              <c:strCache>
                <c:ptCount val="1"/>
                <c:pt idx="0">
                  <c:v>NZ Full cohort (mean)</c:v>
                </c:pt>
              </c:strCache>
            </c:strRef>
          </c:tx>
          <c:invertIfNegative val="0"/>
          <c:cat>
            <c:strRef>
              <c:f>'3. Summary graphs'!$B$168</c:f>
              <c:strCache>
                <c:ptCount val="1"/>
                <c:pt idx="0">
                  <c:v>Procurement Current State</c:v>
                </c:pt>
              </c:strCache>
            </c:strRef>
          </c:cat>
          <c:val>
            <c:numRef>
              <c:f>'3. Summary graphs'!$B$172</c:f>
              <c:numCache>
                <c:formatCode>0.0</c:formatCode>
                <c:ptCount val="1"/>
                <c:pt idx="0">
                  <c:v>0</c:v>
                </c:pt>
              </c:numCache>
            </c:numRef>
          </c:val>
          <c:extLst>
            <c:ext xmlns:c16="http://schemas.microsoft.com/office/drawing/2014/chart" uri="{C3380CC4-5D6E-409C-BE32-E72D297353CC}">
              <c16:uniqueId val="{00000003-B9BF-480A-8444-92D00D0B2AD5}"/>
            </c:ext>
          </c:extLst>
        </c:ser>
        <c:dLbls>
          <c:showLegendKey val="0"/>
          <c:showVal val="0"/>
          <c:showCatName val="0"/>
          <c:showSerName val="0"/>
          <c:showPercent val="0"/>
          <c:showBubbleSize val="0"/>
        </c:dLbls>
        <c:gapWidth val="150"/>
        <c:axId val="402045360"/>
        <c:axId val="1"/>
      </c:barChart>
      <c:catAx>
        <c:axId val="4020453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8349514563106796"/>
              <c:y val="0.9058545544402368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0679611650485436E-3"/>
              <c:y val="0.2875326080423153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2045360"/>
        <c:crosses val="autoZero"/>
        <c:crossBetween val="between"/>
      </c:valAx>
      <c:spPr>
        <a:solidFill>
          <a:srgbClr val="FFFFFF"/>
        </a:solidFill>
        <a:ln w="25400">
          <a:noFill/>
        </a:ln>
      </c:spPr>
    </c:plotArea>
    <c:legend>
      <c:legendPos val="r"/>
      <c:layout>
        <c:manualLayout>
          <c:xMode val="edge"/>
          <c:yMode val="edge"/>
          <c:x val="0.84951456310679607"/>
          <c:y val="0.24936440196883783"/>
          <c:w val="0.14563106796116509"/>
          <c:h val="0.5725204196803643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HR Capability Maturity Model (CMM) scores</a:t>
            </a:r>
          </a:p>
        </c:rich>
      </c:tx>
      <c:layout>
        <c:manualLayout>
          <c:xMode val="edge"/>
          <c:yMode val="edge"/>
          <c:x val="0.15291262135922329"/>
          <c:y val="2.0356234096692113E-2"/>
        </c:manualLayout>
      </c:layout>
      <c:overlay val="0"/>
      <c:spPr>
        <a:noFill/>
        <a:ln w="25400">
          <a:noFill/>
        </a:ln>
      </c:spPr>
    </c:title>
    <c:autoTitleDeleted val="0"/>
    <c:plotArea>
      <c:layout>
        <c:manualLayout>
          <c:layoutTarget val="inner"/>
          <c:xMode val="edge"/>
          <c:yMode val="edge"/>
          <c:x val="8.3099982401798847E-2"/>
          <c:y val="0.17557295536377665"/>
          <c:w val="0.74976725695106161"/>
          <c:h val="0.63867843183055129"/>
        </c:manualLayout>
      </c:layout>
      <c:barChart>
        <c:barDir val="col"/>
        <c:grouping val="clustered"/>
        <c:varyColors val="0"/>
        <c:ser>
          <c:idx val="0"/>
          <c:order val="0"/>
          <c:tx>
            <c:strRef>
              <c:f>'3. Summary graphs'!$A$198</c:f>
              <c:strCache>
                <c:ptCount val="1"/>
                <c:pt idx="0">
                  <c:v>Agency result FY 2016/17 (mean)</c:v>
                </c:pt>
              </c:strCache>
            </c:strRef>
          </c:tx>
          <c:invertIfNegative val="0"/>
          <c:cat>
            <c:strRef>
              <c:f>'3. Summary graphs'!$B$197</c:f>
              <c:strCache>
                <c:ptCount val="1"/>
                <c:pt idx="0">
                  <c:v>HR Current State</c:v>
                </c:pt>
              </c:strCache>
            </c:strRef>
          </c:cat>
          <c:val>
            <c:numRef>
              <c:f>'3. Summary graphs'!$B$198</c:f>
              <c:numCache>
                <c:formatCode>0.0</c:formatCode>
                <c:ptCount val="1"/>
                <c:pt idx="0">
                  <c:v>2.4</c:v>
                </c:pt>
              </c:numCache>
            </c:numRef>
          </c:val>
          <c:extLst>
            <c:ext xmlns:c16="http://schemas.microsoft.com/office/drawing/2014/chart" uri="{C3380CC4-5D6E-409C-BE32-E72D297353CC}">
              <c16:uniqueId val="{00000000-AA5F-43F8-A896-9F43158AB51D}"/>
            </c:ext>
          </c:extLst>
        </c:ser>
        <c:ser>
          <c:idx val="1"/>
          <c:order val="1"/>
          <c:tx>
            <c:strRef>
              <c:f>'3. Summary graphs'!$A$199</c:f>
              <c:strCache>
                <c:ptCount val="1"/>
                <c:pt idx="0">
                  <c:v>Agency result FY 2015/16 (mean)</c:v>
                </c:pt>
              </c:strCache>
            </c:strRef>
          </c:tx>
          <c:invertIfNegative val="0"/>
          <c:cat>
            <c:strRef>
              <c:f>'3. Summary graphs'!$B$197</c:f>
              <c:strCache>
                <c:ptCount val="1"/>
                <c:pt idx="0">
                  <c:v>HR Current State</c:v>
                </c:pt>
              </c:strCache>
            </c:strRef>
          </c:cat>
          <c:val>
            <c:numRef>
              <c:f>'3. Summary graphs'!$B$199</c:f>
              <c:numCache>
                <c:formatCode>0.0</c:formatCode>
                <c:ptCount val="1"/>
                <c:pt idx="0">
                  <c:v>2.2999999999999998</c:v>
                </c:pt>
              </c:numCache>
            </c:numRef>
          </c:val>
          <c:extLst>
            <c:ext xmlns:c16="http://schemas.microsoft.com/office/drawing/2014/chart" uri="{C3380CC4-5D6E-409C-BE32-E72D297353CC}">
              <c16:uniqueId val="{00000001-AA5F-43F8-A896-9F43158AB51D}"/>
            </c:ext>
          </c:extLst>
        </c:ser>
        <c:ser>
          <c:idx val="2"/>
          <c:order val="2"/>
          <c:tx>
            <c:strRef>
              <c:f>'3. Summary graphs'!$A$200</c:f>
              <c:strCache>
                <c:ptCount val="1"/>
                <c:pt idx="0">
                  <c:v>NZ peer group (mean)</c:v>
                </c:pt>
              </c:strCache>
            </c:strRef>
          </c:tx>
          <c:invertIfNegative val="0"/>
          <c:cat>
            <c:strRef>
              <c:f>'3. Summary graphs'!$B$197</c:f>
              <c:strCache>
                <c:ptCount val="1"/>
                <c:pt idx="0">
                  <c:v>HR Current State</c:v>
                </c:pt>
              </c:strCache>
            </c:strRef>
          </c:cat>
          <c:val>
            <c:numRef>
              <c:f>'3. Summary graphs'!$B$200</c:f>
              <c:numCache>
                <c:formatCode>0.0</c:formatCode>
                <c:ptCount val="1"/>
                <c:pt idx="0">
                  <c:v>2.7</c:v>
                </c:pt>
              </c:numCache>
            </c:numRef>
          </c:val>
          <c:extLst>
            <c:ext xmlns:c16="http://schemas.microsoft.com/office/drawing/2014/chart" uri="{C3380CC4-5D6E-409C-BE32-E72D297353CC}">
              <c16:uniqueId val="{00000002-AA5F-43F8-A896-9F43158AB51D}"/>
            </c:ext>
          </c:extLst>
        </c:ser>
        <c:ser>
          <c:idx val="3"/>
          <c:order val="3"/>
          <c:tx>
            <c:strRef>
              <c:f>'3. Summary graphs'!$A$201</c:f>
              <c:strCache>
                <c:ptCount val="1"/>
                <c:pt idx="0">
                  <c:v>NZ Full cohort (mean)</c:v>
                </c:pt>
              </c:strCache>
            </c:strRef>
          </c:tx>
          <c:invertIfNegative val="0"/>
          <c:cat>
            <c:strRef>
              <c:f>'3. Summary graphs'!$B$197</c:f>
              <c:strCache>
                <c:ptCount val="1"/>
                <c:pt idx="0">
                  <c:v>HR Current State</c:v>
                </c:pt>
              </c:strCache>
            </c:strRef>
          </c:cat>
          <c:val>
            <c:numRef>
              <c:f>'3. Summary graphs'!$B$201</c:f>
              <c:numCache>
                <c:formatCode>0.0</c:formatCode>
                <c:ptCount val="1"/>
                <c:pt idx="0">
                  <c:v>2.35</c:v>
                </c:pt>
              </c:numCache>
            </c:numRef>
          </c:val>
          <c:extLst>
            <c:ext xmlns:c16="http://schemas.microsoft.com/office/drawing/2014/chart" uri="{C3380CC4-5D6E-409C-BE32-E72D297353CC}">
              <c16:uniqueId val="{00000003-AA5F-43F8-A896-9F43158AB51D}"/>
            </c:ext>
          </c:extLst>
        </c:ser>
        <c:dLbls>
          <c:showLegendKey val="0"/>
          <c:showVal val="0"/>
          <c:showCatName val="0"/>
          <c:showSerName val="0"/>
          <c:showPercent val="0"/>
          <c:showBubbleSize val="0"/>
        </c:dLbls>
        <c:gapWidth val="150"/>
        <c:axId val="489982304"/>
        <c:axId val="1"/>
      </c:barChart>
      <c:catAx>
        <c:axId val="4899823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8349514563106796"/>
              <c:y val="0.9058545544402368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0679611650485436E-3"/>
              <c:y val="0.2875326080423153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982304"/>
        <c:crosses val="autoZero"/>
        <c:crossBetween val="between"/>
      </c:valAx>
      <c:spPr>
        <a:solidFill>
          <a:srgbClr val="FFFFFF"/>
        </a:solidFill>
        <a:ln w="25400">
          <a:noFill/>
        </a:ln>
      </c:spPr>
    </c:plotArea>
    <c:legend>
      <c:legendPos val="r"/>
      <c:layout>
        <c:manualLayout>
          <c:xMode val="edge"/>
          <c:yMode val="edge"/>
          <c:x val="0.84531814591137278"/>
          <c:y val="0.2561498133344019"/>
          <c:w val="0.15468185408862722"/>
          <c:h val="0.5692896021585088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Communications Capability Maturity Model (CMM) scores</a:t>
            </a:r>
          </a:p>
        </c:rich>
      </c:tx>
      <c:layout>
        <c:manualLayout>
          <c:xMode val="edge"/>
          <c:yMode val="edge"/>
          <c:x val="0.10558252427184465"/>
          <c:y val="2.0356234096692113E-2"/>
        </c:manualLayout>
      </c:layout>
      <c:overlay val="0"/>
      <c:spPr>
        <a:noFill/>
        <a:ln w="25400">
          <a:noFill/>
        </a:ln>
      </c:spPr>
    </c:title>
    <c:autoTitleDeleted val="0"/>
    <c:plotArea>
      <c:layout>
        <c:manualLayout>
          <c:layoutTarget val="inner"/>
          <c:xMode val="edge"/>
          <c:yMode val="edge"/>
          <c:x val="8.3099982401798847E-2"/>
          <c:y val="0.17557295536377665"/>
          <c:w val="0.74976725695106161"/>
          <c:h val="0.63867843183055173"/>
        </c:manualLayout>
      </c:layout>
      <c:barChart>
        <c:barDir val="col"/>
        <c:grouping val="clustered"/>
        <c:varyColors val="0"/>
        <c:ser>
          <c:idx val="0"/>
          <c:order val="0"/>
          <c:tx>
            <c:strRef>
              <c:f>'3. Summary graphs'!$A$227</c:f>
              <c:strCache>
                <c:ptCount val="1"/>
                <c:pt idx="0">
                  <c:v>Agency result FY 2016/17 (mean)</c:v>
                </c:pt>
              </c:strCache>
            </c:strRef>
          </c:tx>
          <c:invertIfNegative val="0"/>
          <c:cat>
            <c:strRef>
              <c:f>'3. Summary graphs'!$B$226</c:f>
              <c:strCache>
                <c:ptCount val="1"/>
                <c:pt idx="0">
                  <c:v>Communications Current State</c:v>
                </c:pt>
              </c:strCache>
            </c:strRef>
          </c:cat>
          <c:val>
            <c:numRef>
              <c:f>'3. Summary graphs'!$B$227</c:f>
              <c:numCache>
                <c:formatCode>0.0</c:formatCode>
                <c:ptCount val="1"/>
                <c:pt idx="0">
                  <c:v>2.1</c:v>
                </c:pt>
              </c:numCache>
            </c:numRef>
          </c:val>
          <c:extLst>
            <c:ext xmlns:c16="http://schemas.microsoft.com/office/drawing/2014/chart" uri="{C3380CC4-5D6E-409C-BE32-E72D297353CC}">
              <c16:uniqueId val="{00000000-DD27-4D23-B569-CFC89643BE35}"/>
            </c:ext>
          </c:extLst>
        </c:ser>
        <c:ser>
          <c:idx val="1"/>
          <c:order val="1"/>
          <c:tx>
            <c:strRef>
              <c:f>'3. Summary graphs'!$A$228</c:f>
              <c:strCache>
                <c:ptCount val="1"/>
                <c:pt idx="0">
                  <c:v>Agency result FY 2015/16 (mean)</c:v>
                </c:pt>
              </c:strCache>
            </c:strRef>
          </c:tx>
          <c:invertIfNegative val="0"/>
          <c:cat>
            <c:strRef>
              <c:f>'3. Summary graphs'!$B$226</c:f>
              <c:strCache>
                <c:ptCount val="1"/>
                <c:pt idx="0">
                  <c:v>Communications Current State</c:v>
                </c:pt>
              </c:strCache>
            </c:strRef>
          </c:cat>
          <c:val>
            <c:numRef>
              <c:f>'3. Summary graphs'!$B$228</c:f>
              <c:numCache>
                <c:formatCode>0.0</c:formatCode>
                <c:ptCount val="1"/>
                <c:pt idx="0">
                  <c:v>1.9</c:v>
                </c:pt>
              </c:numCache>
            </c:numRef>
          </c:val>
          <c:extLst>
            <c:ext xmlns:c16="http://schemas.microsoft.com/office/drawing/2014/chart" uri="{C3380CC4-5D6E-409C-BE32-E72D297353CC}">
              <c16:uniqueId val="{00000001-DD27-4D23-B569-CFC89643BE35}"/>
            </c:ext>
          </c:extLst>
        </c:ser>
        <c:ser>
          <c:idx val="2"/>
          <c:order val="2"/>
          <c:tx>
            <c:strRef>
              <c:f>'3. Summary graphs'!$A$229</c:f>
              <c:strCache>
                <c:ptCount val="1"/>
                <c:pt idx="0">
                  <c:v>NZ peer group (mean)</c:v>
                </c:pt>
              </c:strCache>
            </c:strRef>
          </c:tx>
          <c:invertIfNegative val="0"/>
          <c:cat>
            <c:strRef>
              <c:f>'3. Summary graphs'!$B$226</c:f>
              <c:strCache>
                <c:ptCount val="1"/>
                <c:pt idx="0">
                  <c:v>Communications Current State</c:v>
                </c:pt>
              </c:strCache>
            </c:strRef>
          </c:cat>
          <c:val>
            <c:numRef>
              <c:f>'3. Summary graphs'!$B$229</c:f>
              <c:numCache>
                <c:formatCode>0.0</c:formatCode>
                <c:ptCount val="1"/>
                <c:pt idx="0">
                  <c:v>2.9</c:v>
                </c:pt>
              </c:numCache>
            </c:numRef>
          </c:val>
          <c:extLst>
            <c:ext xmlns:c16="http://schemas.microsoft.com/office/drawing/2014/chart" uri="{C3380CC4-5D6E-409C-BE32-E72D297353CC}">
              <c16:uniqueId val="{00000002-DD27-4D23-B569-CFC89643BE35}"/>
            </c:ext>
          </c:extLst>
        </c:ser>
        <c:ser>
          <c:idx val="3"/>
          <c:order val="3"/>
          <c:tx>
            <c:strRef>
              <c:f>'3. Summary graphs'!$A$230</c:f>
              <c:strCache>
                <c:ptCount val="1"/>
                <c:pt idx="0">
                  <c:v>NZ Full cohort (mean)</c:v>
                </c:pt>
              </c:strCache>
            </c:strRef>
          </c:tx>
          <c:invertIfNegative val="0"/>
          <c:cat>
            <c:strRef>
              <c:f>'3. Summary graphs'!$B$226</c:f>
              <c:strCache>
                <c:ptCount val="1"/>
                <c:pt idx="0">
                  <c:v>Communications Current State</c:v>
                </c:pt>
              </c:strCache>
            </c:strRef>
          </c:cat>
          <c:val>
            <c:numRef>
              <c:f>'3. Summary graphs'!$B$230</c:f>
              <c:numCache>
                <c:formatCode>0.0</c:formatCode>
                <c:ptCount val="1"/>
                <c:pt idx="0">
                  <c:v>2.9</c:v>
                </c:pt>
              </c:numCache>
            </c:numRef>
          </c:val>
          <c:extLst>
            <c:ext xmlns:c16="http://schemas.microsoft.com/office/drawing/2014/chart" uri="{C3380CC4-5D6E-409C-BE32-E72D297353CC}">
              <c16:uniqueId val="{00000003-DD27-4D23-B569-CFC89643BE35}"/>
            </c:ext>
          </c:extLst>
        </c:ser>
        <c:dLbls>
          <c:showLegendKey val="0"/>
          <c:showVal val="0"/>
          <c:showCatName val="0"/>
          <c:showSerName val="0"/>
          <c:showPercent val="0"/>
          <c:showBubbleSize val="0"/>
        </c:dLbls>
        <c:gapWidth val="150"/>
        <c:axId val="488789048"/>
        <c:axId val="1"/>
      </c:barChart>
      <c:catAx>
        <c:axId val="4887890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8349514563106796"/>
              <c:y val="0.9058545544402368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0679611650485436E-3"/>
              <c:y val="0.2875326080423153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8789048"/>
        <c:crosses val="autoZero"/>
        <c:crossBetween val="between"/>
      </c:valAx>
      <c:spPr>
        <a:solidFill>
          <a:srgbClr val="FFFFFF"/>
        </a:solidFill>
        <a:ln w="25400">
          <a:noFill/>
        </a:ln>
      </c:spPr>
    </c:plotArea>
    <c:legend>
      <c:legendPos val="r"/>
      <c:layout>
        <c:manualLayout>
          <c:xMode val="edge"/>
          <c:yMode val="edge"/>
          <c:x val="0.84693626888871909"/>
          <c:y val="0.25275710765161985"/>
          <c:w val="0.15306373111128091"/>
          <c:h val="0.5692896021585088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Legal Capability Maturity Model (CMM) scores</a:t>
            </a:r>
          </a:p>
        </c:rich>
      </c:tx>
      <c:layout>
        <c:manualLayout>
          <c:xMode val="edge"/>
          <c:yMode val="edge"/>
          <c:x val="0.12593529300109307"/>
          <c:y val="2.0356234096692113E-2"/>
        </c:manualLayout>
      </c:layout>
      <c:overlay val="0"/>
      <c:spPr>
        <a:noFill/>
        <a:ln w="25400">
          <a:noFill/>
        </a:ln>
      </c:spPr>
    </c:title>
    <c:autoTitleDeleted val="0"/>
    <c:plotArea>
      <c:layout>
        <c:manualLayout>
          <c:layoutTarget val="inner"/>
          <c:xMode val="edge"/>
          <c:yMode val="edge"/>
          <c:x val="8.3099982401798847E-2"/>
          <c:y val="0.17557295536377665"/>
          <c:w val="0.71693836275453104"/>
          <c:h val="0.63867843183055195"/>
        </c:manualLayout>
      </c:layout>
      <c:barChart>
        <c:barDir val="col"/>
        <c:grouping val="clustered"/>
        <c:varyColors val="0"/>
        <c:ser>
          <c:idx val="0"/>
          <c:order val="0"/>
          <c:tx>
            <c:strRef>
              <c:f>'3. Summary graphs'!$A$256</c:f>
              <c:strCache>
                <c:ptCount val="1"/>
                <c:pt idx="0">
                  <c:v>Agency result FY 2016/17 (mean)</c:v>
                </c:pt>
              </c:strCache>
            </c:strRef>
          </c:tx>
          <c:invertIfNegative val="0"/>
          <c:cat>
            <c:strRef>
              <c:f>'3. Summary graphs'!$B$255</c:f>
              <c:strCache>
                <c:ptCount val="1"/>
                <c:pt idx="0">
                  <c:v>Legal Current State</c:v>
                </c:pt>
              </c:strCache>
            </c:strRef>
          </c:cat>
          <c:val>
            <c:numRef>
              <c:f>'3. Summary graphs'!$B$256</c:f>
              <c:numCache>
                <c:formatCode>0.0</c:formatCode>
                <c:ptCount val="1"/>
                <c:pt idx="0">
                  <c:v>3.4</c:v>
                </c:pt>
              </c:numCache>
            </c:numRef>
          </c:val>
          <c:extLst>
            <c:ext xmlns:c16="http://schemas.microsoft.com/office/drawing/2014/chart" uri="{C3380CC4-5D6E-409C-BE32-E72D297353CC}">
              <c16:uniqueId val="{00000000-C5BE-40F8-9525-D586943964F8}"/>
            </c:ext>
          </c:extLst>
        </c:ser>
        <c:ser>
          <c:idx val="1"/>
          <c:order val="1"/>
          <c:tx>
            <c:strRef>
              <c:f>'3. Summary graphs'!$A$257</c:f>
              <c:strCache>
                <c:ptCount val="1"/>
                <c:pt idx="0">
                  <c:v>Agency result FY 2015/16 (mean)</c:v>
                </c:pt>
              </c:strCache>
            </c:strRef>
          </c:tx>
          <c:invertIfNegative val="0"/>
          <c:cat>
            <c:strRef>
              <c:f>'3. Summary graphs'!$B$255</c:f>
              <c:strCache>
                <c:ptCount val="1"/>
                <c:pt idx="0">
                  <c:v>Legal Current State</c:v>
                </c:pt>
              </c:strCache>
            </c:strRef>
          </c:cat>
          <c:val>
            <c:numRef>
              <c:f>'3. Summary graphs'!$B$257</c:f>
              <c:numCache>
                <c:formatCode>0.0</c:formatCode>
                <c:ptCount val="1"/>
                <c:pt idx="0">
                  <c:v>3.6</c:v>
                </c:pt>
              </c:numCache>
            </c:numRef>
          </c:val>
          <c:extLst>
            <c:ext xmlns:c16="http://schemas.microsoft.com/office/drawing/2014/chart" uri="{C3380CC4-5D6E-409C-BE32-E72D297353CC}">
              <c16:uniqueId val="{00000001-C5BE-40F8-9525-D586943964F8}"/>
            </c:ext>
          </c:extLst>
        </c:ser>
        <c:ser>
          <c:idx val="2"/>
          <c:order val="2"/>
          <c:tx>
            <c:strRef>
              <c:f>'3. Summary graphs'!$A$258</c:f>
              <c:strCache>
                <c:ptCount val="1"/>
                <c:pt idx="0">
                  <c:v>NZ peer group (mean)</c:v>
                </c:pt>
              </c:strCache>
            </c:strRef>
          </c:tx>
          <c:invertIfNegative val="0"/>
          <c:cat>
            <c:strRef>
              <c:f>'3. Summary graphs'!$B$255</c:f>
              <c:strCache>
                <c:ptCount val="1"/>
                <c:pt idx="0">
                  <c:v>Legal Current State</c:v>
                </c:pt>
              </c:strCache>
            </c:strRef>
          </c:cat>
          <c:val>
            <c:numRef>
              <c:f>'3. Summary graphs'!$B$258</c:f>
              <c:numCache>
                <c:formatCode>0.0</c:formatCode>
                <c:ptCount val="1"/>
                <c:pt idx="0">
                  <c:v>2.85</c:v>
                </c:pt>
              </c:numCache>
            </c:numRef>
          </c:val>
          <c:extLst>
            <c:ext xmlns:c16="http://schemas.microsoft.com/office/drawing/2014/chart" uri="{C3380CC4-5D6E-409C-BE32-E72D297353CC}">
              <c16:uniqueId val="{00000002-C5BE-40F8-9525-D586943964F8}"/>
            </c:ext>
          </c:extLst>
        </c:ser>
        <c:ser>
          <c:idx val="3"/>
          <c:order val="3"/>
          <c:tx>
            <c:strRef>
              <c:f>'3. Summary graphs'!$A$259</c:f>
              <c:strCache>
                <c:ptCount val="1"/>
                <c:pt idx="0">
                  <c:v>NZ Full cohort (mean)</c:v>
                </c:pt>
              </c:strCache>
            </c:strRef>
          </c:tx>
          <c:invertIfNegative val="0"/>
          <c:cat>
            <c:strRef>
              <c:f>'3. Summary graphs'!$B$255</c:f>
              <c:strCache>
                <c:ptCount val="1"/>
                <c:pt idx="0">
                  <c:v>Legal Current State</c:v>
                </c:pt>
              </c:strCache>
            </c:strRef>
          </c:cat>
          <c:val>
            <c:numRef>
              <c:f>'3. Summary graphs'!$B$259</c:f>
              <c:numCache>
                <c:formatCode>0.0</c:formatCode>
                <c:ptCount val="1"/>
                <c:pt idx="0">
                  <c:v>2.8</c:v>
                </c:pt>
              </c:numCache>
            </c:numRef>
          </c:val>
          <c:extLst>
            <c:ext xmlns:c16="http://schemas.microsoft.com/office/drawing/2014/chart" uri="{C3380CC4-5D6E-409C-BE32-E72D297353CC}">
              <c16:uniqueId val="{00000003-C5BE-40F8-9525-D586943964F8}"/>
            </c:ext>
          </c:extLst>
        </c:ser>
        <c:dLbls>
          <c:showLegendKey val="0"/>
          <c:showVal val="0"/>
          <c:showCatName val="0"/>
          <c:showSerName val="0"/>
          <c:showPercent val="0"/>
          <c:showBubbleSize val="0"/>
        </c:dLbls>
        <c:gapWidth val="150"/>
        <c:axId val="485703120"/>
        <c:axId val="1"/>
      </c:barChart>
      <c:catAx>
        <c:axId val="4857031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6409003737375717"/>
              <c:y val="0.9058545544402368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2344139650872821E-3"/>
              <c:y val="0.2875326080423153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5703120"/>
        <c:crosses val="autoZero"/>
        <c:crossBetween val="between"/>
      </c:valAx>
      <c:spPr>
        <a:solidFill>
          <a:srgbClr val="FFFFFF"/>
        </a:solidFill>
        <a:ln w="25400">
          <a:noFill/>
        </a:ln>
      </c:spPr>
    </c:plotArea>
    <c:legend>
      <c:legendPos val="r"/>
      <c:layout>
        <c:manualLayout>
          <c:xMode val="edge"/>
          <c:yMode val="edge"/>
          <c:x val="0.82668381539589342"/>
          <c:y val="0.22900816787214573"/>
          <c:w val="0.1508729488614422"/>
          <c:h val="0.60305503796758231"/>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Capability Maturity Model (CMM) scores</a:t>
            </a:r>
          </a:p>
        </c:rich>
      </c:tx>
      <c:layout>
        <c:manualLayout>
          <c:xMode val="edge"/>
          <c:yMode val="edge"/>
          <c:x val="9.6654405188199052E-2"/>
          <c:y val="1.1210762331838564E-2"/>
        </c:manualLayout>
      </c:layout>
      <c:overlay val="0"/>
      <c:spPr>
        <a:noFill/>
        <a:ln w="25400">
          <a:noFill/>
        </a:ln>
      </c:spPr>
    </c:title>
    <c:autoTitleDeleted val="0"/>
    <c:plotArea>
      <c:layout>
        <c:manualLayout>
          <c:layoutTarget val="inner"/>
          <c:xMode val="edge"/>
          <c:yMode val="edge"/>
          <c:x val="6.2307199638322722E-2"/>
          <c:y val="8.8369864582866414E-2"/>
          <c:w val="0.7607980760778108"/>
          <c:h val="0.78081230358539144"/>
        </c:manualLayout>
      </c:layout>
      <c:barChart>
        <c:barDir val="col"/>
        <c:grouping val="clustered"/>
        <c:varyColors val="0"/>
        <c:ser>
          <c:idx val="0"/>
          <c:order val="0"/>
          <c:tx>
            <c:strRef>
              <c:f>'3. Summary graphs'!$A$286</c:f>
              <c:strCache>
                <c:ptCount val="1"/>
                <c:pt idx="0">
                  <c:v>Agency result FY 2016/17 (mean)</c:v>
                </c:pt>
              </c:strCache>
            </c:strRef>
          </c:tx>
          <c:invertIfNegative val="0"/>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graphs'!$B$286:$F$286</c:f>
              <c:numCache>
                <c:formatCode>0.0</c:formatCode>
                <c:ptCount val="5"/>
                <c:pt idx="0">
                  <c:v>3</c:v>
                </c:pt>
                <c:pt idx="1">
                  <c:v>0</c:v>
                </c:pt>
                <c:pt idx="2">
                  <c:v>2.4</c:v>
                </c:pt>
                <c:pt idx="3">
                  <c:v>2.1</c:v>
                </c:pt>
                <c:pt idx="4">
                  <c:v>3.4</c:v>
                </c:pt>
              </c:numCache>
            </c:numRef>
          </c:val>
          <c:extLst>
            <c:ext xmlns:c16="http://schemas.microsoft.com/office/drawing/2014/chart" uri="{C3380CC4-5D6E-409C-BE32-E72D297353CC}">
              <c16:uniqueId val="{00000000-FA5C-47BF-B675-414148C12869}"/>
            </c:ext>
          </c:extLst>
        </c:ser>
        <c:ser>
          <c:idx val="1"/>
          <c:order val="1"/>
          <c:tx>
            <c:strRef>
              <c:f>'3. Summary graphs'!$A$287</c:f>
              <c:strCache>
                <c:ptCount val="1"/>
                <c:pt idx="0">
                  <c:v>Agency result FY 2015/16 (mean)</c:v>
                </c:pt>
              </c:strCache>
            </c:strRef>
          </c:tx>
          <c:invertIfNegative val="0"/>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graphs'!$B$287:$F$287</c:f>
              <c:numCache>
                <c:formatCode>0.0</c:formatCode>
                <c:ptCount val="5"/>
                <c:pt idx="0">
                  <c:v>3.1</c:v>
                </c:pt>
                <c:pt idx="1">
                  <c:v>1.8</c:v>
                </c:pt>
                <c:pt idx="2">
                  <c:v>2.2999999999999998</c:v>
                </c:pt>
                <c:pt idx="3">
                  <c:v>1.9</c:v>
                </c:pt>
                <c:pt idx="4">
                  <c:v>3.6</c:v>
                </c:pt>
              </c:numCache>
            </c:numRef>
          </c:val>
          <c:extLst>
            <c:ext xmlns:c16="http://schemas.microsoft.com/office/drawing/2014/chart" uri="{C3380CC4-5D6E-409C-BE32-E72D297353CC}">
              <c16:uniqueId val="{00000001-FA5C-47BF-B675-414148C12869}"/>
            </c:ext>
          </c:extLst>
        </c:ser>
        <c:ser>
          <c:idx val="2"/>
          <c:order val="2"/>
          <c:tx>
            <c:strRef>
              <c:f>'3. Summary graphs'!$A$288</c:f>
              <c:strCache>
                <c:ptCount val="1"/>
                <c:pt idx="0">
                  <c:v>NZ peer group (mean)</c:v>
                </c:pt>
              </c:strCache>
            </c:strRef>
          </c:tx>
          <c:invertIfNegative val="0"/>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graphs'!$B$288:$F$288</c:f>
              <c:numCache>
                <c:formatCode>0.0</c:formatCode>
                <c:ptCount val="5"/>
                <c:pt idx="0">
                  <c:v>2.65</c:v>
                </c:pt>
                <c:pt idx="1">
                  <c:v>0</c:v>
                </c:pt>
                <c:pt idx="2">
                  <c:v>2.7</c:v>
                </c:pt>
                <c:pt idx="3">
                  <c:v>2.9</c:v>
                </c:pt>
                <c:pt idx="4">
                  <c:v>2.85</c:v>
                </c:pt>
              </c:numCache>
            </c:numRef>
          </c:val>
          <c:extLst>
            <c:ext xmlns:c16="http://schemas.microsoft.com/office/drawing/2014/chart" uri="{C3380CC4-5D6E-409C-BE32-E72D297353CC}">
              <c16:uniqueId val="{00000002-FA5C-47BF-B675-414148C12869}"/>
            </c:ext>
          </c:extLst>
        </c:ser>
        <c:ser>
          <c:idx val="3"/>
          <c:order val="3"/>
          <c:tx>
            <c:strRef>
              <c:f>'3. Summary graphs'!$A$289</c:f>
              <c:strCache>
                <c:ptCount val="1"/>
                <c:pt idx="0">
                  <c:v>NZ Full cohort (mean)</c:v>
                </c:pt>
              </c:strCache>
            </c:strRef>
          </c:tx>
          <c:invertIfNegative val="0"/>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graphs'!$B$289:$F$289</c:f>
              <c:numCache>
                <c:formatCode>0.0</c:formatCode>
                <c:ptCount val="5"/>
                <c:pt idx="0">
                  <c:v>2.7</c:v>
                </c:pt>
                <c:pt idx="1">
                  <c:v>0</c:v>
                </c:pt>
                <c:pt idx="2">
                  <c:v>2.35</c:v>
                </c:pt>
                <c:pt idx="3">
                  <c:v>2.9</c:v>
                </c:pt>
                <c:pt idx="4">
                  <c:v>2.8</c:v>
                </c:pt>
              </c:numCache>
            </c:numRef>
          </c:val>
          <c:extLst>
            <c:ext xmlns:c16="http://schemas.microsoft.com/office/drawing/2014/chart" uri="{C3380CC4-5D6E-409C-BE32-E72D297353CC}">
              <c16:uniqueId val="{00000003-FA5C-47BF-B675-414148C12869}"/>
            </c:ext>
          </c:extLst>
        </c:ser>
        <c:dLbls>
          <c:showLegendKey val="0"/>
          <c:showVal val="0"/>
          <c:showCatName val="0"/>
          <c:showSerName val="0"/>
          <c:showPercent val="0"/>
          <c:showBubbleSize val="0"/>
        </c:dLbls>
        <c:gapWidth val="150"/>
        <c:axId val="486983976"/>
        <c:axId val="1"/>
      </c:barChart>
      <c:catAx>
        <c:axId val="4869839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6679097268975208"/>
              <c:y val="0.939461883408071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
</a:t>
                </a:r>
              </a:p>
            </c:rich>
          </c:tx>
          <c:layout>
            <c:manualLayout>
              <c:xMode val="edge"/>
              <c:yMode val="edge"/>
              <c:x val="6.1957868649318466E-3"/>
              <c:y val="0.2914798206278027"/>
            </c:manualLayout>
          </c:layout>
          <c:overlay val="0"/>
          <c:spPr>
            <a:noFill/>
            <a:ln w="25400">
              <a:noFill/>
            </a:ln>
          </c:spPr>
        </c:title>
        <c:numFmt formatCode="0.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86983976"/>
        <c:crosses val="autoZero"/>
        <c:crossBetween val="between"/>
      </c:valAx>
      <c:spPr>
        <a:solidFill>
          <a:srgbClr val="FFFFFF"/>
        </a:solidFill>
        <a:ln w="25400">
          <a:noFill/>
        </a:ln>
      </c:spPr>
    </c:plotArea>
    <c:legend>
      <c:legendPos val="r"/>
      <c:layout>
        <c:manualLayout>
          <c:xMode val="edge"/>
          <c:yMode val="edge"/>
          <c:x val="0.84272120260060435"/>
          <c:y val="0.19269305462377742"/>
          <c:w val="0.15727866730413342"/>
          <c:h val="0.68734131327754433"/>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HR function per employee</a:t>
            </a:r>
          </a:p>
        </c:rich>
      </c:tx>
      <c:layout>
        <c:manualLayout>
          <c:xMode val="edge"/>
          <c:yMode val="edge"/>
          <c:x val="0.2690544204430908"/>
          <c:y val="2.3529411764705882E-2"/>
        </c:manualLayout>
      </c:layout>
      <c:overlay val="0"/>
      <c:spPr>
        <a:noFill/>
        <a:ln w="25400">
          <a:noFill/>
        </a:ln>
      </c:spPr>
    </c:title>
    <c:autoTitleDeleted val="0"/>
    <c:plotArea>
      <c:layout>
        <c:manualLayout>
          <c:layoutTarget val="inner"/>
          <c:xMode val="edge"/>
          <c:yMode val="edge"/>
          <c:x val="7.9484899098356501E-2"/>
          <c:y val="0.16470611889091064"/>
          <c:w val="0.90809792026685365"/>
          <c:h val="0.53039277443260768"/>
        </c:manualLayout>
      </c:layout>
      <c:barChart>
        <c:barDir val="col"/>
        <c:grouping val="clustered"/>
        <c:varyColors val="0"/>
        <c:ser>
          <c:idx val="0"/>
          <c:order val="0"/>
          <c:tx>
            <c:strRef>
              <c:f>'4. HR metrics'!$B$26</c:f>
              <c:strCache>
                <c:ptCount val="1"/>
                <c:pt idx="0">
                  <c:v>Result</c:v>
                </c:pt>
              </c:strCache>
            </c:strRef>
          </c:tx>
          <c:invertIfNegative val="0"/>
          <c:cat>
            <c:strRef>
              <c:f>('4. HR metrics'!$C$25:$H$25,'4. HR metrics'!$I$25:$J$25)</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metrics'!$C$26:$H$26,'4. HR metrics'!$I$26:$J$26)</c:f>
              <c:numCache>
                <c:formatCode>_("$"* #,##0.00_);_("$"* \(#,##0.00\);_("$"* "-"??_);_(@_)</c:formatCode>
                <c:ptCount val="8"/>
                <c:pt idx="0">
                  <c:v>1540.8653999999999</c:v>
                </c:pt>
                <c:pt idx="1">
                  <c:v>1855.0148999999999</c:v>
                </c:pt>
                <c:pt idx="2">
                  <c:v>3598.9067</c:v>
                </c:pt>
                <c:pt idx="3">
                  <c:v>3100.761</c:v>
                </c:pt>
                <c:pt idx="4">
                  <c:v>1734.58</c:v>
                </c:pt>
                <c:pt idx="5">
                  <c:v>1045</c:v>
                </c:pt>
                <c:pt idx="6">
                  <c:v>2845.0005999999998</c:v>
                </c:pt>
                <c:pt idx="7">
                  <c:v>1840.6627000000001</c:v>
                </c:pt>
              </c:numCache>
            </c:numRef>
          </c:val>
          <c:extLst>
            <c:ext xmlns:c16="http://schemas.microsoft.com/office/drawing/2014/chart" uri="{C3380CC4-5D6E-409C-BE32-E72D297353CC}">
              <c16:uniqueId val="{00000000-E911-4DD3-964B-631AF82B1E6F}"/>
            </c:ext>
          </c:extLst>
        </c:ser>
        <c:dLbls>
          <c:showLegendKey val="0"/>
          <c:showVal val="0"/>
          <c:showCatName val="0"/>
          <c:showSerName val="0"/>
          <c:showPercent val="0"/>
          <c:showBubbleSize val="0"/>
        </c:dLbls>
        <c:gapWidth val="150"/>
        <c:axId val="488526160"/>
        <c:axId val="1"/>
      </c:barChart>
      <c:catAx>
        <c:axId val="4885261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658441411597152"/>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per employee ($)</a:t>
                </a:r>
              </a:p>
            </c:rich>
          </c:tx>
          <c:layout>
            <c:manualLayout>
              <c:xMode val="edge"/>
              <c:yMode val="edge"/>
              <c:x val="1.2855840316019159E-2"/>
              <c:y val="0.21470619113787245"/>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852616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employees per HR FTE</a:t>
            </a:r>
          </a:p>
        </c:rich>
      </c:tx>
      <c:layout>
        <c:manualLayout>
          <c:xMode val="edge"/>
          <c:yMode val="edge"/>
          <c:x val="0.31743137876996141"/>
          <c:y val="2.3529411764705882E-2"/>
        </c:manualLayout>
      </c:layout>
      <c:overlay val="0"/>
      <c:spPr>
        <a:noFill/>
        <a:ln w="25400">
          <a:noFill/>
        </a:ln>
      </c:spPr>
    </c:title>
    <c:autoTitleDeleted val="0"/>
    <c:plotArea>
      <c:layout>
        <c:manualLayout>
          <c:layoutTarget val="inner"/>
          <c:xMode val="edge"/>
          <c:yMode val="edge"/>
          <c:x val="7.6970213585687106E-2"/>
          <c:y val="0.16470611889091064"/>
          <c:w val="0.91062370873365595"/>
          <c:h val="0.52647134431201792"/>
        </c:manualLayout>
      </c:layout>
      <c:barChart>
        <c:barDir val="col"/>
        <c:grouping val="clustered"/>
        <c:varyColors val="0"/>
        <c:ser>
          <c:idx val="0"/>
          <c:order val="0"/>
          <c:tx>
            <c:strRef>
              <c:f>'4. HR metrics'!$B$48</c:f>
              <c:strCache>
                <c:ptCount val="1"/>
                <c:pt idx="0">
                  <c:v>Result</c:v>
                </c:pt>
              </c:strCache>
            </c:strRef>
          </c:tx>
          <c:invertIfNegative val="0"/>
          <c:cat>
            <c:strRef>
              <c:f>('4. HR metrics'!$C$47:$H$47,'4. HR metrics'!$I$47:$J$47)</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metrics'!$C$48:$H$48,'4. HR metrics'!$I$48:$J$48)</c:f>
              <c:numCache>
                <c:formatCode>0.00</c:formatCode>
                <c:ptCount val="8"/>
                <c:pt idx="0">
                  <c:v>108.6729</c:v>
                </c:pt>
                <c:pt idx="1">
                  <c:v>110.842</c:v>
                </c:pt>
                <c:pt idx="2">
                  <c:v>55.529299999999999</c:v>
                </c:pt>
                <c:pt idx="3">
                  <c:v>61.804099999999998</c:v>
                </c:pt>
                <c:pt idx="4">
                  <c:v>66.67</c:v>
                </c:pt>
                <c:pt idx="5">
                  <c:v>70.88</c:v>
                </c:pt>
                <c:pt idx="6">
                  <c:v>63.297899999999998</c:v>
                </c:pt>
                <c:pt idx="7">
                  <c:v>91.294200000000004</c:v>
                </c:pt>
              </c:numCache>
            </c:numRef>
          </c:val>
          <c:extLst>
            <c:ext xmlns:c16="http://schemas.microsoft.com/office/drawing/2014/chart" uri="{C3380CC4-5D6E-409C-BE32-E72D297353CC}">
              <c16:uniqueId val="{00000000-A885-4832-B998-F4033B58C0F0}"/>
            </c:ext>
          </c:extLst>
        </c:ser>
        <c:dLbls>
          <c:showLegendKey val="0"/>
          <c:showVal val="0"/>
          <c:showCatName val="0"/>
          <c:showSerName val="0"/>
          <c:showPercent val="0"/>
          <c:showBubbleSize val="0"/>
        </c:dLbls>
        <c:gapWidth val="150"/>
        <c:axId val="486266976"/>
        <c:axId val="1"/>
      </c:barChart>
      <c:catAx>
        <c:axId val="4862669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522953861536543"/>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employees per HR FTE</a:t>
                </a:r>
              </a:p>
            </c:rich>
          </c:tx>
          <c:layout>
            <c:manualLayout>
              <c:xMode val="edge"/>
              <c:yMode val="edge"/>
              <c:x val="7.3394671819868662E-3"/>
              <c:y val="0.1941179558437548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626697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Cost of HR process per employee </a:t>
            </a:r>
          </a:p>
        </c:rich>
      </c:tx>
      <c:layout>
        <c:manualLayout>
          <c:xMode val="edge"/>
          <c:yMode val="edge"/>
          <c:x val="0.32018363089229229"/>
          <c:y val="1.9704433497536946E-2"/>
        </c:manualLayout>
      </c:layout>
      <c:overlay val="0"/>
      <c:spPr>
        <a:noFill/>
        <a:ln w="25400">
          <a:noFill/>
        </a:ln>
      </c:spPr>
    </c:title>
    <c:autoTitleDeleted val="0"/>
    <c:plotArea>
      <c:layout>
        <c:manualLayout>
          <c:layoutTarget val="inner"/>
          <c:xMode val="edge"/>
          <c:yMode val="edge"/>
          <c:x val="0.11244421970189507"/>
          <c:y val="0.13793120036753431"/>
          <c:w val="0.68242827903392811"/>
          <c:h val="0.60344900160796255"/>
        </c:manualLayout>
      </c:layout>
      <c:barChart>
        <c:barDir val="col"/>
        <c:grouping val="clustered"/>
        <c:varyColors val="0"/>
        <c:ser>
          <c:idx val="0"/>
          <c:order val="0"/>
          <c:tx>
            <c:strRef>
              <c:f>'4. HR metrics'!$C$69</c:f>
              <c:strCache>
                <c:ptCount val="1"/>
                <c:pt idx="0">
                  <c:v>Agency result
FY 2016/17</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metrics'!$C$70:$C$75</c:f>
              <c:numCache>
                <c:formatCode>_("$"* #,##0.00_);_("$"* \(#,##0.00\);_("$"* "-"??_);_(@_)</c:formatCode>
                <c:ptCount val="6"/>
                <c:pt idx="0">
                  <c:v>178.84620000000001</c:v>
                </c:pt>
                <c:pt idx="1">
                  <c:v>241.34620000000001</c:v>
                </c:pt>
                <c:pt idx="2">
                  <c:v>76.923100000000005</c:v>
                </c:pt>
                <c:pt idx="3">
                  <c:v>757.2115</c:v>
                </c:pt>
                <c:pt idx="4">
                  <c:v>140.38460000000001</c:v>
                </c:pt>
                <c:pt idx="5">
                  <c:v>146.15379999999999</c:v>
                </c:pt>
              </c:numCache>
            </c:numRef>
          </c:val>
          <c:extLst>
            <c:ext xmlns:c16="http://schemas.microsoft.com/office/drawing/2014/chart" uri="{C3380CC4-5D6E-409C-BE32-E72D297353CC}">
              <c16:uniqueId val="{00000000-E2DE-4C99-95E6-83D190628611}"/>
            </c:ext>
          </c:extLst>
        </c:ser>
        <c:ser>
          <c:idx val="1"/>
          <c:order val="1"/>
          <c:tx>
            <c:strRef>
              <c:f>'4. HR metrics'!$D$69</c:f>
              <c:strCache>
                <c:ptCount val="1"/>
                <c:pt idx="0">
                  <c:v>Agency result
FY 2015/16</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metrics'!$D$70:$D$75</c:f>
              <c:numCache>
                <c:formatCode>_("$"* #,##0.00_);_("$"* \(#,##0.00\);_("$"* "-"??_);_(@_)</c:formatCode>
                <c:ptCount val="6"/>
                <c:pt idx="0">
                  <c:v>185.20359999999999</c:v>
                </c:pt>
                <c:pt idx="1">
                  <c:v>286.99110000000002</c:v>
                </c:pt>
                <c:pt idx="2">
                  <c:v>61.072499999999998</c:v>
                </c:pt>
                <c:pt idx="3">
                  <c:v>1043.1976</c:v>
                </c:pt>
                <c:pt idx="4">
                  <c:v>148.9573</c:v>
                </c:pt>
                <c:pt idx="5">
                  <c:v>129.59289999999999</c:v>
                </c:pt>
              </c:numCache>
            </c:numRef>
          </c:val>
          <c:extLst>
            <c:ext xmlns:c16="http://schemas.microsoft.com/office/drawing/2014/chart" uri="{C3380CC4-5D6E-409C-BE32-E72D297353CC}">
              <c16:uniqueId val="{00000001-E2DE-4C99-95E6-83D190628611}"/>
            </c:ext>
          </c:extLst>
        </c:ser>
        <c:ser>
          <c:idx val="2"/>
          <c:order val="2"/>
          <c:tx>
            <c:strRef>
              <c:f>'4. HR metrics'!$E$69</c:f>
              <c:strCache>
                <c:ptCount val="1"/>
                <c:pt idx="0">
                  <c:v>Peer group (median)</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metrics'!$E$70:$E$75</c:f>
              <c:numCache>
                <c:formatCode>_("$"* #,##0.00_);_("$"* \(#,##0.00\);_("$"* "-"??_);_(@_)</c:formatCode>
                <c:ptCount val="6"/>
                <c:pt idx="0">
                  <c:v>645.47479999999996</c:v>
                </c:pt>
                <c:pt idx="1">
                  <c:v>720.98429999999996</c:v>
                </c:pt>
                <c:pt idx="2">
                  <c:v>205.5187</c:v>
                </c:pt>
                <c:pt idx="3">
                  <c:v>799.87900000000002</c:v>
                </c:pt>
                <c:pt idx="4">
                  <c:v>365.79570000000001</c:v>
                </c:pt>
                <c:pt idx="5">
                  <c:v>162.28299999999999</c:v>
                </c:pt>
              </c:numCache>
            </c:numRef>
          </c:val>
          <c:extLst>
            <c:ext xmlns:c16="http://schemas.microsoft.com/office/drawing/2014/chart" uri="{C3380CC4-5D6E-409C-BE32-E72D297353CC}">
              <c16:uniqueId val="{00000002-E2DE-4C99-95E6-83D190628611}"/>
            </c:ext>
          </c:extLst>
        </c:ser>
        <c:ser>
          <c:idx val="3"/>
          <c:order val="3"/>
          <c:tx>
            <c:strRef>
              <c:f>'4. HR metrics'!$F$69</c:f>
              <c:strCache>
                <c:ptCount val="1"/>
                <c:pt idx="0">
                  <c:v>NZ full cohort (median)</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metrics'!$F$70:$F$75</c:f>
              <c:numCache>
                <c:formatCode>_("$"* #,##0.00_);_("$"* \(#,##0.00\);_("$"* "-"??_);_(@_)</c:formatCode>
                <c:ptCount val="6"/>
                <c:pt idx="0">
                  <c:v>625.10360000000003</c:v>
                </c:pt>
                <c:pt idx="1">
                  <c:v>641.45100000000002</c:v>
                </c:pt>
                <c:pt idx="2">
                  <c:v>189.2946</c:v>
                </c:pt>
                <c:pt idx="3">
                  <c:v>799.87900000000002</c:v>
                </c:pt>
                <c:pt idx="4">
                  <c:v>329.94580000000002</c:v>
                </c:pt>
                <c:pt idx="5">
                  <c:v>123.5164</c:v>
                </c:pt>
              </c:numCache>
            </c:numRef>
          </c:val>
          <c:extLst>
            <c:ext xmlns:c16="http://schemas.microsoft.com/office/drawing/2014/chart" uri="{C3380CC4-5D6E-409C-BE32-E72D297353CC}">
              <c16:uniqueId val="{00000003-E2DE-4C99-95E6-83D190628611}"/>
            </c:ext>
          </c:extLst>
        </c:ser>
        <c:ser>
          <c:idx val="4"/>
          <c:order val="4"/>
          <c:tx>
            <c:strRef>
              <c:f>'4. HR metrics'!$G$69</c:f>
              <c:strCache>
                <c:ptCount val="1"/>
                <c:pt idx="0">
                  <c:v>APQC all participants cohort (median)</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metrics'!$G$70:$G$75</c:f>
              <c:numCache>
                <c:formatCode>_("$"* #,##0.00_);_("$"* \(#,##0.00\);_("$"* "-"??_);_(@_)</c:formatCode>
                <c:ptCount val="6"/>
                <c:pt idx="0">
                  <c:v>335</c:v>
                </c:pt>
                <c:pt idx="1">
                  <c:v>360</c:v>
                </c:pt>
                <c:pt idx="2">
                  <c:v>108</c:v>
                </c:pt>
                <c:pt idx="3">
                  <c:v>302</c:v>
                </c:pt>
                <c:pt idx="4">
                  <c:v>225</c:v>
                </c:pt>
                <c:pt idx="5">
                  <c:v>76</c:v>
                </c:pt>
              </c:numCache>
            </c:numRef>
          </c:val>
          <c:extLst>
            <c:ext xmlns:c16="http://schemas.microsoft.com/office/drawing/2014/chart" uri="{C3380CC4-5D6E-409C-BE32-E72D297353CC}">
              <c16:uniqueId val="{00000004-E2DE-4C99-95E6-83D190628611}"/>
            </c:ext>
          </c:extLst>
        </c:ser>
        <c:ser>
          <c:idx val="5"/>
          <c:order val="5"/>
          <c:tx>
            <c:strRef>
              <c:f>'4. HR metrics'!$H$69</c:f>
              <c:strCache>
                <c:ptCount val="1"/>
                <c:pt idx="0">
                  <c:v>APQC similar cohort (median)</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metrics'!$H$70:$H$75</c:f>
              <c:numCache>
                <c:formatCode>_("$"* #,##0.00_);_("$"* \(#,##0.00\);_("$"* "-"??_);_(@_)</c:formatCode>
                <c:ptCount val="6"/>
                <c:pt idx="0">
                  <c:v>311</c:v>
                </c:pt>
                <c:pt idx="1">
                  <c:v>367</c:v>
                </c:pt>
                <c:pt idx="2">
                  <c:v>265</c:v>
                </c:pt>
                <c:pt idx="3">
                  <c:v>627</c:v>
                </c:pt>
                <c:pt idx="4">
                  <c:v>174</c:v>
                </c:pt>
                <c:pt idx="5">
                  <c:v>116</c:v>
                </c:pt>
              </c:numCache>
            </c:numRef>
          </c:val>
          <c:extLst>
            <c:ext xmlns:c16="http://schemas.microsoft.com/office/drawing/2014/chart" uri="{C3380CC4-5D6E-409C-BE32-E72D297353CC}">
              <c16:uniqueId val="{00000005-E2DE-4C99-95E6-83D190628611}"/>
            </c:ext>
          </c:extLst>
        </c:ser>
        <c:ser>
          <c:idx val="7"/>
          <c:order val="6"/>
          <c:tx>
            <c:strRef>
              <c:f>'4. HR metrics'!$I$69</c:f>
              <c:strCache>
                <c:ptCount val="1"/>
                <c:pt idx="0">
                  <c:v>Peer group 
(75th percentile)</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metrics'!$I$70:$I$75</c:f>
              <c:numCache>
                <c:formatCode>_("$"* #,##0.00_);_("$"* \(#,##0.00\);_("$"* "-"??_);_(@_)</c:formatCode>
                <c:ptCount val="6"/>
                <c:pt idx="0">
                  <c:v>570.05359999999996</c:v>
                </c:pt>
                <c:pt idx="1">
                  <c:v>397.1814</c:v>
                </c:pt>
                <c:pt idx="2">
                  <c:v>141.92760000000001</c:v>
                </c:pt>
                <c:pt idx="3">
                  <c:v>757.99580000000003</c:v>
                </c:pt>
                <c:pt idx="4">
                  <c:v>293.33240000000001</c:v>
                </c:pt>
                <c:pt idx="5">
                  <c:v>110.1208</c:v>
                </c:pt>
              </c:numCache>
            </c:numRef>
          </c:val>
          <c:extLst>
            <c:ext xmlns:c16="http://schemas.microsoft.com/office/drawing/2014/chart" uri="{C3380CC4-5D6E-409C-BE32-E72D297353CC}">
              <c16:uniqueId val="{00000006-E2DE-4C99-95E6-83D190628611}"/>
            </c:ext>
          </c:extLst>
        </c:ser>
        <c:ser>
          <c:idx val="8"/>
          <c:order val="7"/>
          <c:tx>
            <c:strRef>
              <c:f>'4. HR metrics'!$J$69</c:f>
              <c:strCache>
                <c:ptCount val="1"/>
                <c:pt idx="0">
                  <c:v>NZ full cohort (75th percentile)</c:v>
                </c:pt>
              </c:strCache>
            </c:strRef>
          </c:tx>
          <c:invertIfNegative val="0"/>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metrics'!$J$70:$J$75</c:f>
              <c:numCache>
                <c:formatCode>_("$"* #,##0.00_);_("$"* \(#,##0.00\);_("$"* "-"??_);_(@_)</c:formatCode>
                <c:ptCount val="6"/>
                <c:pt idx="0">
                  <c:v>398.19159999999999</c:v>
                </c:pt>
                <c:pt idx="1">
                  <c:v>321.62599999999998</c:v>
                </c:pt>
                <c:pt idx="2">
                  <c:v>94.387</c:v>
                </c:pt>
                <c:pt idx="3">
                  <c:v>541.81460000000004</c:v>
                </c:pt>
                <c:pt idx="4">
                  <c:v>282.1508</c:v>
                </c:pt>
                <c:pt idx="5">
                  <c:v>94.69</c:v>
                </c:pt>
              </c:numCache>
            </c:numRef>
          </c:val>
          <c:extLst>
            <c:ext xmlns:c16="http://schemas.microsoft.com/office/drawing/2014/chart" uri="{C3380CC4-5D6E-409C-BE32-E72D297353CC}">
              <c16:uniqueId val="{00000007-E2DE-4C99-95E6-83D190628611}"/>
            </c:ext>
          </c:extLst>
        </c:ser>
        <c:dLbls>
          <c:showLegendKey val="0"/>
          <c:showVal val="0"/>
          <c:showCatName val="0"/>
          <c:showSerName val="0"/>
          <c:showPercent val="0"/>
          <c:showBubbleSize val="0"/>
        </c:dLbls>
        <c:gapWidth val="150"/>
        <c:axId val="489113248"/>
        <c:axId val="1"/>
      </c:barChart>
      <c:catAx>
        <c:axId val="4891132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HR processes</a:t>
                </a:r>
              </a:p>
            </c:rich>
          </c:tx>
          <c:layout>
            <c:manualLayout>
              <c:xMode val="edge"/>
              <c:yMode val="edge"/>
              <c:x val="0.41284425985213385"/>
              <c:y val="0.9334985712992771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per employee ($)</a:t>
                </a:r>
              </a:p>
            </c:rich>
          </c:tx>
          <c:layout>
            <c:manualLayout>
              <c:xMode val="edge"/>
              <c:yMode val="edge"/>
              <c:x val="2.2935786872794749E-2"/>
              <c:y val="0.25862094824353848"/>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113248"/>
        <c:crosses val="autoZero"/>
        <c:crossBetween val="between"/>
      </c:valAx>
      <c:spPr>
        <a:solidFill>
          <a:srgbClr val="FFFFFF"/>
        </a:solidFill>
        <a:ln w="25400">
          <a:noFill/>
        </a:ln>
      </c:spPr>
    </c:plotArea>
    <c:legend>
      <c:legendPos val="r"/>
      <c:layout>
        <c:manualLayout>
          <c:xMode val="edge"/>
          <c:yMode val="edge"/>
          <c:x val="0.82293617144010844"/>
          <c:y val="0.16009878075585379"/>
          <c:w val="0.15871564131406646"/>
          <c:h val="0.7807892116933659"/>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Cost of recruitment per new employee</a:t>
            </a:r>
          </a:p>
        </c:rich>
      </c:tx>
      <c:layout>
        <c:manualLayout>
          <c:xMode val="edge"/>
          <c:yMode val="edge"/>
          <c:x val="0.2954129588063637"/>
          <c:y val="2.3529411764705882E-2"/>
        </c:manualLayout>
      </c:layout>
      <c:overlay val="0"/>
      <c:spPr>
        <a:noFill/>
        <a:ln w="25400">
          <a:noFill/>
        </a:ln>
      </c:spPr>
    </c:title>
    <c:autoTitleDeleted val="0"/>
    <c:plotArea>
      <c:layout>
        <c:manualLayout>
          <c:layoutTarget val="inner"/>
          <c:xMode val="edge"/>
          <c:yMode val="edge"/>
          <c:x val="0.1051471501842086"/>
          <c:y val="0.16470611889091064"/>
          <c:w val="0.88243569553805778"/>
          <c:h val="0.52647134431201792"/>
        </c:manualLayout>
      </c:layout>
      <c:barChart>
        <c:barDir val="col"/>
        <c:grouping val="clustered"/>
        <c:varyColors val="0"/>
        <c:ser>
          <c:idx val="0"/>
          <c:order val="0"/>
          <c:tx>
            <c:strRef>
              <c:f>'4. HR metrics'!$B$100</c:f>
              <c:strCache>
                <c:ptCount val="1"/>
                <c:pt idx="0">
                  <c:v>Result</c:v>
                </c:pt>
              </c:strCache>
            </c:strRef>
          </c:tx>
          <c:invertIfNegative val="0"/>
          <c:cat>
            <c:strRef>
              <c:f>('4. HR metrics'!$C$99:$H$99,'4. HR metrics'!$I$99:$J$99)</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metrics'!$C$100:$H$100,'4. HR metrics'!$I$100:$J$100)</c:f>
              <c:numCache>
                <c:formatCode>_("$"* #,##0.00_);_("$"* \(#,##0.00\);_("$"* "-"??_);_(@_)</c:formatCode>
                <c:ptCount val="8"/>
                <c:pt idx="0">
                  <c:v>1430.1994</c:v>
                </c:pt>
                <c:pt idx="1">
                  <c:v>2349.5934999999999</c:v>
                </c:pt>
                <c:pt idx="2">
                  <c:v>4496.8158999999996</c:v>
                </c:pt>
                <c:pt idx="3">
                  <c:v>3189.7303999999999</c:v>
                </c:pt>
                <c:pt idx="4">
                  <c:v>2434.0500000000002</c:v>
                </c:pt>
                <c:pt idx="5">
                  <c:v>1500</c:v>
                </c:pt>
                <c:pt idx="6">
                  <c:v>2672.9695000000002</c:v>
                </c:pt>
                <c:pt idx="7">
                  <c:v>2233.8024</c:v>
                </c:pt>
              </c:numCache>
            </c:numRef>
          </c:val>
          <c:extLst>
            <c:ext xmlns:c16="http://schemas.microsoft.com/office/drawing/2014/chart" uri="{C3380CC4-5D6E-409C-BE32-E72D297353CC}">
              <c16:uniqueId val="{00000000-F30A-4B95-9E22-D15F0E14809D}"/>
            </c:ext>
          </c:extLst>
        </c:ser>
        <c:dLbls>
          <c:showLegendKey val="0"/>
          <c:showVal val="0"/>
          <c:showCatName val="0"/>
          <c:showSerName val="0"/>
          <c:showPercent val="0"/>
          <c:showBubbleSize val="0"/>
        </c:dLbls>
        <c:gapWidth val="150"/>
        <c:axId val="401998992"/>
        <c:axId val="1"/>
      </c:barChart>
      <c:catAx>
        <c:axId val="4019989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431213628085678"/>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per employee ($)</a:t>
                </a:r>
              </a:p>
            </c:rich>
          </c:tx>
          <c:layout>
            <c:manualLayout>
              <c:xMode val="edge"/>
              <c:yMode val="edge"/>
              <c:x val="2.0183462401755232E-2"/>
              <c:y val="0.21470619113787245"/>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19989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employees per HR  process FTE</a:t>
            </a:r>
          </a:p>
        </c:rich>
      </c:tx>
      <c:layout>
        <c:manualLayout>
          <c:xMode val="edge"/>
          <c:yMode val="edge"/>
          <c:x val="0.26972493822887522"/>
          <c:y val="1.9704433497536946E-2"/>
        </c:manualLayout>
      </c:layout>
      <c:overlay val="0"/>
      <c:spPr>
        <a:noFill/>
        <a:ln w="25400">
          <a:noFill/>
        </a:ln>
      </c:spPr>
    </c:title>
    <c:autoTitleDeleted val="0"/>
    <c:plotArea>
      <c:layout>
        <c:manualLayout>
          <c:layoutTarget val="inner"/>
          <c:xMode val="edge"/>
          <c:yMode val="edge"/>
          <c:x val="0.12956960196489201"/>
          <c:y val="0.13464722082153521"/>
          <c:w val="0.66163317200028893"/>
          <c:h val="0.60344900160796255"/>
        </c:manualLayout>
      </c:layout>
      <c:barChart>
        <c:barDir val="col"/>
        <c:grouping val="clustered"/>
        <c:varyColors val="0"/>
        <c:ser>
          <c:idx val="0"/>
          <c:order val="0"/>
          <c:tx>
            <c:strRef>
              <c:f>'4. HR metrics'!$C$121</c:f>
              <c:strCache>
                <c:ptCount val="1"/>
                <c:pt idx="0">
                  <c:v>Agency result
FY 2016/17</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metrics'!$C$122:$C$127</c:f>
              <c:numCache>
                <c:formatCode>0.00</c:formatCode>
                <c:ptCount val="6"/>
                <c:pt idx="0">
                  <c:v>556.14970000000005</c:v>
                </c:pt>
                <c:pt idx="1">
                  <c:v>1014.6341</c:v>
                </c:pt>
                <c:pt idx="2">
                  <c:v>1434.4828</c:v>
                </c:pt>
                <c:pt idx="3">
                  <c:v>256.7901</c:v>
                </c:pt>
                <c:pt idx="4">
                  <c:v>650</c:v>
                </c:pt>
                <c:pt idx="5">
                  <c:v>3466.6667000000002</c:v>
                </c:pt>
              </c:numCache>
            </c:numRef>
          </c:val>
          <c:extLst>
            <c:ext xmlns:c16="http://schemas.microsoft.com/office/drawing/2014/chart" uri="{C3380CC4-5D6E-409C-BE32-E72D297353CC}">
              <c16:uniqueId val="{00000000-E9BA-4A94-8898-3DDF39D26209}"/>
            </c:ext>
          </c:extLst>
        </c:ser>
        <c:ser>
          <c:idx val="1"/>
          <c:order val="1"/>
          <c:tx>
            <c:strRef>
              <c:f>'4. HR metrics'!$D$121</c:f>
              <c:strCache>
                <c:ptCount val="1"/>
                <c:pt idx="0">
                  <c:v>Agency result
FY 2015/16</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metrics'!$D$122:$D$127</c:f>
              <c:numCache>
                <c:formatCode>0.00</c:formatCode>
                <c:ptCount val="6"/>
                <c:pt idx="0">
                  <c:v>619.69230000000005</c:v>
                </c:pt>
                <c:pt idx="1">
                  <c:v>1032.8205</c:v>
                </c:pt>
                <c:pt idx="2">
                  <c:v>1678.3333</c:v>
                </c:pt>
                <c:pt idx="3">
                  <c:v>256.56049999999999</c:v>
                </c:pt>
                <c:pt idx="4">
                  <c:v>689.726</c:v>
                </c:pt>
                <c:pt idx="5">
                  <c:v>2014</c:v>
                </c:pt>
              </c:numCache>
            </c:numRef>
          </c:val>
          <c:extLst>
            <c:ext xmlns:c16="http://schemas.microsoft.com/office/drawing/2014/chart" uri="{C3380CC4-5D6E-409C-BE32-E72D297353CC}">
              <c16:uniqueId val="{00000001-E9BA-4A94-8898-3DDF39D26209}"/>
            </c:ext>
          </c:extLst>
        </c:ser>
        <c:ser>
          <c:idx val="2"/>
          <c:order val="2"/>
          <c:tx>
            <c:strRef>
              <c:f>'4. HR metrics'!$E$121</c:f>
              <c:strCache>
                <c:ptCount val="1"/>
                <c:pt idx="0">
                  <c:v>Peer group (median)</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metrics'!$E$122:$E$127</c:f>
              <c:numCache>
                <c:formatCode>0.00</c:formatCode>
                <c:ptCount val="6"/>
                <c:pt idx="0">
                  <c:v>250.59880000000001</c:v>
                </c:pt>
                <c:pt idx="1">
                  <c:v>388.60939999999999</c:v>
                </c:pt>
                <c:pt idx="2">
                  <c:v>757.98749999999995</c:v>
                </c:pt>
                <c:pt idx="3">
                  <c:v>268.52010000000001</c:v>
                </c:pt>
                <c:pt idx="4">
                  <c:v>476.14929999999998</c:v>
                </c:pt>
                <c:pt idx="5">
                  <c:v>781.01350000000002</c:v>
                </c:pt>
              </c:numCache>
            </c:numRef>
          </c:val>
          <c:extLst>
            <c:ext xmlns:c16="http://schemas.microsoft.com/office/drawing/2014/chart" uri="{C3380CC4-5D6E-409C-BE32-E72D297353CC}">
              <c16:uniqueId val="{00000002-E9BA-4A94-8898-3DDF39D26209}"/>
            </c:ext>
          </c:extLst>
        </c:ser>
        <c:ser>
          <c:idx val="3"/>
          <c:order val="3"/>
          <c:tx>
            <c:strRef>
              <c:f>'4. HR metrics'!$F$121</c:f>
              <c:strCache>
                <c:ptCount val="1"/>
                <c:pt idx="0">
                  <c:v>NZ full cohort (median)</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metrics'!$F$122:$F$127</c:f>
              <c:numCache>
                <c:formatCode>0.00</c:formatCode>
                <c:ptCount val="6"/>
                <c:pt idx="0">
                  <c:v>260.1216</c:v>
                </c:pt>
                <c:pt idx="1">
                  <c:v>363.2174</c:v>
                </c:pt>
                <c:pt idx="2">
                  <c:v>768.90369999999996</c:v>
                </c:pt>
                <c:pt idx="3">
                  <c:v>274.21589999999998</c:v>
                </c:pt>
                <c:pt idx="4">
                  <c:v>406.19389999999999</c:v>
                </c:pt>
                <c:pt idx="5">
                  <c:v>1102.0381</c:v>
                </c:pt>
              </c:numCache>
            </c:numRef>
          </c:val>
          <c:extLst>
            <c:ext xmlns:c16="http://schemas.microsoft.com/office/drawing/2014/chart" uri="{C3380CC4-5D6E-409C-BE32-E72D297353CC}">
              <c16:uniqueId val="{00000003-E9BA-4A94-8898-3DDF39D26209}"/>
            </c:ext>
          </c:extLst>
        </c:ser>
        <c:ser>
          <c:idx val="4"/>
          <c:order val="4"/>
          <c:tx>
            <c:strRef>
              <c:f>'4. HR metrics'!$I$121</c:f>
              <c:strCache>
                <c:ptCount val="1"/>
                <c:pt idx="0">
                  <c:v>Peer group 
(75th percentile)</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metrics'!$I$122:$I$127</c:f>
              <c:numCache>
                <c:formatCode>0.00</c:formatCode>
                <c:ptCount val="6"/>
                <c:pt idx="0">
                  <c:v>295.73809999999997</c:v>
                </c:pt>
                <c:pt idx="1">
                  <c:v>575.02800000000002</c:v>
                </c:pt>
                <c:pt idx="2">
                  <c:v>1165.5443</c:v>
                </c:pt>
                <c:pt idx="3">
                  <c:v>301.91460000000001</c:v>
                </c:pt>
                <c:pt idx="4">
                  <c:v>578.64469999999994</c:v>
                </c:pt>
                <c:pt idx="5">
                  <c:v>1653.3851</c:v>
                </c:pt>
              </c:numCache>
            </c:numRef>
          </c:val>
          <c:extLst>
            <c:ext xmlns:c16="http://schemas.microsoft.com/office/drawing/2014/chart" uri="{C3380CC4-5D6E-409C-BE32-E72D297353CC}">
              <c16:uniqueId val="{00000004-E9BA-4A94-8898-3DDF39D26209}"/>
            </c:ext>
          </c:extLst>
        </c:ser>
        <c:ser>
          <c:idx val="5"/>
          <c:order val="5"/>
          <c:tx>
            <c:strRef>
              <c:f>'4. HR metrics'!$J$121</c:f>
              <c:strCache>
                <c:ptCount val="1"/>
                <c:pt idx="0">
                  <c:v>NZ full cohort (75th percentile)</c:v>
                </c:pt>
              </c:strCache>
            </c:strRef>
          </c:tx>
          <c:invertIfNegative val="0"/>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metrics'!$J$122:$J$127</c:f>
              <c:numCache>
                <c:formatCode>0.00</c:formatCode>
                <c:ptCount val="6"/>
                <c:pt idx="0">
                  <c:v>506.55529999999999</c:v>
                </c:pt>
                <c:pt idx="1">
                  <c:v>577.22619999999995</c:v>
                </c:pt>
                <c:pt idx="2">
                  <c:v>1214.7001</c:v>
                </c:pt>
                <c:pt idx="3">
                  <c:v>331.2987</c:v>
                </c:pt>
                <c:pt idx="4">
                  <c:v>585.47220000000004</c:v>
                </c:pt>
                <c:pt idx="5">
                  <c:v>1734.4069999999999</c:v>
                </c:pt>
              </c:numCache>
            </c:numRef>
          </c:val>
          <c:extLst>
            <c:ext xmlns:c16="http://schemas.microsoft.com/office/drawing/2014/chart" uri="{C3380CC4-5D6E-409C-BE32-E72D297353CC}">
              <c16:uniqueId val="{00000005-E9BA-4A94-8898-3DDF39D26209}"/>
            </c:ext>
          </c:extLst>
        </c:ser>
        <c:dLbls>
          <c:showLegendKey val="0"/>
          <c:showVal val="0"/>
          <c:showCatName val="0"/>
          <c:showSerName val="0"/>
          <c:showPercent val="0"/>
          <c:showBubbleSize val="0"/>
        </c:dLbls>
        <c:gapWidth val="150"/>
        <c:axId val="402001288"/>
        <c:axId val="1"/>
      </c:barChart>
      <c:catAx>
        <c:axId val="4020012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HR processes</a:t>
                </a:r>
              </a:p>
            </c:rich>
          </c:tx>
          <c:layout>
            <c:manualLayout>
              <c:xMode val="edge"/>
              <c:yMode val="edge"/>
              <c:x val="0.41926624556545816"/>
              <c:y val="0.9334985712992771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employees</a:t>
                </a:r>
              </a:p>
            </c:rich>
          </c:tx>
          <c:layout>
            <c:manualLayout>
              <c:xMode val="edge"/>
              <c:yMode val="edge"/>
              <c:x val="2.6605520463788179E-2"/>
              <c:y val="0.25862094824353848"/>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2001288"/>
        <c:crosses val="autoZero"/>
        <c:crossBetween val="between"/>
      </c:valAx>
      <c:spPr>
        <a:solidFill>
          <a:srgbClr val="FFFFFF"/>
        </a:solidFill>
        <a:ln w="25400">
          <a:noFill/>
        </a:ln>
      </c:spPr>
    </c:plotArea>
    <c:legend>
      <c:legendPos val="r"/>
      <c:layout>
        <c:manualLayout>
          <c:xMode val="edge"/>
          <c:yMode val="edge"/>
          <c:x val="0.82293617144010844"/>
          <c:y val="0.14532045563270107"/>
          <c:w val="0.15321104092757643"/>
          <c:h val="0.4778330294920031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 Summary graphs'!$A$29</c:f>
          <c:strCache>
            <c:ptCount val="1"/>
            <c:pt idx="0">
              <c:v>Distribution of A&amp;S costs FY 2014/15</c:v>
            </c:pt>
          </c:strCache>
        </c:strRef>
      </c:tx>
      <c:layout>
        <c:manualLayout>
          <c:xMode val="edge"/>
          <c:yMode val="edge"/>
          <c:x val="0.15025906735751296"/>
          <c:y val="2.7777777777777776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23272747933902641"/>
          <c:y val="0.24652861371735879"/>
          <c:w val="0.33818211841452273"/>
          <c:h val="0.64583552325955962"/>
        </c:manualLayout>
      </c:layout>
      <c:pieChart>
        <c:varyColors val="1"/>
        <c:ser>
          <c:idx val="0"/>
          <c:order val="0"/>
          <c:tx>
            <c:strRef>
              <c:f>'3. Summary graphs'!$A$29</c:f>
              <c:strCache>
                <c:ptCount val="1"/>
                <c:pt idx="0">
                  <c:v>Distribution of A&amp;S costs FY 2014/15</c:v>
                </c:pt>
              </c:strCache>
            </c:strRef>
          </c:tx>
          <c:dPt>
            <c:idx val="0"/>
            <c:bubble3D val="0"/>
            <c:spPr>
              <a:solidFill>
                <a:srgbClr val="4F81BD"/>
              </a:solidFill>
              <a:ln w="25400">
                <a:noFill/>
              </a:ln>
            </c:spPr>
            <c:extLst>
              <c:ext xmlns:c16="http://schemas.microsoft.com/office/drawing/2014/chart" uri="{C3380CC4-5D6E-409C-BE32-E72D297353CC}">
                <c16:uniqueId val="{00000000-FF26-4408-B9E3-EA0BDBA542E6}"/>
              </c:ext>
            </c:extLst>
          </c:dPt>
          <c:dPt>
            <c:idx val="1"/>
            <c:bubble3D val="0"/>
            <c:spPr>
              <a:solidFill>
                <a:srgbClr val="C0504D"/>
              </a:solidFill>
              <a:ln w="25400">
                <a:noFill/>
              </a:ln>
            </c:spPr>
            <c:extLst>
              <c:ext xmlns:c16="http://schemas.microsoft.com/office/drawing/2014/chart" uri="{C3380CC4-5D6E-409C-BE32-E72D297353CC}">
                <c16:uniqueId val="{00000001-FF26-4408-B9E3-EA0BDBA542E6}"/>
              </c:ext>
            </c:extLst>
          </c:dPt>
          <c:dPt>
            <c:idx val="2"/>
            <c:bubble3D val="0"/>
            <c:spPr>
              <a:solidFill>
                <a:srgbClr val="9BBB59"/>
              </a:solidFill>
              <a:ln w="25400">
                <a:noFill/>
              </a:ln>
            </c:spPr>
            <c:extLst>
              <c:ext xmlns:c16="http://schemas.microsoft.com/office/drawing/2014/chart" uri="{C3380CC4-5D6E-409C-BE32-E72D297353CC}">
                <c16:uniqueId val="{00000002-FF26-4408-B9E3-EA0BDBA542E6}"/>
              </c:ext>
            </c:extLst>
          </c:dPt>
          <c:dPt>
            <c:idx val="3"/>
            <c:bubble3D val="0"/>
            <c:spPr>
              <a:solidFill>
                <a:srgbClr val="8064A2"/>
              </a:solidFill>
              <a:ln w="25400">
                <a:noFill/>
              </a:ln>
            </c:spPr>
            <c:extLst>
              <c:ext xmlns:c16="http://schemas.microsoft.com/office/drawing/2014/chart" uri="{C3380CC4-5D6E-409C-BE32-E72D297353CC}">
                <c16:uniqueId val="{00000003-FF26-4408-B9E3-EA0BDBA542E6}"/>
              </c:ext>
            </c:extLst>
          </c:dPt>
          <c:dPt>
            <c:idx val="4"/>
            <c:bubble3D val="0"/>
            <c:spPr>
              <a:solidFill>
                <a:srgbClr val="4BACC6"/>
              </a:solidFill>
              <a:ln w="25400">
                <a:noFill/>
              </a:ln>
            </c:spPr>
            <c:extLst>
              <c:ext xmlns:c16="http://schemas.microsoft.com/office/drawing/2014/chart" uri="{C3380CC4-5D6E-409C-BE32-E72D297353CC}">
                <c16:uniqueId val="{00000004-FF26-4408-B9E3-EA0BDBA542E6}"/>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'3. Summary graphs'!$B$26:$F$26</c:f>
              <c:strCache>
                <c:ptCount val="5"/>
                <c:pt idx="0">
                  <c:v>HR</c:v>
                </c:pt>
                <c:pt idx="1">
                  <c:v>Finance</c:v>
                </c:pt>
                <c:pt idx="2">
                  <c:v>ICT</c:v>
                </c:pt>
                <c:pt idx="3">
                  <c:v>Procurement</c:v>
                </c:pt>
                <c:pt idx="4">
                  <c:v>CES</c:v>
                </c:pt>
              </c:strCache>
            </c:strRef>
          </c:cat>
          <c:val>
            <c:numRef>
              <c:f>'3. Summary graphs'!$B$29:$F$29</c:f>
              <c:numCache>
                <c:formatCode>0.00%</c:formatCode>
                <c:ptCount val="5"/>
                <c:pt idx="0">
                  <c:v>9.6417616760229183E-2</c:v>
                </c:pt>
                <c:pt idx="1">
                  <c:v>0.13229932287748133</c:v>
                </c:pt>
                <c:pt idx="2">
                  <c:v>0.60038196654899012</c:v>
                </c:pt>
                <c:pt idx="3">
                  <c:v>1.7333179003414551E-2</c:v>
                </c:pt>
                <c:pt idx="4">
                  <c:v>0.15356791480988485</c:v>
                </c:pt>
              </c:numCache>
            </c:numRef>
          </c:val>
          <c:extLst>
            <c:ext xmlns:c16="http://schemas.microsoft.com/office/drawing/2014/chart" uri="{C3380CC4-5D6E-409C-BE32-E72D297353CC}">
              <c16:uniqueId val="{00000005-FF26-4408-B9E3-EA0BDBA542E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238341968911918"/>
          <c:y val="0.42361256926217555"/>
          <c:w val="0.19430051813471505"/>
          <c:h val="0.3333344269466316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new employees still in the role after 12 months</a:t>
            </a:r>
          </a:p>
        </c:rich>
      </c:tx>
      <c:layout>
        <c:manualLayout>
          <c:xMode val="edge"/>
          <c:yMode val="edge"/>
          <c:x val="0.17522944247353697"/>
          <c:y val="2.3529411764705882E-2"/>
        </c:manualLayout>
      </c:layout>
      <c:overlay val="0"/>
      <c:spPr>
        <a:noFill/>
        <a:ln w="25400">
          <a:noFill/>
        </a:ln>
      </c:spPr>
    </c:title>
    <c:autoTitleDeleted val="0"/>
    <c:plotArea>
      <c:layout>
        <c:manualLayout>
          <c:layoutTarget val="inner"/>
          <c:xMode val="edge"/>
          <c:yMode val="edge"/>
          <c:x val="0.10098225336511835"/>
          <c:y val="0.16470611889091064"/>
          <c:w val="0.88660049603891256"/>
          <c:h val="0.52647134431201792"/>
        </c:manualLayout>
      </c:layout>
      <c:barChart>
        <c:barDir val="col"/>
        <c:grouping val="clustered"/>
        <c:varyColors val="0"/>
        <c:ser>
          <c:idx val="0"/>
          <c:order val="0"/>
          <c:tx>
            <c:strRef>
              <c:f>'4. HR metrics'!$B$152</c:f>
              <c:strCache>
                <c:ptCount val="1"/>
                <c:pt idx="0">
                  <c:v>Result</c:v>
                </c:pt>
              </c:strCache>
            </c:strRef>
          </c:tx>
          <c:invertIfNegative val="0"/>
          <c:cat>
            <c:strRef>
              <c:f>('4. HR metrics'!$C$151:$H$151,'4. HR metrics'!$I$151:$J$151)</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metrics'!$C$152:$H$152,'4. HR metrics'!$I$152:$J$152)</c:f>
              <c:numCache>
                <c:formatCode>0.00%</c:formatCode>
                <c:ptCount val="8"/>
                <c:pt idx="0">
                  <c:v>0.44719999999999999</c:v>
                </c:pt>
                <c:pt idx="1">
                  <c:v>0.67920000000000003</c:v>
                </c:pt>
                <c:pt idx="2">
                  <c:v>0.751</c:v>
                </c:pt>
                <c:pt idx="3">
                  <c:v>0.748</c:v>
                </c:pt>
                <c:pt idx="4">
                  <c:v>0.85</c:v>
                </c:pt>
                <c:pt idx="5">
                  <c:v>0.86499999999999999</c:v>
                </c:pt>
                <c:pt idx="6">
                  <c:v>0.76549999999999996</c:v>
                </c:pt>
                <c:pt idx="7">
                  <c:v>0.83150000000000002</c:v>
                </c:pt>
              </c:numCache>
            </c:numRef>
          </c:val>
          <c:extLst>
            <c:ext xmlns:c16="http://schemas.microsoft.com/office/drawing/2014/chart" uri="{C3380CC4-5D6E-409C-BE32-E72D297353CC}">
              <c16:uniqueId val="{00000000-A58D-4B7C-98D3-6FFD99AC9044}"/>
            </c:ext>
          </c:extLst>
        </c:ser>
        <c:dLbls>
          <c:showLegendKey val="0"/>
          <c:showVal val="0"/>
          <c:showCatName val="0"/>
          <c:showSerName val="0"/>
          <c:showPercent val="0"/>
          <c:showBubbleSize val="0"/>
        </c:dLbls>
        <c:gapWidth val="150"/>
        <c:axId val="401854416"/>
        <c:axId val="1"/>
      </c:barChart>
      <c:catAx>
        <c:axId val="40185441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715622085700822"/>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new employees</a:t>
                </a:r>
              </a:p>
            </c:rich>
          </c:tx>
          <c:layout>
            <c:manualLayout>
              <c:xMode val="edge"/>
              <c:yMode val="edge"/>
              <c:x val="4.5871189178275798E-3"/>
              <c:y val="0.15882383819669599"/>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185441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HR Capability Maturity Model scores</a:t>
            </a:r>
          </a:p>
        </c:rich>
      </c:tx>
      <c:layout>
        <c:manualLayout>
          <c:xMode val="edge"/>
          <c:yMode val="edge"/>
          <c:x val="0.30430796790840303"/>
          <c:y val="2.0618556701030927E-2"/>
        </c:manualLayout>
      </c:layout>
      <c:overlay val="0"/>
      <c:spPr>
        <a:noFill/>
        <a:ln w="25400">
          <a:noFill/>
        </a:ln>
      </c:spPr>
    </c:title>
    <c:autoTitleDeleted val="0"/>
    <c:plotArea>
      <c:layout>
        <c:manualLayout>
          <c:layoutTarget val="inner"/>
          <c:xMode val="edge"/>
          <c:yMode val="edge"/>
          <c:x val="0.12847481393592922"/>
          <c:y val="0.18876121201363424"/>
          <c:w val="0.64484961201241342"/>
          <c:h val="0.55241644278040869"/>
        </c:manualLayout>
      </c:layout>
      <c:barChart>
        <c:barDir val="col"/>
        <c:grouping val="clustered"/>
        <c:varyColors val="0"/>
        <c:ser>
          <c:idx val="0"/>
          <c:order val="0"/>
          <c:tx>
            <c:strRef>
              <c:f>'4. HR metrics'!$B$178</c:f>
              <c:strCache>
                <c:ptCount val="1"/>
                <c:pt idx="0">
                  <c:v>HR Current State</c:v>
                </c:pt>
              </c:strCache>
            </c:strRef>
          </c:tx>
          <c:invertIfNegative val="0"/>
          <c:cat>
            <c:strRef>
              <c:f>'4. HR metrics'!$C$177:$H$177</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'4. HR metrics'!$C$178:$H$178</c:f>
              <c:numCache>
                <c:formatCode>0.0</c:formatCode>
                <c:ptCount val="6"/>
                <c:pt idx="0">
                  <c:v>2.4</c:v>
                </c:pt>
                <c:pt idx="1">
                  <c:v>2.2999999999999998</c:v>
                </c:pt>
                <c:pt idx="2">
                  <c:v>2.7</c:v>
                </c:pt>
                <c:pt idx="3">
                  <c:v>2.35</c:v>
                </c:pt>
                <c:pt idx="4">
                  <c:v>2.7749999999999999</c:v>
                </c:pt>
                <c:pt idx="5">
                  <c:v>2.7</c:v>
                </c:pt>
              </c:numCache>
            </c:numRef>
          </c:val>
          <c:extLst>
            <c:ext xmlns:c16="http://schemas.microsoft.com/office/drawing/2014/chart" uri="{C3380CC4-5D6E-409C-BE32-E72D297353CC}">
              <c16:uniqueId val="{00000000-4BD6-4883-AD77-D46B9515FA1A}"/>
            </c:ext>
          </c:extLst>
        </c:ser>
        <c:ser>
          <c:idx val="1"/>
          <c:order val="1"/>
          <c:tx>
            <c:strRef>
              <c:f>'4. HR metrics'!$B$179</c:f>
              <c:strCache>
                <c:ptCount val="1"/>
                <c:pt idx="0">
                  <c:v>HR Future State Aspiration</c:v>
                </c:pt>
              </c:strCache>
            </c:strRef>
          </c:tx>
          <c:invertIfNegative val="0"/>
          <c:cat>
            <c:strRef>
              <c:f>'4. HR metrics'!$C$177:$H$177</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'4. HR metrics'!$C$179:$H$179</c:f>
              <c:numCache>
                <c:formatCode>0.0</c:formatCode>
                <c:ptCount val="6"/>
                <c:pt idx="0">
                  <c:v>3</c:v>
                </c:pt>
                <c:pt idx="1">
                  <c:v>2.7</c:v>
                </c:pt>
                <c:pt idx="2">
                  <c:v>3.3</c:v>
                </c:pt>
                <c:pt idx="3">
                  <c:v>3.3</c:v>
                </c:pt>
                <c:pt idx="4">
                  <c:v>3.6</c:v>
                </c:pt>
                <c:pt idx="5">
                  <c:v>3.6</c:v>
                </c:pt>
              </c:numCache>
            </c:numRef>
          </c:val>
          <c:extLst>
            <c:ext xmlns:c16="http://schemas.microsoft.com/office/drawing/2014/chart" uri="{C3380CC4-5D6E-409C-BE32-E72D297353CC}">
              <c16:uniqueId val="{00000001-4BD6-4883-AD77-D46B9515FA1A}"/>
            </c:ext>
          </c:extLst>
        </c:ser>
        <c:dLbls>
          <c:showLegendKey val="0"/>
          <c:showVal val="0"/>
          <c:showCatName val="0"/>
          <c:showSerName val="0"/>
          <c:showPercent val="0"/>
          <c:showBubbleSize val="0"/>
        </c:dLbls>
        <c:gapWidth val="150"/>
        <c:axId val="401856712"/>
        <c:axId val="1"/>
      </c:barChart>
      <c:catAx>
        <c:axId val="4018567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9413379823404965"/>
              <c:y val="0.9175268555348107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69111237582036E-2"/>
              <c:y val="0.25257759017236248"/>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1856712"/>
        <c:crosses val="autoZero"/>
        <c:crossBetween val="between"/>
      </c:valAx>
      <c:spPr>
        <a:solidFill>
          <a:srgbClr val="FFFFFF"/>
        </a:solidFill>
        <a:ln w="25400">
          <a:noFill/>
        </a:ln>
      </c:spPr>
    </c:plotArea>
    <c:legend>
      <c:legendPos val="r"/>
      <c:layout>
        <c:manualLayout>
          <c:xMode val="edge"/>
          <c:yMode val="edge"/>
          <c:x val="0.82859763755514093"/>
          <c:y val="0.37886652055091047"/>
          <c:w val="0.16773598634114006"/>
          <c:h val="0.23195903347133157"/>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Finance function as a percentage of organisational running costs</a:t>
            </a:r>
          </a:p>
        </c:rich>
      </c:tx>
      <c:layout>
        <c:manualLayout>
          <c:xMode val="edge"/>
          <c:yMode val="edge"/>
          <c:x val="0.12796206925747186"/>
          <c:y val="2.359882005899705E-2"/>
        </c:manualLayout>
      </c:layout>
      <c:overlay val="0"/>
      <c:spPr>
        <a:noFill/>
        <a:ln w="25400">
          <a:noFill/>
        </a:ln>
      </c:spPr>
    </c:title>
    <c:autoTitleDeleted val="0"/>
    <c:plotArea>
      <c:layout>
        <c:manualLayout>
          <c:layoutTarget val="inner"/>
          <c:xMode val="edge"/>
          <c:yMode val="edge"/>
          <c:x val="0.12365981266559689"/>
          <c:y val="0.25123514427953142"/>
          <c:w val="0.86392297645258798"/>
          <c:h val="0.43994239658095829"/>
        </c:manualLayout>
      </c:layout>
      <c:barChart>
        <c:barDir val="col"/>
        <c:grouping val="clustered"/>
        <c:varyColors val="0"/>
        <c:ser>
          <c:idx val="0"/>
          <c:order val="0"/>
          <c:tx>
            <c:strRef>
              <c:f>'5. Finance metrics'!$B$29</c:f>
              <c:strCache>
                <c:ptCount val="1"/>
                <c:pt idx="0">
                  <c:v>Result</c:v>
                </c:pt>
              </c:strCache>
            </c:strRef>
          </c:tx>
          <c:invertIfNegative val="0"/>
          <c:cat>
            <c:strRef>
              <c:f>('5. Finance metrics'!$C$28:$H$28,'5. Finance metrics'!$I$28:$J$28)</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('5. Finance metrics'!$C$29:$H$29,'5. Finance metrics'!$I$29:$J$29)</c:f>
              <c:numCache>
                <c:formatCode>0.00%</c:formatCode>
                <c:ptCount val="8"/>
                <c:pt idx="0">
                  <c:v>1.35E-2</c:v>
                </c:pt>
                <c:pt idx="1">
                  <c:v>1.41E-2</c:v>
                </c:pt>
                <c:pt idx="2">
                  <c:v>1.01E-2</c:v>
                </c:pt>
                <c:pt idx="3">
                  <c:v>9.7999999999999997E-3</c:v>
                </c:pt>
                <c:pt idx="4">
                  <c:v>1.18E-2</c:v>
                </c:pt>
                <c:pt idx="5">
                  <c:v>1.9099999999999999E-2</c:v>
                </c:pt>
                <c:pt idx="6">
                  <c:v>7.7000000000000002E-3</c:v>
                </c:pt>
                <c:pt idx="7">
                  <c:v>7.0000000000000001E-3</c:v>
                </c:pt>
              </c:numCache>
            </c:numRef>
          </c:val>
          <c:extLst>
            <c:ext xmlns:c16="http://schemas.microsoft.com/office/drawing/2014/chart" uri="{C3380CC4-5D6E-409C-BE32-E72D297353CC}">
              <c16:uniqueId val="{00000000-6B0C-4088-8F8C-358F4B3E54C9}"/>
            </c:ext>
          </c:extLst>
        </c:ser>
        <c:dLbls>
          <c:showLegendKey val="0"/>
          <c:showVal val="0"/>
          <c:showCatName val="0"/>
          <c:showSerName val="0"/>
          <c:showPercent val="0"/>
          <c:showBubbleSize val="0"/>
        </c:dLbls>
        <c:gapWidth val="150"/>
        <c:axId val="481559952"/>
        <c:axId val="1"/>
      </c:barChart>
      <c:catAx>
        <c:axId val="4815599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9573458441034529"/>
              <c:y val="0.92035676956309664"/>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ORC</a:t>
                </a:r>
              </a:p>
            </c:rich>
          </c:tx>
          <c:layout>
            <c:manualLayout>
              <c:xMode val="edge"/>
              <c:yMode val="edge"/>
              <c:x val="4.7393506551718992E-3"/>
              <c:y val="0.27728706478061926"/>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155995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Cost of Finance processes per $1000 expenses (ORC)</a:t>
            </a:r>
          </a:p>
        </c:rich>
      </c:tx>
      <c:layout>
        <c:manualLayout>
          <c:xMode val="edge"/>
          <c:yMode val="edge"/>
          <c:x val="0.20643962632633006"/>
          <c:y val="1.9138755980861243E-2"/>
        </c:manualLayout>
      </c:layout>
      <c:overlay val="0"/>
      <c:spPr>
        <a:noFill/>
        <a:ln w="25400">
          <a:noFill/>
        </a:ln>
      </c:spPr>
    </c:title>
    <c:autoTitleDeleted val="0"/>
    <c:plotArea>
      <c:layout>
        <c:manualLayout>
          <c:layoutTarget val="inner"/>
          <c:xMode val="edge"/>
          <c:yMode val="edge"/>
          <c:x val="9.5818718682891907E-2"/>
          <c:y val="0.13793120036753431"/>
          <c:w val="0.69988089556987199"/>
          <c:h val="0.56404008721723853"/>
        </c:manualLayout>
      </c:layout>
      <c:barChart>
        <c:barDir val="col"/>
        <c:grouping val="clustered"/>
        <c:varyColors val="0"/>
        <c:ser>
          <c:idx val="0"/>
          <c:order val="0"/>
          <c:tx>
            <c:strRef>
              <c:f>'5. Finance metrics'!$C$50</c:f>
              <c:strCache>
                <c:ptCount val="1"/>
                <c:pt idx="0">
                  <c:v>Agency result
FY 2016/17</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metrics'!$C$51:$C$57</c:f>
              <c:numCache>
                <c:formatCode>_("$"* #,##0.00_);_("$"* \(#,##0.00\);_("$"* "-"??_);_(@_)</c:formatCode>
                <c:ptCount val="7"/>
                <c:pt idx="0">
                  <c:v>3.0604</c:v>
                </c:pt>
                <c:pt idx="1">
                  <c:v>1.1847000000000001</c:v>
                </c:pt>
                <c:pt idx="2">
                  <c:v>1.4096</c:v>
                </c:pt>
                <c:pt idx="3">
                  <c:v>1.2751999999999999</c:v>
                </c:pt>
                <c:pt idx="4">
                  <c:v>1.9937</c:v>
                </c:pt>
                <c:pt idx="5">
                  <c:v>1.3520000000000001</c:v>
                </c:pt>
                <c:pt idx="6">
                  <c:v>3.2195</c:v>
                </c:pt>
              </c:numCache>
            </c:numRef>
          </c:val>
          <c:extLst>
            <c:ext xmlns:c16="http://schemas.microsoft.com/office/drawing/2014/chart" uri="{C3380CC4-5D6E-409C-BE32-E72D297353CC}">
              <c16:uniqueId val="{00000000-7323-4C62-B7DB-8B74D5060B82}"/>
            </c:ext>
          </c:extLst>
        </c:ser>
        <c:ser>
          <c:idx val="1"/>
          <c:order val="1"/>
          <c:tx>
            <c:strRef>
              <c:f>'5. Finance metrics'!$D$50</c:f>
              <c:strCache>
                <c:ptCount val="1"/>
                <c:pt idx="0">
                  <c:v>Agency result
FY 2015/16</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metrics'!$D$51:$D$57</c:f>
              <c:numCache>
                <c:formatCode>_("$"* #,##0.00_);_("$"* \(#,##0.00\);_("$"* "-"??_);_(@_)</c:formatCode>
                <c:ptCount val="7"/>
                <c:pt idx="0">
                  <c:v>3.3050000000000002</c:v>
                </c:pt>
                <c:pt idx="1">
                  <c:v>1.1035999999999999</c:v>
                </c:pt>
                <c:pt idx="2">
                  <c:v>1.7444</c:v>
                </c:pt>
                <c:pt idx="3">
                  <c:v>1.3855</c:v>
                </c:pt>
                <c:pt idx="4">
                  <c:v>1.9759</c:v>
                </c:pt>
                <c:pt idx="5">
                  <c:v>1.5842000000000001</c:v>
                </c:pt>
                <c:pt idx="6">
                  <c:v>2.9935</c:v>
                </c:pt>
              </c:numCache>
            </c:numRef>
          </c:val>
          <c:extLst>
            <c:ext xmlns:c16="http://schemas.microsoft.com/office/drawing/2014/chart" uri="{C3380CC4-5D6E-409C-BE32-E72D297353CC}">
              <c16:uniqueId val="{00000001-7323-4C62-B7DB-8B74D5060B82}"/>
            </c:ext>
          </c:extLst>
        </c:ser>
        <c:ser>
          <c:idx val="2"/>
          <c:order val="2"/>
          <c:tx>
            <c:strRef>
              <c:f>'5. Finance metrics'!$E$50</c:f>
              <c:strCache>
                <c:ptCount val="1"/>
                <c:pt idx="0">
                  <c:v>Peer group (median)</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metrics'!$E$51:$E$57</c:f>
              <c:numCache>
                <c:formatCode>_("$"* #,##0.00_);_("$"* \(#,##0.00\);_("$"* "-"??_);_(@_)</c:formatCode>
                <c:ptCount val="7"/>
                <c:pt idx="0">
                  <c:v>2.9523999999999999</c:v>
                </c:pt>
                <c:pt idx="1">
                  <c:v>0.61309999999999998</c:v>
                </c:pt>
                <c:pt idx="2">
                  <c:v>1.6443000000000001</c:v>
                </c:pt>
                <c:pt idx="3">
                  <c:v>0.74529999999999996</c:v>
                </c:pt>
                <c:pt idx="4">
                  <c:v>1.0959000000000001</c:v>
                </c:pt>
                <c:pt idx="5">
                  <c:v>1.1341000000000001</c:v>
                </c:pt>
                <c:pt idx="6">
                  <c:v>1.4341999999999999</c:v>
                </c:pt>
              </c:numCache>
            </c:numRef>
          </c:val>
          <c:extLst>
            <c:ext xmlns:c16="http://schemas.microsoft.com/office/drawing/2014/chart" uri="{C3380CC4-5D6E-409C-BE32-E72D297353CC}">
              <c16:uniqueId val="{00000002-7323-4C62-B7DB-8B74D5060B82}"/>
            </c:ext>
          </c:extLst>
        </c:ser>
        <c:ser>
          <c:idx val="3"/>
          <c:order val="3"/>
          <c:tx>
            <c:strRef>
              <c:f>'5. Finance metrics'!$F$50</c:f>
              <c:strCache>
                <c:ptCount val="1"/>
                <c:pt idx="0">
                  <c:v>NZ full cohort (median)</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metrics'!$F$51:$F$57</c:f>
              <c:numCache>
                <c:formatCode>_("$"* #,##0.00_);_("$"* \(#,##0.00\);_("$"* "-"??_);_(@_)</c:formatCode>
                <c:ptCount val="7"/>
                <c:pt idx="0">
                  <c:v>3.0608</c:v>
                </c:pt>
                <c:pt idx="1">
                  <c:v>0.20150000000000001</c:v>
                </c:pt>
                <c:pt idx="2">
                  <c:v>1.9879</c:v>
                </c:pt>
                <c:pt idx="3">
                  <c:v>0.34949999999999998</c:v>
                </c:pt>
                <c:pt idx="4">
                  <c:v>1.3283</c:v>
                </c:pt>
                <c:pt idx="5">
                  <c:v>1.2426999999999999</c:v>
                </c:pt>
                <c:pt idx="6">
                  <c:v>0.71360000000000001</c:v>
                </c:pt>
              </c:numCache>
            </c:numRef>
          </c:val>
          <c:extLst>
            <c:ext xmlns:c16="http://schemas.microsoft.com/office/drawing/2014/chart" uri="{C3380CC4-5D6E-409C-BE32-E72D297353CC}">
              <c16:uniqueId val="{00000003-7323-4C62-B7DB-8B74D5060B82}"/>
            </c:ext>
          </c:extLst>
        </c:ser>
        <c:ser>
          <c:idx val="4"/>
          <c:order val="4"/>
          <c:tx>
            <c:strRef>
              <c:f>'5. Finance metrics'!$G$50</c:f>
              <c:strCache>
                <c:ptCount val="1"/>
                <c:pt idx="0">
                  <c:v>APQC all participants cohort (median)</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metrics'!$G$51:$G$57</c:f>
              <c:numCache>
                <c:formatCode>_("$"* #,##0.00_);_("$"* \(#,##0.00\);_("$"* "-"??_);_(@_)</c:formatCode>
                <c:ptCount val="7"/>
                <c:pt idx="0">
                  <c:v>0.54</c:v>
                </c:pt>
                <c:pt idx="1">
                  <c:v>0.59</c:v>
                </c:pt>
                <c:pt idx="2">
                  <c:v>1.67</c:v>
                </c:pt>
                <c:pt idx="3">
                  <c:v>0.15</c:v>
                </c:pt>
                <c:pt idx="4">
                  <c:v>0.83</c:v>
                </c:pt>
                <c:pt idx="5">
                  <c:v>0.8</c:v>
                </c:pt>
                <c:pt idx="6">
                  <c:v>0</c:v>
                </c:pt>
              </c:numCache>
            </c:numRef>
          </c:val>
          <c:extLst>
            <c:ext xmlns:c16="http://schemas.microsoft.com/office/drawing/2014/chart" uri="{C3380CC4-5D6E-409C-BE32-E72D297353CC}">
              <c16:uniqueId val="{00000004-7323-4C62-B7DB-8B74D5060B82}"/>
            </c:ext>
          </c:extLst>
        </c:ser>
        <c:ser>
          <c:idx val="5"/>
          <c:order val="5"/>
          <c:tx>
            <c:strRef>
              <c:f>'5. Finance metrics'!$H$50</c:f>
              <c:strCache>
                <c:ptCount val="1"/>
                <c:pt idx="0">
                  <c:v>APQC similar cohort (median)</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metrics'!$H$51:$H$57</c:f>
              <c:numCache>
                <c:formatCode>_("$"* #,##0.00_);_("$"* \(#,##0.00\);_("$"* "-"??_);_(@_)</c:formatCode>
                <c:ptCount val="7"/>
                <c:pt idx="0">
                  <c:v>0.98</c:v>
                </c:pt>
                <c:pt idx="1">
                  <c:v>0.36</c:v>
                </c:pt>
                <c:pt idx="2">
                  <c:v>1.94</c:v>
                </c:pt>
                <c:pt idx="3">
                  <c:v>0</c:v>
                </c:pt>
                <c:pt idx="4">
                  <c:v>1.1200000000000001</c:v>
                </c:pt>
                <c:pt idx="5">
                  <c:v>1.27</c:v>
                </c:pt>
                <c:pt idx="6">
                  <c:v>0</c:v>
                </c:pt>
              </c:numCache>
            </c:numRef>
          </c:val>
          <c:extLst>
            <c:ext xmlns:c16="http://schemas.microsoft.com/office/drawing/2014/chart" uri="{C3380CC4-5D6E-409C-BE32-E72D297353CC}">
              <c16:uniqueId val="{00000005-7323-4C62-B7DB-8B74D5060B82}"/>
            </c:ext>
          </c:extLst>
        </c:ser>
        <c:ser>
          <c:idx val="7"/>
          <c:order val="6"/>
          <c:tx>
            <c:strRef>
              <c:f>'5. Finance metrics'!$I$50</c:f>
              <c:strCache>
                <c:ptCount val="1"/>
                <c:pt idx="0">
                  <c:v>Peer group (75th percentile)</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metrics'!$I$51:$I$57</c:f>
              <c:numCache>
                <c:formatCode>_("$"* #,##0.00_);_("$"* \(#,##0.00\);_("$"* "-"??_);_(@_)</c:formatCode>
                <c:ptCount val="7"/>
                <c:pt idx="0">
                  <c:v>2.1987000000000001</c:v>
                </c:pt>
                <c:pt idx="1">
                  <c:v>0.1416</c:v>
                </c:pt>
                <c:pt idx="2">
                  <c:v>1.1133999999999999</c:v>
                </c:pt>
                <c:pt idx="3">
                  <c:v>0.1898</c:v>
                </c:pt>
                <c:pt idx="4">
                  <c:v>0.48380000000000001</c:v>
                </c:pt>
                <c:pt idx="5">
                  <c:v>0.61280000000000001</c:v>
                </c:pt>
                <c:pt idx="6">
                  <c:v>0.59940000000000004</c:v>
                </c:pt>
              </c:numCache>
            </c:numRef>
          </c:val>
          <c:extLst>
            <c:ext xmlns:c16="http://schemas.microsoft.com/office/drawing/2014/chart" uri="{C3380CC4-5D6E-409C-BE32-E72D297353CC}">
              <c16:uniqueId val="{00000006-7323-4C62-B7DB-8B74D5060B82}"/>
            </c:ext>
          </c:extLst>
        </c:ser>
        <c:ser>
          <c:idx val="8"/>
          <c:order val="7"/>
          <c:tx>
            <c:strRef>
              <c:f>'5. Finance metrics'!$J$50</c:f>
              <c:strCache>
                <c:ptCount val="1"/>
                <c:pt idx="0">
                  <c:v>NZ full cohort (75th percentile)</c:v>
                </c:pt>
              </c:strCache>
            </c:strRef>
          </c:tx>
          <c:invertIfNegative val="0"/>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metrics'!$J$51:$J$57</c:f>
              <c:numCache>
                <c:formatCode>_("$"* #,##0.00_);_("$"* \(#,##0.00\);_("$"* "-"??_);_(@_)</c:formatCode>
                <c:ptCount val="7"/>
                <c:pt idx="0">
                  <c:v>1.8445</c:v>
                </c:pt>
                <c:pt idx="1">
                  <c:v>8.3099999999999993E-2</c:v>
                </c:pt>
                <c:pt idx="2">
                  <c:v>1.1375</c:v>
                </c:pt>
                <c:pt idx="3">
                  <c:v>0.23630000000000001</c:v>
                </c:pt>
                <c:pt idx="4">
                  <c:v>0.8196</c:v>
                </c:pt>
                <c:pt idx="5">
                  <c:v>0.73970000000000002</c:v>
                </c:pt>
                <c:pt idx="6">
                  <c:v>0.36809999999999998</c:v>
                </c:pt>
              </c:numCache>
            </c:numRef>
          </c:val>
          <c:extLst>
            <c:ext xmlns:c16="http://schemas.microsoft.com/office/drawing/2014/chart" uri="{C3380CC4-5D6E-409C-BE32-E72D297353CC}">
              <c16:uniqueId val="{00000007-7323-4C62-B7DB-8B74D5060B82}"/>
            </c:ext>
          </c:extLst>
        </c:ser>
        <c:dLbls>
          <c:showLegendKey val="0"/>
          <c:showVal val="0"/>
          <c:showCatName val="0"/>
          <c:showSerName val="0"/>
          <c:showPercent val="0"/>
          <c:showBubbleSize val="0"/>
        </c:dLbls>
        <c:gapWidth val="150"/>
        <c:axId val="481562248"/>
        <c:axId val="1"/>
      </c:barChart>
      <c:catAx>
        <c:axId val="4815622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Finance processes</a:t>
                </a:r>
              </a:p>
            </c:rich>
          </c:tx>
          <c:layout>
            <c:manualLayout>
              <c:xMode val="edge"/>
              <c:yMode val="edge"/>
              <c:x val="0.38825788956475232"/>
              <c:y val="0.93540770322369982"/>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NZ" sz="1000" b="1" i="0" u="none" strike="noStrike" baseline="0">
                    <a:solidFill>
                      <a:srgbClr val="000000"/>
                    </a:solidFill>
                    <a:latin typeface="Arial"/>
                    <a:cs typeface="Arial"/>
                  </a:rPr>
                  <a:t>Cost of Finance processes per $1000</a:t>
                </a:r>
              </a:p>
              <a:p>
                <a:pPr>
                  <a:defRPr sz="1100" b="0" i="0" u="none" strike="noStrike" baseline="0">
                    <a:solidFill>
                      <a:srgbClr val="000000"/>
                    </a:solidFill>
                    <a:latin typeface="Calibri"/>
                    <a:ea typeface="Calibri"/>
                    <a:cs typeface="Calibri"/>
                  </a:defRPr>
                </a:pPr>
                <a:r>
                  <a:rPr lang="en-NZ" sz="1000" b="1" i="0" u="none" strike="noStrike" baseline="0">
                    <a:solidFill>
                      <a:srgbClr val="000000"/>
                    </a:solidFill>
                    <a:latin typeface="Arial"/>
                    <a:cs typeface="Arial"/>
                  </a:rPr>
                  <a:t> expenses (ORC) ($)</a:t>
                </a:r>
              </a:p>
            </c:rich>
          </c:tx>
          <c:layout>
            <c:manualLayout>
              <c:xMode val="edge"/>
              <c:yMode val="edge"/>
              <c:x val="4.734858379669366E-3"/>
              <c:y val="0.14832561001645128"/>
            </c:manualLayout>
          </c:layout>
          <c:overlay val="0"/>
          <c:spPr>
            <a:noFill/>
            <a:ln w="25400">
              <a:noFill/>
            </a:ln>
          </c:spPr>
        </c:title>
        <c:numFmt formatCode="#,##0.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1562248"/>
        <c:crosses val="autoZero"/>
        <c:crossBetween val="between"/>
      </c:valAx>
      <c:spPr>
        <a:solidFill>
          <a:srgbClr val="FFFFFF"/>
        </a:solidFill>
        <a:ln w="25400">
          <a:noFill/>
        </a:ln>
      </c:spPr>
    </c:plotArea>
    <c:legend>
      <c:legendPos val="r"/>
      <c:layout>
        <c:manualLayout>
          <c:xMode val="edge"/>
          <c:yMode val="edge"/>
          <c:x val="0.82134059782811508"/>
          <c:y val="0.16009870775722412"/>
          <c:w val="0.15880902091030091"/>
          <c:h val="0.7807891597282397"/>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Finance function per organisational FTE</a:t>
            </a:r>
          </a:p>
        </c:rich>
      </c:tx>
      <c:layout>
        <c:manualLayout>
          <c:xMode val="edge"/>
          <c:yMode val="edge"/>
          <c:x val="0.18543058538137278"/>
          <c:y val="2.318840579710145E-2"/>
        </c:manualLayout>
      </c:layout>
      <c:overlay val="0"/>
      <c:spPr>
        <a:noFill/>
        <a:ln w="25400">
          <a:noFill/>
        </a:ln>
      </c:spPr>
    </c:title>
    <c:autoTitleDeleted val="0"/>
    <c:plotArea>
      <c:layout>
        <c:manualLayout>
          <c:layoutTarget val="inner"/>
          <c:xMode val="edge"/>
          <c:yMode val="edge"/>
          <c:x val="8.6644566780145843E-2"/>
          <c:y val="0.16470611889091064"/>
          <c:w val="0.90093817742980797"/>
          <c:h val="0.52647134431201792"/>
        </c:manualLayout>
      </c:layout>
      <c:barChart>
        <c:barDir val="col"/>
        <c:grouping val="clustered"/>
        <c:varyColors val="0"/>
        <c:ser>
          <c:idx val="0"/>
          <c:order val="0"/>
          <c:tx>
            <c:strRef>
              <c:f>'5. Finance metrics'!$B$82</c:f>
              <c:strCache>
                <c:ptCount val="1"/>
                <c:pt idx="0">
                  <c:v>Result</c:v>
                </c:pt>
              </c:strCache>
            </c:strRef>
          </c:tx>
          <c:invertIfNegative val="0"/>
          <c:cat>
            <c:strRef>
              <c:f>('5. Finance metrics'!$C$81:$H$81,'5. Finance metrics'!$I$81:$J$81)</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('5. Finance metrics'!$C$82:$H$82,'5. Finance metrics'!$I$82:$J$82)</c:f>
              <c:numCache>
                <c:formatCode>_("$"* #,##0.00_);_("$"* \(#,##0.00\);_("$"* "-"??_);_(@_)</c:formatCode>
                <c:ptCount val="8"/>
                <c:pt idx="0">
                  <c:v>2469.6995999999999</c:v>
                </c:pt>
                <c:pt idx="1">
                  <c:v>2463.5012999999999</c:v>
                </c:pt>
                <c:pt idx="2">
                  <c:v>2490.8004999999998</c:v>
                </c:pt>
                <c:pt idx="3">
                  <c:v>2490.8004999999998</c:v>
                </c:pt>
                <c:pt idx="4">
                  <c:v>4679</c:v>
                </c:pt>
                <c:pt idx="5">
                  <c:v>5571</c:v>
                </c:pt>
                <c:pt idx="6">
                  <c:v>2314.5540000000001</c:v>
                </c:pt>
                <c:pt idx="7">
                  <c:v>1801.8</c:v>
                </c:pt>
              </c:numCache>
            </c:numRef>
          </c:val>
          <c:extLst>
            <c:ext xmlns:c16="http://schemas.microsoft.com/office/drawing/2014/chart" uri="{C3380CC4-5D6E-409C-BE32-E72D297353CC}">
              <c16:uniqueId val="{00000000-C181-4463-B241-92E29FF2B696}"/>
            </c:ext>
          </c:extLst>
        </c:ser>
        <c:dLbls>
          <c:showLegendKey val="0"/>
          <c:showVal val="0"/>
          <c:showCatName val="0"/>
          <c:showSerName val="0"/>
          <c:showPercent val="0"/>
          <c:showBubbleSize val="0"/>
        </c:dLbls>
        <c:gapWidth val="150"/>
        <c:axId val="401524304"/>
        <c:axId val="1"/>
      </c:barChart>
      <c:catAx>
        <c:axId val="4015243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6073818897637792"/>
              <c:y val="0.9217418692228688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per organisational FTE ($)</a:t>
                </a:r>
              </a:p>
            </c:rich>
          </c:tx>
          <c:layout>
            <c:manualLayout>
              <c:xMode val="edge"/>
              <c:yMode val="edge"/>
              <c:x val="2.5544022906227627E-2"/>
              <c:y val="0.171015101373197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1524304"/>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Finance FTE by Finance process</a:t>
            </a:r>
          </a:p>
        </c:rich>
      </c:tx>
      <c:layout>
        <c:manualLayout>
          <c:xMode val="edge"/>
          <c:yMode val="edge"/>
          <c:x val="0.23958353547038846"/>
          <c:y val="1.8306636155606407E-2"/>
        </c:manualLayout>
      </c:layout>
      <c:overlay val="0"/>
      <c:spPr>
        <a:noFill/>
        <a:ln w="25400">
          <a:noFill/>
        </a:ln>
      </c:spPr>
    </c:title>
    <c:autoTitleDeleted val="0"/>
    <c:plotArea>
      <c:layout>
        <c:manualLayout>
          <c:layoutTarget val="inner"/>
          <c:xMode val="edge"/>
          <c:yMode val="edge"/>
          <c:x val="7.2787486419792977E-2"/>
          <c:y val="0.13793120036753431"/>
          <c:w val="0.72208495050544619"/>
          <c:h val="0.56404008721723853"/>
        </c:manualLayout>
      </c:layout>
      <c:barChart>
        <c:barDir val="col"/>
        <c:grouping val="clustered"/>
        <c:varyColors val="0"/>
        <c:ser>
          <c:idx val="0"/>
          <c:order val="0"/>
          <c:tx>
            <c:strRef>
              <c:f>'5. Finance metrics'!$C$103</c:f>
              <c:strCache>
                <c:ptCount val="1"/>
                <c:pt idx="0">
                  <c:v>Agency result
FY 2016/17</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metrics'!$C$104:$C$110</c:f>
              <c:numCache>
                <c:formatCode>0.00%</c:formatCode>
                <c:ptCount val="7"/>
                <c:pt idx="0">
                  <c:v>0.21909999999999999</c:v>
                </c:pt>
                <c:pt idx="1">
                  <c:v>0.13370000000000001</c:v>
                </c:pt>
                <c:pt idx="2">
                  <c:v>9.6799999999999997E-2</c:v>
                </c:pt>
                <c:pt idx="3">
                  <c:v>9.1800000000000007E-2</c:v>
                </c:pt>
                <c:pt idx="4">
                  <c:v>0.1051</c:v>
                </c:pt>
                <c:pt idx="5">
                  <c:v>0.1489</c:v>
                </c:pt>
                <c:pt idx="6">
                  <c:v>0.2046</c:v>
                </c:pt>
              </c:numCache>
            </c:numRef>
          </c:val>
          <c:extLst>
            <c:ext xmlns:c16="http://schemas.microsoft.com/office/drawing/2014/chart" uri="{C3380CC4-5D6E-409C-BE32-E72D297353CC}">
              <c16:uniqueId val="{00000000-263F-4BBD-8214-437F017E5BD3}"/>
            </c:ext>
          </c:extLst>
        </c:ser>
        <c:ser>
          <c:idx val="1"/>
          <c:order val="1"/>
          <c:tx>
            <c:strRef>
              <c:f>'5. Finance metrics'!$D$103</c:f>
              <c:strCache>
                <c:ptCount val="1"/>
                <c:pt idx="0">
                  <c:v>Agency result
FY 2015/16</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metrics'!$D$104:$D$110</c:f>
              <c:numCache>
                <c:formatCode>0.00%</c:formatCode>
                <c:ptCount val="7"/>
                <c:pt idx="0">
                  <c:v>0.21970000000000001</c:v>
                </c:pt>
                <c:pt idx="1">
                  <c:v>0.122</c:v>
                </c:pt>
                <c:pt idx="2">
                  <c:v>0.1147</c:v>
                </c:pt>
                <c:pt idx="3">
                  <c:v>9.5200000000000007E-2</c:v>
                </c:pt>
                <c:pt idx="4">
                  <c:v>0.1053</c:v>
                </c:pt>
                <c:pt idx="5">
                  <c:v>0.16639999999999999</c:v>
                </c:pt>
                <c:pt idx="6">
                  <c:v>0.1767</c:v>
                </c:pt>
              </c:numCache>
            </c:numRef>
          </c:val>
          <c:extLst>
            <c:ext xmlns:c16="http://schemas.microsoft.com/office/drawing/2014/chart" uri="{C3380CC4-5D6E-409C-BE32-E72D297353CC}">
              <c16:uniqueId val="{00000001-263F-4BBD-8214-437F017E5BD3}"/>
            </c:ext>
          </c:extLst>
        </c:ser>
        <c:ser>
          <c:idx val="2"/>
          <c:order val="2"/>
          <c:tx>
            <c:strRef>
              <c:f>'5. Finance metrics'!$E$103</c:f>
              <c:strCache>
                <c:ptCount val="1"/>
                <c:pt idx="0">
                  <c:v>Peer group (median)</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metrics'!$E$104:$E$110</c:f>
              <c:numCache>
                <c:formatCode>0.00%</c:formatCode>
                <c:ptCount val="7"/>
                <c:pt idx="0">
                  <c:v>0.24859999999999999</c:v>
                </c:pt>
                <c:pt idx="1">
                  <c:v>7.6700000000000004E-2</c:v>
                </c:pt>
                <c:pt idx="2">
                  <c:v>0.12540000000000001</c:v>
                </c:pt>
                <c:pt idx="3">
                  <c:v>5.45E-2</c:v>
                </c:pt>
                <c:pt idx="4">
                  <c:v>9.8000000000000004E-2</c:v>
                </c:pt>
                <c:pt idx="5">
                  <c:v>0.12570000000000001</c:v>
                </c:pt>
                <c:pt idx="6">
                  <c:v>0.17519999999999999</c:v>
                </c:pt>
              </c:numCache>
            </c:numRef>
          </c:val>
          <c:extLst>
            <c:ext xmlns:c16="http://schemas.microsoft.com/office/drawing/2014/chart" uri="{C3380CC4-5D6E-409C-BE32-E72D297353CC}">
              <c16:uniqueId val="{00000002-263F-4BBD-8214-437F017E5BD3}"/>
            </c:ext>
          </c:extLst>
        </c:ser>
        <c:ser>
          <c:idx val="3"/>
          <c:order val="3"/>
          <c:tx>
            <c:strRef>
              <c:f>'5. Finance metrics'!$F$103</c:f>
              <c:strCache>
                <c:ptCount val="1"/>
                <c:pt idx="0">
                  <c:v>NZ full cohort (median)</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metrics'!$F$104:$F$110</c:f>
              <c:numCache>
                <c:formatCode>0.00%</c:formatCode>
                <c:ptCount val="7"/>
                <c:pt idx="0">
                  <c:v>0.27929999999999999</c:v>
                </c:pt>
                <c:pt idx="1">
                  <c:v>2.4E-2</c:v>
                </c:pt>
                <c:pt idx="2">
                  <c:v>0.16830000000000001</c:v>
                </c:pt>
                <c:pt idx="3">
                  <c:v>3.7400000000000003E-2</c:v>
                </c:pt>
                <c:pt idx="4">
                  <c:v>0.15279999999999999</c:v>
                </c:pt>
                <c:pt idx="5">
                  <c:v>0.14360000000000001</c:v>
                </c:pt>
                <c:pt idx="6">
                  <c:v>7.5600000000000001E-2</c:v>
                </c:pt>
              </c:numCache>
            </c:numRef>
          </c:val>
          <c:extLst>
            <c:ext xmlns:c16="http://schemas.microsoft.com/office/drawing/2014/chart" uri="{C3380CC4-5D6E-409C-BE32-E72D297353CC}">
              <c16:uniqueId val="{00000003-263F-4BBD-8214-437F017E5BD3}"/>
            </c:ext>
          </c:extLst>
        </c:ser>
        <c:ser>
          <c:idx val="4"/>
          <c:order val="4"/>
          <c:tx>
            <c:strRef>
              <c:f>'5. Finance metrics'!$G$103</c:f>
              <c:strCache>
                <c:ptCount val="1"/>
                <c:pt idx="0">
                  <c:v>APQC all participants cohort (median)</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metrics'!$G$104:$G$110</c:f>
              <c:numCache>
                <c:formatCode>0.00%</c:formatCode>
                <c:ptCount val="7"/>
                <c:pt idx="0">
                  <c:v>0.12429999999999999</c:v>
                </c:pt>
                <c:pt idx="1">
                  <c:v>3.9800000000000002E-2</c:v>
                </c:pt>
                <c:pt idx="2">
                  <c:v>0.1545</c:v>
                </c:pt>
                <c:pt idx="3">
                  <c:v>2.0299999999999999E-2</c:v>
                </c:pt>
                <c:pt idx="4">
                  <c:v>7.1400000000000005E-2</c:v>
                </c:pt>
                <c:pt idx="5">
                  <c:v>0.125</c:v>
                </c:pt>
                <c:pt idx="6">
                  <c:v>7.1400000000000005E-2</c:v>
                </c:pt>
              </c:numCache>
            </c:numRef>
          </c:val>
          <c:extLst>
            <c:ext xmlns:c16="http://schemas.microsoft.com/office/drawing/2014/chart" uri="{C3380CC4-5D6E-409C-BE32-E72D297353CC}">
              <c16:uniqueId val="{00000004-263F-4BBD-8214-437F017E5BD3}"/>
            </c:ext>
          </c:extLst>
        </c:ser>
        <c:ser>
          <c:idx val="5"/>
          <c:order val="5"/>
          <c:tx>
            <c:strRef>
              <c:f>'5. Finance metrics'!$H$103</c:f>
              <c:strCache>
                <c:ptCount val="1"/>
                <c:pt idx="0">
                  <c:v>APQC similar cohort (median)</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metrics'!$H$104:$H$110</c:f>
              <c:numCache>
                <c:formatCode>0.00%</c:formatCode>
                <c:ptCount val="7"/>
                <c:pt idx="0">
                  <c:v>0.18310000000000001</c:v>
                </c:pt>
                <c:pt idx="1">
                  <c:v>3.3799999999999997E-2</c:v>
                </c:pt>
                <c:pt idx="2">
                  <c:v>0.1525</c:v>
                </c:pt>
                <c:pt idx="3">
                  <c:v>1.0200000000000001E-2</c:v>
                </c:pt>
                <c:pt idx="4">
                  <c:v>0.1166</c:v>
                </c:pt>
                <c:pt idx="5">
                  <c:v>0.1545</c:v>
                </c:pt>
                <c:pt idx="6">
                  <c:v>6.3299999999999995E-2</c:v>
                </c:pt>
              </c:numCache>
            </c:numRef>
          </c:val>
          <c:extLst>
            <c:ext xmlns:c16="http://schemas.microsoft.com/office/drawing/2014/chart" uri="{C3380CC4-5D6E-409C-BE32-E72D297353CC}">
              <c16:uniqueId val="{00000005-263F-4BBD-8214-437F017E5BD3}"/>
            </c:ext>
          </c:extLst>
        </c:ser>
        <c:ser>
          <c:idx val="7"/>
          <c:order val="6"/>
          <c:tx>
            <c:strRef>
              <c:f>'5. Finance metrics'!$I$103</c:f>
              <c:strCache>
                <c:ptCount val="1"/>
                <c:pt idx="0">
                  <c:v>Peer group (75th percentile)</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metrics'!$I$104:$I$110</c:f>
              <c:numCache>
                <c:formatCode>0.00%</c:formatCode>
                <c:ptCount val="7"/>
                <c:pt idx="0">
                  <c:v>0.21929999999999999</c:v>
                </c:pt>
                <c:pt idx="1">
                  <c:v>4.0500000000000001E-2</c:v>
                </c:pt>
                <c:pt idx="2">
                  <c:v>0.10440000000000001</c:v>
                </c:pt>
                <c:pt idx="3">
                  <c:v>2.3199999999999998E-2</c:v>
                </c:pt>
                <c:pt idx="4">
                  <c:v>6.7100000000000007E-2</c:v>
                </c:pt>
                <c:pt idx="5">
                  <c:v>0.1072</c:v>
                </c:pt>
                <c:pt idx="6">
                  <c:v>7.4399999999999994E-2</c:v>
                </c:pt>
              </c:numCache>
            </c:numRef>
          </c:val>
          <c:extLst>
            <c:ext xmlns:c16="http://schemas.microsoft.com/office/drawing/2014/chart" uri="{C3380CC4-5D6E-409C-BE32-E72D297353CC}">
              <c16:uniqueId val="{00000006-263F-4BBD-8214-437F017E5BD3}"/>
            </c:ext>
          </c:extLst>
        </c:ser>
        <c:ser>
          <c:idx val="8"/>
          <c:order val="7"/>
          <c:tx>
            <c:strRef>
              <c:f>'5. Finance metrics'!$J$103</c:f>
              <c:strCache>
                <c:ptCount val="1"/>
                <c:pt idx="0">
                  <c:v>NZ full cohort (75th percentile)</c:v>
                </c:pt>
              </c:strCache>
            </c:strRef>
          </c:tx>
          <c:invertIfNegative val="0"/>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metrics'!$J$104:$J$110</c:f>
              <c:numCache>
                <c:formatCode>0.00%</c:formatCode>
                <c:ptCount val="7"/>
                <c:pt idx="0">
                  <c:v>0.21929999999999999</c:v>
                </c:pt>
                <c:pt idx="1">
                  <c:v>1.4200000000000001E-2</c:v>
                </c:pt>
                <c:pt idx="2">
                  <c:v>0.12089999999999999</c:v>
                </c:pt>
                <c:pt idx="3">
                  <c:v>1.8599999999999998E-2</c:v>
                </c:pt>
                <c:pt idx="4">
                  <c:v>0.1062</c:v>
                </c:pt>
                <c:pt idx="5">
                  <c:v>0.1197</c:v>
                </c:pt>
                <c:pt idx="6">
                  <c:v>3.0599999999999999E-2</c:v>
                </c:pt>
              </c:numCache>
            </c:numRef>
          </c:val>
          <c:extLst>
            <c:ext xmlns:c16="http://schemas.microsoft.com/office/drawing/2014/chart" uri="{C3380CC4-5D6E-409C-BE32-E72D297353CC}">
              <c16:uniqueId val="{00000007-263F-4BBD-8214-437F017E5BD3}"/>
            </c:ext>
          </c:extLst>
        </c:ser>
        <c:dLbls>
          <c:showLegendKey val="0"/>
          <c:showVal val="0"/>
          <c:showCatName val="0"/>
          <c:showSerName val="0"/>
          <c:showPercent val="0"/>
          <c:showBubbleSize val="0"/>
        </c:dLbls>
        <c:gapWidth val="150"/>
        <c:axId val="489271680"/>
        <c:axId val="1"/>
      </c:barChart>
      <c:catAx>
        <c:axId val="4892716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Finance processes</a:t>
                </a:r>
              </a:p>
            </c:rich>
          </c:tx>
          <c:layout>
            <c:manualLayout>
              <c:xMode val="edge"/>
              <c:yMode val="edge"/>
              <c:x val="0.38068221567090849"/>
              <c:y val="0.93821510297482835"/>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Finance FTEs</a:t>
                </a:r>
              </a:p>
            </c:rich>
          </c:tx>
          <c:layout>
            <c:manualLayout>
              <c:xMode val="edge"/>
              <c:yMode val="edge"/>
              <c:x val="4.734858379669366E-3"/>
              <c:y val="0.21739130434782608"/>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271680"/>
        <c:crosses val="autoZero"/>
        <c:crossBetween val="between"/>
      </c:valAx>
      <c:spPr>
        <a:solidFill>
          <a:srgbClr val="FFFFFF"/>
        </a:solidFill>
        <a:ln w="25400">
          <a:noFill/>
        </a:ln>
      </c:spPr>
    </c:plotArea>
    <c:legend>
      <c:legendPos val="r"/>
      <c:layout>
        <c:manualLayout>
          <c:xMode val="edge"/>
          <c:yMode val="edge"/>
          <c:x val="0.82197041957433048"/>
          <c:y val="0.15789473684210525"/>
          <c:w val="0.15814407085370252"/>
          <c:h val="0.78032036613272315"/>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Cost of Payroll process per employee</a:t>
            </a:r>
          </a:p>
        </c:rich>
      </c:tx>
      <c:layout>
        <c:manualLayout>
          <c:xMode val="edge"/>
          <c:yMode val="edge"/>
          <c:x val="0.2923369521991569"/>
          <c:y val="2.318840579710145E-2"/>
        </c:manualLayout>
      </c:layout>
      <c:overlay val="0"/>
      <c:spPr>
        <a:noFill/>
        <a:ln w="25400">
          <a:noFill/>
        </a:ln>
      </c:spPr>
    </c:title>
    <c:autoTitleDeleted val="0"/>
    <c:plotArea>
      <c:layout>
        <c:manualLayout>
          <c:layoutTarget val="inner"/>
          <c:xMode val="edge"/>
          <c:yMode val="edge"/>
          <c:x val="9.0386450038116115E-2"/>
          <c:y val="0.16470611889091064"/>
          <c:w val="0.8972074186090977"/>
          <c:h val="0.52647134431201792"/>
        </c:manualLayout>
      </c:layout>
      <c:barChart>
        <c:barDir val="col"/>
        <c:grouping val="clustered"/>
        <c:varyColors val="0"/>
        <c:ser>
          <c:idx val="0"/>
          <c:order val="0"/>
          <c:tx>
            <c:strRef>
              <c:f>'5. Finance metrics'!$B$136</c:f>
              <c:strCache>
                <c:ptCount val="1"/>
                <c:pt idx="0">
                  <c:v>Result</c:v>
                </c:pt>
              </c:strCache>
            </c:strRef>
          </c:tx>
          <c:invertIfNegative val="0"/>
          <c:cat>
            <c:strRef>
              <c:f>('5. Finance metrics'!$C$135:$F$135,'5. Finance metrics'!$I$135:$J$135)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('5. Finance metrics'!$C$136:$F$136,'5. Finance metrics'!$I$136:$J$136)</c:f>
              <c:numCache>
                <c:formatCode>_("$"* #,##0.00_);_("$"* \(#,##0.00\);_("$"* "-"??_);_(@_)</c:formatCode>
                <c:ptCount val="6"/>
                <c:pt idx="0">
                  <c:v>349.51920000000001</c:v>
                </c:pt>
                <c:pt idx="1">
                  <c:v>330.68520000000001</c:v>
                </c:pt>
                <c:pt idx="2">
                  <c:v>271.18889999999999</c:v>
                </c:pt>
                <c:pt idx="3">
                  <c:v>294.61649999999997</c:v>
                </c:pt>
                <c:pt idx="4">
                  <c:v>192.3991</c:v>
                </c:pt>
                <c:pt idx="5">
                  <c:v>246.3708</c:v>
                </c:pt>
              </c:numCache>
            </c:numRef>
          </c:val>
          <c:extLst>
            <c:ext xmlns:c16="http://schemas.microsoft.com/office/drawing/2014/chart" uri="{C3380CC4-5D6E-409C-BE32-E72D297353CC}">
              <c16:uniqueId val="{00000000-C186-4A61-BA5C-EA6F635B4AB6}"/>
            </c:ext>
          </c:extLst>
        </c:ser>
        <c:dLbls>
          <c:showLegendKey val="0"/>
          <c:showVal val="0"/>
          <c:showCatName val="0"/>
          <c:showSerName val="0"/>
          <c:showPercent val="0"/>
          <c:showBubbleSize val="0"/>
        </c:dLbls>
        <c:gapWidth val="150"/>
        <c:axId val="489273976"/>
        <c:axId val="1"/>
      </c:barChart>
      <c:catAx>
        <c:axId val="4892739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06056629284976"/>
              <c:y val="0.9217418692228688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Cost per employee ($)</a:t>
                </a:r>
              </a:p>
            </c:rich>
          </c:tx>
          <c:layout>
            <c:manualLayout>
              <c:xMode val="edge"/>
              <c:yMode val="edge"/>
              <c:x val="2.5544022906227627E-2"/>
              <c:y val="0.23768176803986457"/>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27397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employees per payroll FTE</a:t>
            </a:r>
          </a:p>
        </c:rich>
      </c:tx>
      <c:layout>
        <c:manualLayout>
          <c:xMode val="edge"/>
          <c:yMode val="edge"/>
          <c:x val="0.29139087727670404"/>
          <c:y val="2.3323615160349854E-2"/>
        </c:manualLayout>
      </c:layout>
      <c:overlay val="0"/>
      <c:spPr>
        <a:noFill/>
        <a:ln w="25400">
          <a:noFill/>
        </a:ln>
      </c:spPr>
    </c:title>
    <c:autoTitleDeleted val="0"/>
    <c:plotArea>
      <c:layout>
        <c:manualLayout>
          <c:layoutTarget val="inner"/>
          <c:xMode val="edge"/>
          <c:yMode val="edge"/>
          <c:x val="9.4213157130193154E-2"/>
          <c:y val="0.16470611889091064"/>
          <c:w val="0.89336958707976077"/>
          <c:h val="0.52647134431201792"/>
        </c:manualLayout>
      </c:layout>
      <c:barChart>
        <c:barDir val="col"/>
        <c:grouping val="clustered"/>
        <c:varyColors val="0"/>
        <c:ser>
          <c:idx val="0"/>
          <c:order val="0"/>
          <c:tx>
            <c:strRef>
              <c:f>'5. Finance metrics'!$B$157</c:f>
              <c:strCache>
                <c:ptCount val="1"/>
                <c:pt idx="0">
                  <c:v>Result</c:v>
                </c:pt>
              </c:strCache>
            </c:strRef>
          </c:tx>
          <c:invertIfNegative val="0"/>
          <c:cat>
            <c:strRef>
              <c:f>('5. Finance metrics'!$C$156:$F$156,'5. Finance metrics'!$I$156:$J$156)</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('5. Finance metrics'!$C$157:$F$157,'5. Finance metrics'!$I$157:$J$157)</c:f>
              <c:numCache>
                <c:formatCode>0.00</c:formatCode>
                <c:ptCount val="6"/>
                <c:pt idx="0">
                  <c:v>469.52600000000001</c:v>
                </c:pt>
                <c:pt idx="1">
                  <c:v>449.55360000000002</c:v>
                </c:pt>
                <c:pt idx="2">
                  <c:v>481.01299999999998</c:v>
                </c:pt>
                <c:pt idx="3">
                  <c:v>461.68610000000001</c:v>
                </c:pt>
                <c:pt idx="4">
                  <c:v>617.33339999999998</c:v>
                </c:pt>
                <c:pt idx="5">
                  <c:v>514.43679999999995</c:v>
                </c:pt>
              </c:numCache>
            </c:numRef>
          </c:val>
          <c:extLst>
            <c:ext xmlns:c16="http://schemas.microsoft.com/office/drawing/2014/chart" uri="{C3380CC4-5D6E-409C-BE32-E72D297353CC}">
              <c16:uniqueId val="{00000000-03CA-439B-BA3B-A07D1FF1B041}"/>
            </c:ext>
          </c:extLst>
        </c:ser>
        <c:dLbls>
          <c:showLegendKey val="0"/>
          <c:showVal val="0"/>
          <c:showCatName val="0"/>
          <c:showSerName val="0"/>
          <c:showPercent val="0"/>
          <c:showBubbleSize val="0"/>
        </c:dLbls>
        <c:gapWidth val="150"/>
        <c:axId val="489642704"/>
        <c:axId val="1"/>
      </c:barChart>
      <c:catAx>
        <c:axId val="4896427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533603754076199"/>
              <c:y val="0.92128402317057301"/>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employees per payroll FTE</a:t>
                </a:r>
              </a:p>
            </c:rich>
          </c:tx>
          <c:layout>
            <c:manualLayout>
              <c:xMode val="edge"/>
              <c:yMode val="edge"/>
              <c:x val="9.4607492245287524E-3"/>
              <c:y val="0.26239097663812433"/>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642704"/>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Finance Capability Maturity Model scores</a:t>
            </a:r>
          </a:p>
        </c:rich>
      </c:tx>
      <c:layout>
        <c:manualLayout>
          <c:xMode val="edge"/>
          <c:yMode val="edge"/>
          <c:x val="0.27109004739336495"/>
          <c:y val="2.0618556701030927E-2"/>
        </c:manualLayout>
      </c:layout>
      <c:overlay val="0"/>
      <c:spPr>
        <a:noFill/>
        <a:ln w="25400">
          <a:noFill/>
        </a:ln>
      </c:spPr>
    </c:title>
    <c:autoTitleDeleted val="0"/>
    <c:plotArea>
      <c:layout>
        <c:manualLayout>
          <c:layoutTarget val="inner"/>
          <c:xMode val="edge"/>
          <c:yMode val="edge"/>
          <c:x val="0.12847481393592924"/>
          <c:y val="0.18876121201363422"/>
          <c:w val="0.65062136463711262"/>
          <c:h val="0.55241644278040891"/>
        </c:manualLayout>
      </c:layout>
      <c:barChart>
        <c:barDir val="col"/>
        <c:grouping val="clustered"/>
        <c:varyColors val="0"/>
        <c:ser>
          <c:idx val="0"/>
          <c:order val="0"/>
          <c:tx>
            <c:strRef>
              <c:f>'5. Finance metrics'!$B$178</c:f>
              <c:strCache>
                <c:ptCount val="1"/>
                <c:pt idx="0">
                  <c:v>Finance Current State</c:v>
                </c:pt>
              </c:strCache>
            </c:strRef>
          </c:tx>
          <c:invertIfNegative val="0"/>
          <c:cat>
            <c:strRef>
              <c:f>'5. Finance metrics'!$C$177:$H$177</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'5. Finance metrics'!$C$178:$H$178</c:f>
              <c:numCache>
                <c:formatCode>0.0</c:formatCode>
                <c:ptCount val="6"/>
                <c:pt idx="0">
                  <c:v>3</c:v>
                </c:pt>
                <c:pt idx="1">
                  <c:v>3.1</c:v>
                </c:pt>
                <c:pt idx="2">
                  <c:v>2.65</c:v>
                </c:pt>
                <c:pt idx="3">
                  <c:v>2.7</c:v>
                </c:pt>
                <c:pt idx="4">
                  <c:v>2.95</c:v>
                </c:pt>
                <c:pt idx="5">
                  <c:v>3</c:v>
                </c:pt>
              </c:numCache>
            </c:numRef>
          </c:val>
          <c:extLst>
            <c:ext xmlns:c16="http://schemas.microsoft.com/office/drawing/2014/chart" uri="{C3380CC4-5D6E-409C-BE32-E72D297353CC}">
              <c16:uniqueId val="{00000000-6BBC-4F7D-B828-82A8E28E9231}"/>
            </c:ext>
          </c:extLst>
        </c:ser>
        <c:ser>
          <c:idx val="1"/>
          <c:order val="1"/>
          <c:tx>
            <c:strRef>
              <c:f>'5. Finance metrics'!$B$179</c:f>
              <c:strCache>
                <c:ptCount val="1"/>
                <c:pt idx="0">
                  <c:v>Finance Future State Aspiration</c:v>
                </c:pt>
              </c:strCache>
            </c:strRef>
          </c:tx>
          <c:invertIfNegative val="0"/>
          <c:cat>
            <c:strRef>
              <c:f>'5. Finance metrics'!$C$177:$H$177</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'5. Finance metrics'!$C$179:$H$179</c:f>
              <c:numCache>
                <c:formatCode>0.0</c:formatCode>
                <c:ptCount val="6"/>
                <c:pt idx="0">
                  <c:v>3.4</c:v>
                </c:pt>
                <c:pt idx="1">
                  <c:v>3.4</c:v>
                </c:pt>
                <c:pt idx="2">
                  <c:v>3.3</c:v>
                </c:pt>
                <c:pt idx="3">
                  <c:v>3.65</c:v>
                </c:pt>
                <c:pt idx="4">
                  <c:v>3.7</c:v>
                </c:pt>
                <c:pt idx="5">
                  <c:v>3.9750000000000001</c:v>
                </c:pt>
              </c:numCache>
            </c:numRef>
          </c:val>
          <c:extLst>
            <c:ext xmlns:c16="http://schemas.microsoft.com/office/drawing/2014/chart" uri="{C3380CC4-5D6E-409C-BE32-E72D297353CC}">
              <c16:uniqueId val="{00000001-6BBC-4F7D-B828-82A8E28E9231}"/>
            </c:ext>
          </c:extLst>
        </c:ser>
        <c:dLbls>
          <c:showLegendKey val="0"/>
          <c:showVal val="0"/>
          <c:showCatName val="0"/>
          <c:showSerName val="0"/>
          <c:showPercent val="0"/>
          <c:showBubbleSize val="0"/>
        </c:dLbls>
        <c:gapWidth val="150"/>
        <c:axId val="489645328"/>
        <c:axId val="1"/>
      </c:barChart>
      <c:catAx>
        <c:axId val="48964532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9526066350710898"/>
              <c:y val="0.9175268555348107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540284360189573E-2"/>
              <c:y val="0.25257759017236248"/>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645328"/>
        <c:crosses val="autoZero"/>
        <c:crossBetween val="between"/>
      </c:valAx>
      <c:spPr>
        <a:solidFill>
          <a:srgbClr val="FFFFFF"/>
        </a:solidFill>
        <a:ln w="25400">
          <a:noFill/>
        </a:ln>
      </c:spPr>
    </c:plotArea>
    <c:legend>
      <c:legendPos val="r"/>
      <c:layout>
        <c:manualLayout>
          <c:xMode val="edge"/>
          <c:yMode val="edge"/>
          <c:x val="0.80473933649289098"/>
          <c:y val="0.41237167519008577"/>
          <c:w val="0.18483412322274884"/>
          <c:h val="0.20876315718267169"/>
        </c:manualLayout>
      </c:layout>
      <c:overlay val="0"/>
      <c:spPr>
        <a:no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 Finance metrics'!$B$202</c:f>
          <c:strCache>
            <c:ptCount val="1"/>
            <c:pt idx="0">
              <c:v>Cost of Strategic Financial Management as % of Total Finance Cost</c:v>
            </c:pt>
          </c:strCache>
        </c:strRef>
      </c:tx>
      <c:layout>
        <c:manualLayout>
          <c:xMode val="edge"/>
          <c:yMode val="edge"/>
          <c:x val="0.13245038972401177"/>
          <c:y val="2.3323615160349854E-2"/>
        </c:manualLayout>
      </c:layout>
      <c:overlay val="0"/>
      <c:spPr>
        <a:noFill/>
        <a:ln w="25400">
          <a:noFill/>
        </a:ln>
      </c:spPr>
      <c:txPr>
        <a:bodyPr/>
        <a:lstStyle/>
        <a:p>
          <a:pPr>
            <a:defRPr sz="18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9.4213157130193154E-2"/>
          <c:y val="0.16470611889091075"/>
          <c:w val="0.89336958707976033"/>
          <c:h val="0.57700573142642908"/>
        </c:manualLayout>
      </c:layout>
      <c:barChart>
        <c:barDir val="col"/>
        <c:grouping val="clustered"/>
        <c:varyColors val="0"/>
        <c:ser>
          <c:idx val="0"/>
          <c:order val="0"/>
          <c:tx>
            <c:strRef>
              <c:f>'5. Finance metrics'!$B$203</c:f>
              <c:strCache>
                <c:ptCount val="1"/>
                <c:pt idx="0">
                  <c:v>Result</c:v>
                </c:pt>
              </c:strCache>
            </c:strRef>
          </c:tx>
          <c:invertIfNegative val="0"/>
          <c:cat>
            <c:strRef>
              <c:f>'5. Finance metrics'!$C$202:$H$202</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'5. Finance metrics'!$C$203:$H$203</c:f>
              <c:numCache>
                <c:formatCode>0.00%</c:formatCode>
                <c:ptCount val="6"/>
                <c:pt idx="0">
                  <c:v>0.32429999999999998</c:v>
                </c:pt>
                <c:pt idx="1">
                  <c:v>0.32969999999999999</c:v>
                </c:pt>
                <c:pt idx="2">
                  <c:v>0.1024</c:v>
                </c:pt>
                <c:pt idx="3">
                  <c:v>0.1124</c:v>
                </c:pt>
                <c:pt idx="4">
                  <c:v>0.22389999999999999</c:v>
                </c:pt>
                <c:pt idx="5">
                  <c:v>0.217</c:v>
                </c:pt>
              </c:numCache>
            </c:numRef>
          </c:val>
          <c:extLst>
            <c:ext xmlns:c16="http://schemas.microsoft.com/office/drawing/2014/chart" uri="{C3380CC4-5D6E-409C-BE32-E72D297353CC}">
              <c16:uniqueId val="{00000000-6DD5-47B8-8E8F-F1363B3AA290}"/>
            </c:ext>
          </c:extLst>
        </c:ser>
        <c:dLbls>
          <c:showLegendKey val="0"/>
          <c:showVal val="0"/>
          <c:showCatName val="0"/>
          <c:showSerName val="0"/>
          <c:showPercent val="0"/>
          <c:showBubbleSize val="0"/>
        </c:dLbls>
        <c:gapWidth val="150"/>
        <c:axId val="399996168"/>
        <c:axId val="1"/>
      </c:barChart>
      <c:catAx>
        <c:axId val="3999961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533603754076199"/>
              <c:y val="0.92128402317057301"/>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 of Total Finance Cost</a:t>
                </a:r>
              </a:p>
            </c:rich>
          </c:tx>
          <c:layout>
            <c:manualLayout>
              <c:xMode val="edge"/>
              <c:yMode val="edge"/>
              <c:x val="4.7303746122643762E-3"/>
              <c:y val="0.125364737571068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999616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NZ" sz="1400" b="1" i="0" u="none" strike="noStrike" baseline="0">
                <a:solidFill>
                  <a:srgbClr val="000000"/>
                </a:solidFill>
                <a:latin typeface="Arial"/>
                <a:cs typeface="Arial"/>
              </a:rPr>
              <a:t>Summary of total A&amp;S costs against NZ peer group and NZ Full Cohort Median </a:t>
            </a:r>
          </a:p>
          <a:p>
            <a:pPr>
              <a:defRPr sz="1000" b="0" i="0" u="none" strike="noStrike" baseline="0">
                <a:solidFill>
                  <a:srgbClr val="000000"/>
                </a:solidFill>
                <a:latin typeface="Arial"/>
                <a:ea typeface="Arial"/>
                <a:cs typeface="Arial"/>
              </a:defRPr>
            </a:pPr>
            <a:r>
              <a:rPr lang="en-NZ" sz="1400" b="1" i="0" u="none" strike="noStrike" baseline="0">
                <a:solidFill>
                  <a:srgbClr val="000000"/>
                </a:solidFill>
                <a:latin typeface="Arial"/>
                <a:cs typeface="Arial"/>
              </a:rPr>
              <a:t>FY 2016/17</a:t>
            </a:r>
          </a:p>
        </c:rich>
      </c:tx>
      <c:layout>
        <c:manualLayout>
          <c:xMode val="edge"/>
          <c:yMode val="edge"/>
          <c:x val="0.1141943489721202"/>
          <c:y val="2.5236593059936908E-2"/>
        </c:manualLayout>
      </c:layout>
      <c:overlay val="0"/>
      <c:spPr>
        <a:noFill/>
        <a:ln w="25400">
          <a:noFill/>
        </a:ln>
      </c:spPr>
    </c:title>
    <c:autoTitleDeleted val="0"/>
    <c:plotArea>
      <c:layout>
        <c:manualLayout>
          <c:layoutTarget val="inner"/>
          <c:xMode val="edge"/>
          <c:yMode val="edge"/>
          <c:x val="8.3244440391354757E-2"/>
          <c:y val="0.17665615141955837"/>
          <c:w val="0.72678799880144351"/>
          <c:h val="0.63091482649842268"/>
        </c:manualLayout>
      </c:layout>
      <c:barChart>
        <c:barDir val="col"/>
        <c:grouping val="clustered"/>
        <c:varyColors val="0"/>
        <c:ser>
          <c:idx val="0"/>
          <c:order val="0"/>
          <c:tx>
            <c:strRef>
              <c:f>'3. Summary graphs'!$A$48</c:f>
              <c:strCache>
                <c:ptCount val="1"/>
                <c:pt idx="0">
                  <c:v>Agency result FY 2016/17</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graphs'!$B$48:$F$48</c:f>
              <c:numCache>
                <c:formatCode>0.00%</c:formatCode>
                <c:ptCount val="5"/>
                <c:pt idx="0">
                  <c:v>8.8000000000000005E-3</c:v>
                </c:pt>
                <c:pt idx="1">
                  <c:v>1.35E-2</c:v>
                </c:pt>
                <c:pt idx="2">
                  <c:v>6.08E-2</c:v>
                </c:pt>
                <c:pt idx="3">
                  <c:v>1E-3</c:v>
                </c:pt>
                <c:pt idx="4">
                  <c:v>1.95E-2</c:v>
                </c:pt>
              </c:numCache>
            </c:numRef>
          </c:val>
          <c:extLst>
            <c:ext xmlns:c16="http://schemas.microsoft.com/office/drawing/2014/chart" uri="{C3380CC4-5D6E-409C-BE32-E72D297353CC}">
              <c16:uniqueId val="{00000000-D958-421E-B95C-800862FB9B1A}"/>
            </c:ext>
          </c:extLst>
        </c:ser>
        <c:ser>
          <c:idx val="1"/>
          <c:order val="1"/>
          <c:tx>
            <c:strRef>
              <c:f>'3. Summary graphs'!$A$51</c:f>
              <c:strCache>
                <c:ptCount val="1"/>
                <c:pt idx="0">
                  <c:v>NZ peer group (median)</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graphs'!$B$51:$F$51</c:f>
              <c:numCache>
                <c:formatCode>0.00%</c:formatCode>
                <c:ptCount val="5"/>
                <c:pt idx="0">
                  <c:v>1.2699999999999999E-2</c:v>
                </c:pt>
                <c:pt idx="1">
                  <c:v>1.01E-2</c:v>
                </c:pt>
                <c:pt idx="2">
                  <c:v>9.1600000000000001E-2</c:v>
                </c:pt>
                <c:pt idx="3">
                  <c:v>3.3E-3</c:v>
                </c:pt>
                <c:pt idx="4">
                  <c:v>2.0899999999999998E-2</c:v>
                </c:pt>
              </c:numCache>
            </c:numRef>
          </c:val>
          <c:extLst>
            <c:ext xmlns:c16="http://schemas.microsoft.com/office/drawing/2014/chart" uri="{C3380CC4-5D6E-409C-BE32-E72D297353CC}">
              <c16:uniqueId val="{00000001-D958-421E-B95C-800862FB9B1A}"/>
            </c:ext>
          </c:extLst>
        </c:ser>
        <c:ser>
          <c:idx val="2"/>
          <c:order val="2"/>
          <c:tx>
            <c:strRef>
              <c:f>'3. Summary graphs'!$A$52</c:f>
              <c:strCache>
                <c:ptCount val="1"/>
                <c:pt idx="0">
                  <c:v>NZ Full cohort (median)</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graphs'!$B$52:$F$52</c:f>
              <c:numCache>
                <c:formatCode>0.00%</c:formatCode>
                <c:ptCount val="5"/>
                <c:pt idx="0">
                  <c:v>1.1900000000000001E-2</c:v>
                </c:pt>
                <c:pt idx="1">
                  <c:v>9.7999999999999997E-3</c:v>
                </c:pt>
                <c:pt idx="2">
                  <c:v>7.17E-2</c:v>
                </c:pt>
                <c:pt idx="3">
                  <c:v>2.8E-3</c:v>
                </c:pt>
                <c:pt idx="4">
                  <c:v>1.83E-2</c:v>
                </c:pt>
              </c:numCache>
            </c:numRef>
          </c:val>
          <c:extLst>
            <c:ext xmlns:c16="http://schemas.microsoft.com/office/drawing/2014/chart" uri="{C3380CC4-5D6E-409C-BE32-E72D297353CC}">
              <c16:uniqueId val="{00000002-D958-421E-B95C-800862FB9B1A}"/>
            </c:ext>
          </c:extLst>
        </c:ser>
        <c:dLbls>
          <c:showLegendKey val="0"/>
          <c:showVal val="0"/>
          <c:showCatName val="0"/>
          <c:showSerName val="0"/>
          <c:showPercent val="0"/>
          <c:showBubbleSize val="0"/>
        </c:dLbls>
        <c:gapWidth val="150"/>
        <c:axId val="396194680"/>
        <c:axId val="1"/>
      </c:barChart>
      <c:catAx>
        <c:axId val="3961946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A&amp;S function</a:t>
                </a:r>
              </a:p>
            </c:rich>
          </c:tx>
          <c:layout>
            <c:manualLayout>
              <c:xMode val="edge"/>
              <c:yMode val="edge"/>
              <c:x val="0.40448261469984342"/>
              <c:y val="0.9148264984227129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ORC</a:t>
                </a:r>
              </a:p>
            </c:rich>
          </c:tx>
          <c:layout>
            <c:manualLayout>
              <c:xMode val="edge"/>
              <c:yMode val="edge"/>
              <c:x val="5.3361792956243331E-3"/>
              <c:y val="0.29337539432176657"/>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6194680"/>
        <c:crosses val="autoZero"/>
        <c:crossBetween val="between"/>
      </c:valAx>
      <c:spPr>
        <a:solidFill>
          <a:srgbClr val="FFFFFF"/>
        </a:solidFill>
        <a:ln w="25400">
          <a:noFill/>
        </a:ln>
      </c:spPr>
    </c:plotArea>
    <c:legend>
      <c:legendPos val="r"/>
      <c:layout>
        <c:manualLayout>
          <c:xMode val="edge"/>
          <c:yMode val="edge"/>
          <c:x val="0.8306656918685591"/>
          <c:y val="0.28496319663512093"/>
          <c:w val="0.15119185875511554"/>
          <c:h val="0.52471083070452151"/>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ICT cost as a proportion of the organisational running costs</a:t>
            </a:r>
          </a:p>
        </c:rich>
      </c:tx>
      <c:layout>
        <c:manualLayout>
          <c:xMode val="edge"/>
          <c:yMode val="edge"/>
          <c:x val="0.21407193210796294"/>
          <c:y val="2.3529411764705882E-2"/>
        </c:manualLayout>
      </c:layout>
      <c:overlay val="0"/>
      <c:spPr>
        <a:noFill/>
        <a:ln w="25400">
          <a:noFill/>
        </a:ln>
      </c:spPr>
    </c:title>
    <c:autoTitleDeleted val="0"/>
    <c:plotArea>
      <c:layout>
        <c:manualLayout>
          <c:layoutTarget val="inner"/>
          <c:xMode val="edge"/>
          <c:yMode val="edge"/>
          <c:x val="7.3770518644382305E-2"/>
          <c:y val="0.16470611889091075"/>
          <c:w val="0.91505249389193366"/>
          <c:h val="0.6264714879243567"/>
        </c:manualLayout>
      </c:layout>
      <c:barChart>
        <c:barDir val="col"/>
        <c:grouping val="clustered"/>
        <c:varyColors val="0"/>
        <c:ser>
          <c:idx val="0"/>
          <c:order val="0"/>
          <c:tx>
            <c:strRef>
              <c:f>'6. ICT metrics'!$B$256</c:f>
              <c:strCache>
                <c:ptCount val="1"/>
                <c:pt idx="0">
                  <c:v>Result</c:v>
                </c:pt>
              </c:strCache>
            </c:strRef>
          </c:tx>
          <c:invertIfNegative val="0"/>
          <c:cat>
            <c:strRef>
              <c:f>'6. ICT metrics'!$C$255:$J$255</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metrics'!$C$256:$J$256</c:f>
              <c:numCache>
                <c:formatCode>0.00%</c:formatCode>
                <c:ptCount val="8"/>
                <c:pt idx="0">
                  <c:v>6.08E-2</c:v>
                </c:pt>
                <c:pt idx="1">
                  <c:v>6.3600000000000004E-2</c:v>
                </c:pt>
                <c:pt idx="2">
                  <c:v>9.1600000000000001E-2</c:v>
                </c:pt>
                <c:pt idx="3">
                  <c:v>7.17E-2</c:v>
                </c:pt>
                <c:pt idx="4">
                  <c:v>1.6799999999999999E-2</c:v>
                </c:pt>
                <c:pt idx="5">
                  <c:v>3.6299999999999999E-2</c:v>
                </c:pt>
                <c:pt idx="6">
                  <c:v>6.1199999999999997E-2</c:v>
                </c:pt>
                <c:pt idx="7">
                  <c:v>4.8599999999999997E-2</c:v>
                </c:pt>
              </c:numCache>
            </c:numRef>
          </c:val>
          <c:extLst>
            <c:ext xmlns:c16="http://schemas.microsoft.com/office/drawing/2014/chart" uri="{C3380CC4-5D6E-409C-BE32-E72D297353CC}">
              <c16:uniqueId val="{00000000-6A10-402A-BCAF-995DAF7E766B}"/>
            </c:ext>
          </c:extLst>
        </c:ser>
        <c:dLbls>
          <c:showLegendKey val="0"/>
          <c:showVal val="0"/>
          <c:showCatName val="0"/>
          <c:showSerName val="0"/>
          <c:showPercent val="0"/>
          <c:showBubbleSize val="0"/>
        </c:dLbls>
        <c:gapWidth val="150"/>
        <c:axId val="615135296"/>
        <c:axId val="1"/>
      </c:barChart>
      <c:catAx>
        <c:axId val="6151352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95211397004694"/>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ORC</a:t>
                </a:r>
              </a:p>
            </c:rich>
          </c:tx>
          <c:layout>
            <c:manualLayout>
              <c:xMode val="edge"/>
              <c:yMode val="edge"/>
              <c:x val="3.7425426533725169E-3"/>
              <c:y val="0.29117677937316655"/>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13529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ICT establishment (non-project) positions occupied by contractors</a:t>
            </a:r>
          </a:p>
        </c:rich>
      </c:tx>
      <c:layout>
        <c:manualLayout>
          <c:xMode val="edge"/>
          <c:yMode val="edge"/>
          <c:x val="0.1484258063247712"/>
          <c:y val="2.3529411764705882E-2"/>
        </c:manualLayout>
      </c:layout>
      <c:overlay val="0"/>
      <c:spPr>
        <a:noFill/>
        <a:ln w="25400">
          <a:noFill/>
        </a:ln>
      </c:spPr>
    </c:title>
    <c:autoTitleDeleted val="0"/>
    <c:plotArea>
      <c:layout>
        <c:manualLayout>
          <c:layoutTarget val="inner"/>
          <c:xMode val="edge"/>
          <c:yMode val="edge"/>
          <c:x val="9.2439456261997108E-2"/>
          <c:y val="0.16470611889091075"/>
          <c:w val="0.89638351549339912"/>
          <c:h val="0.6264714879243567"/>
        </c:manualLayout>
      </c:layout>
      <c:barChart>
        <c:barDir val="col"/>
        <c:grouping val="clustered"/>
        <c:varyColors val="0"/>
        <c:ser>
          <c:idx val="0"/>
          <c:order val="0"/>
          <c:tx>
            <c:strRef>
              <c:f>'6. ICT metrics'!$B$784</c:f>
              <c:strCache>
                <c:ptCount val="1"/>
                <c:pt idx="0">
                  <c:v>Result</c:v>
                </c:pt>
              </c:strCache>
            </c:strRef>
          </c:tx>
          <c:invertIfNegative val="0"/>
          <c:cat>
            <c:strRef>
              <c:f>'6. ICT metrics'!$C$783:$G$783</c:f>
              <c:strCache>
                <c:ptCount val="5"/>
                <c:pt idx="0">
                  <c:v>Agency result
FY 2016/17</c:v>
                </c:pt>
                <c:pt idx="1">
                  <c:v>Agency result
FY 2015/16</c:v>
                </c:pt>
                <c:pt idx="2">
                  <c:v>NZ full cohort (median)</c:v>
                </c:pt>
                <c:pt idx="3">
                  <c:v>APQC all participants cohort (median)</c:v>
                </c:pt>
                <c:pt idx="4">
                  <c:v>APQC similar cohort (median)</c:v>
                </c:pt>
              </c:strCache>
            </c:strRef>
          </c:cat>
          <c:val>
            <c:numRef>
              <c:f>'6. ICT metrics'!$C$784:$G$784</c:f>
              <c:numCache>
                <c:formatCode>0.00%</c:formatCode>
                <c:ptCount val="5"/>
                <c:pt idx="0">
                  <c:v>0</c:v>
                </c:pt>
                <c:pt idx="1">
                  <c:v>0</c:v>
                </c:pt>
                <c:pt idx="2">
                  <c:v>2.2800000000000001E-2</c:v>
                </c:pt>
                <c:pt idx="3">
                  <c:v>0</c:v>
                </c:pt>
                <c:pt idx="4">
                  <c:v>0</c:v>
                </c:pt>
              </c:numCache>
            </c:numRef>
          </c:val>
          <c:extLst>
            <c:ext xmlns:c16="http://schemas.microsoft.com/office/drawing/2014/chart" uri="{C3380CC4-5D6E-409C-BE32-E72D297353CC}">
              <c16:uniqueId val="{00000000-56A5-48E3-9A35-500AF3E2E82B}"/>
            </c:ext>
          </c:extLst>
        </c:ser>
        <c:dLbls>
          <c:showLegendKey val="0"/>
          <c:showVal val="0"/>
          <c:showCatName val="0"/>
          <c:showSerName val="0"/>
          <c:showPercent val="0"/>
          <c:showBubbleSize val="0"/>
        </c:dLbls>
        <c:gapWidth val="150"/>
        <c:axId val="615137592"/>
        <c:axId val="1"/>
      </c:barChart>
      <c:catAx>
        <c:axId val="6151375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940029687300323"/>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977636222438486E-3"/>
              <c:y val="0.35000061756986256"/>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1375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ICT Management Practice Indicator</a:t>
            </a:r>
          </a:p>
        </c:rich>
      </c:tx>
      <c:layout>
        <c:manualLayout>
          <c:xMode val="edge"/>
          <c:yMode val="edge"/>
          <c:x val="0.19613682562676699"/>
          <c:y val="2.3529411764705882E-2"/>
        </c:manualLayout>
      </c:layout>
      <c:overlay val="0"/>
      <c:spPr>
        <a:noFill/>
        <a:ln w="25400">
          <a:noFill/>
        </a:ln>
      </c:spPr>
    </c:title>
    <c:autoTitleDeleted val="0"/>
    <c:plotArea>
      <c:layout>
        <c:manualLayout>
          <c:layoutTarget val="inner"/>
          <c:xMode val="edge"/>
          <c:yMode val="edge"/>
          <c:x val="0.13075789576022126"/>
          <c:y val="0.16470611889091075"/>
          <c:w val="0.84695455208325066"/>
          <c:h val="0.57647141611818853"/>
        </c:manualLayout>
      </c:layout>
      <c:barChart>
        <c:barDir val="col"/>
        <c:grouping val="clustered"/>
        <c:varyColors val="0"/>
        <c:ser>
          <c:idx val="0"/>
          <c:order val="0"/>
          <c:tx>
            <c:strRef>
              <c:f>'6. ICT metrics'!$B$1017</c:f>
              <c:strCache>
                <c:ptCount val="1"/>
                <c:pt idx="0">
                  <c:v>Result</c:v>
                </c:pt>
              </c:strCache>
            </c:strRef>
          </c:tx>
          <c:invertIfNegative val="0"/>
          <c:cat>
            <c:strRef>
              <c:f>'6. ICT metrics'!$C$1016:$E$1016</c:f>
              <c:strCache>
                <c:ptCount val="3"/>
                <c:pt idx="0">
                  <c:v>Agency result
FY 2016/17</c:v>
                </c:pt>
                <c:pt idx="1">
                  <c:v>Agency result
FY 2015/16</c:v>
                </c:pt>
                <c:pt idx="2">
                  <c:v>NZ full cohort (median)</c:v>
                </c:pt>
              </c:strCache>
            </c:strRef>
          </c:cat>
          <c:val>
            <c:numRef>
              <c:f>'6. ICT metrics'!$C$1017:$E$1017</c:f>
              <c:numCache>
                <c:formatCode>0.00%</c:formatCode>
                <c:ptCount val="3"/>
                <c:pt idx="0">
                  <c:v>0.5</c:v>
                </c:pt>
                <c:pt idx="1">
                  <c:v>0.5</c:v>
                </c:pt>
                <c:pt idx="2">
                  <c:v>0.8</c:v>
                </c:pt>
              </c:numCache>
            </c:numRef>
          </c:val>
          <c:extLst>
            <c:ext xmlns:c16="http://schemas.microsoft.com/office/drawing/2014/chart" uri="{C3380CC4-5D6E-409C-BE32-E72D297353CC}">
              <c16:uniqueId val="{00000000-8DA3-4144-BBCC-EEBA958418C3}"/>
            </c:ext>
          </c:extLst>
        </c:ser>
        <c:dLbls>
          <c:showLegendKey val="0"/>
          <c:showVal val="0"/>
          <c:showCatName val="0"/>
          <c:showSerName val="0"/>
          <c:showPercent val="0"/>
          <c:showBubbleSize val="0"/>
        </c:dLbls>
        <c:gapWidth val="150"/>
        <c:axId val="615139888"/>
        <c:axId val="1"/>
      </c:barChart>
      <c:catAx>
        <c:axId val="6151398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6656791046519774"/>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7.42945707454224E-3"/>
              <c:y val="0.33823591168750961"/>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13988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Availability of five key ICT applications</a:t>
            </a:r>
          </a:p>
        </c:rich>
      </c:tx>
      <c:layout>
        <c:manualLayout>
          <c:xMode val="edge"/>
          <c:yMode val="edge"/>
          <c:x val="0.3298429512454441"/>
          <c:y val="2.3529411764705882E-2"/>
        </c:manualLayout>
      </c:layout>
      <c:overlay val="0"/>
      <c:spPr>
        <a:noFill/>
        <a:ln w="25400">
          <a:noFill/>
        </a:ln>
      </c:spPr>
    </c:title>
    <c:autoTitleDeleted val="0"/>
    <c:plotArea>
      <c:layout>
        <c:manualLayout>
          <c:layoutTarget val="inner"/>
          <c:xMode val="edge"/>
          <c:yMode val="edge"/>
          <c:x val="7.3770518644382305E-2"/>
          <c:y val="0.16470611889091075"/>
          <c:w val="0.91505249389193366"/>
          <c:h val="0.6264714879243567"/>
        </c:manualLayout>
      </c:layout>
      <c:barChart>
        <c:barDir val="col"/>
        <c:grouping val="clustered"/>
        <c:varyColors val="0"/>
        <c:ser>
          <c:idx val="0"/>
          <c:order val="0"/>
          <c:tx>
            <c:strRef>
              <c:f>'6. ICT metrics'!$B$805</c:f>
              <c:strCache>
                <c:ptCount val="1"/>
                <c:pt idx="0">
                  <c:v>Result</c:v>
                </c:pt>
              </c:strCache>
            </c:strRef>
          </c:tx>
          <c:invertIfNegative val="0"/>
          <c:cat>
            <c:strRef>
              <c:f>('6. ICT metrics'!$C$804:$G$804,'6. ICT metrics'!$H$804:$H$804)</c:f>
              <c:strCache>
                <c:ptCount val="6"/>
                <c:pt idx="0">
                  <c:v>Agency result
FY 2016/17</c:v>
                </c:pt>
                <c:pt idx="1">
                  <c:v>Agency result
FY 2015/16</c:v>
                </c:pt>
                <c:pt idx="2">
                  <c:v>NZ full cohort (median)</c:v>
                </c:pt>
                <c:pt idx="3">
                  <c:v>APQC all 
participants 
cohort (median)</c:v>
                </c:pt>
                <c:pt idx="4">
                  <c:v>APQC similar 
cohort (median)</c:v>
                </c:pt>
                <c:pt idx="5">
                  <c:v>NZ full cohort 
(75th percentile)</c:v>
                </c:pt>
              </c:strCache>
            </c:strRef>
          </c:cat>
          <c:val>
            <c:numRef>
              <c:f>('6. ICT metrics'!$C$805:$G$805,'6. ICT metrics'!$H$805:$H$805)</c:f>
              <c:numCache>
                <c:formatCode>0.00%</c:formatCode>
                <c:ptCount val="6"/>
                <c:pt idx="0">
                  <c:v>0.99960000000000004</c:v>
                </c:pt>
                <c:pt idx="1">
                  <c:v>0.99939999999999996</c:v>
                </c:pt>
                <c:pt idx="2">
                  <c:v>0.99909999999999999</c:v>
                </c:pt>
                <c:pt idx="3">
                  <c:v>0</c:v>
                </c:pt>
                <c:pt idx="4">
                  <c:v>0</c:v>
                </c:pt>
                <c:pt idx="5">
                  <c:v>0.99960000000000004</c:v>
                </c:pt>
              </c:numCache>
            </c:numRef>
          </c:val>
          <c:extLst>
            <c:ext xmlns:c16="http://schemas.microsoft.com/office/drawing/2014/chart" uri="{C3380CC4-5D6E-409C-BE32-E72D297353CC}">
              <c16:uniqueId val="{00000000-314A-42EA-930E-0BE2D66A1E5D}"/>
            </c:ext>
          </c:extLst>
        </c:ser>
        <c:dLbls>
          <c:showLegendKey val="0"/>
          <c:showVal val="0"/>
          <c:showCatName val="0"/>
          <c:showSerName val="0"/>
          <c:showPercent val="0"/>
          <c:showBubbleSize val="0"/>
        </c:dLbls>
        <c:gapWidth val="150"/>
        <c:axId val="615142184"/>
        <c:axId val="1"/>
      </c:barChart>
      <c:catAx>
        <c:axId val="6151421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466712961328262"/>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min val="0.9500000000000005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3.7397455362922685E-3"/>
              <c:y val="0.33823591168750961"/>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142184"/>
        <c:crosses val="autoZero"/>
        <c:crossBetween val="between"/>
        <c:majorUnit val="1.0000000000000005E-2"/>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ICT Supportability</a:t>
            </a:r>
          </a:p>
        </c:rich>
      </c:tx>
      <c:layout>
        <c:manualLayout>
          <c:xMode val="edge"/>
          <c:yMode val="edge"/>
          <c:x val="0.41829083724085048"/>
          <c:y val="2.3529411764705882E-2"/>
        </c:manualLayout>
      </c:layout>
      <c:overlay val="0"/>
      <c:spPr>
        <a:noFill/>
        <a:ln w="25400">
          <a:noFill/>
        </a:ln>
      </c:spPr>
    </c:title>
    <c:autoTitleDeleted val="0"/>
    <c:plotArea>
      <c:layout>
        <c:manualLayout>
          <c:layoutTarget val="inner"/>
          <c:xMode val="edge"/>
          <c:yMode val="edge"/>
          <c:x val="6.9812668938770722E-2"/>
          <c:y val="0.16470611889091075"/>
          <c:w val="0.91752003760723944"/>
          <c:h val="0.6264714879243567"/>
        </c:manualLayout>
      </c:layout>
      <c:barChart>
        <c:barDir val="col"/>
        <c:grouping val="clustered"/>
        <c:varyColors val="0"/>
        <c:ser>
          <c:idx val="0"/>
          <c:order val="0"/>
          <c:tx>
            <c:strRef>
              <c:f>'6. ICT metrics'!$B$826</c:f>
              <c:strCache>
                <c:ptCount val="1"/>
                <c:pt idx="0">
                  <c:v>Result</c:v>
                </c:pt>
              </c:strCache>
            </c:strRef>
          </c:tx>
          <c:invertIfNegative val="0"/>
          <c:cat>
            <c:strRef>
              <c:f>('6. ICT metrics'!$C$825:$G$825,'6. ICT metrics'!$H$825:$H$825)</c:f>
              <c:strCache>
                <c:ptCount val="6"/>
                <c:pt idx="0">
                  <c:v>Agency result
FY 2016/17</c:v>
                </c:pt>
                <c:pt idx="1">
                  <c:v>Agency result
FY 2015/16</c:v>
                </c:pt>
                <c:pt idx="2">
                  <c:v>NZ full cohort (median)</c:v>
                </c:pt>
                <c:pt idx="3">
                  <c:v>APQC all participants
 cohort (median)</c:v>
                </c:pt>
                <c:pt idx="4">
                  <c:v>APQC similar
 cohort (median)</c:v>
                </c:pt>
                <c:pt idx="5">
                  <c:v>NZ full cohort
 (75th percentile)</c:v>
                </c:pt>
              </c:strCache>
            </c:strRef>
          </c:cat>
          <c:val>
            <c:numRef>
              <c:f>('6. ICT metrics'!$C$826:$G$826,'6. ICT metrics'!$H$826:$H$826)</c:f>
              <c:numCache>
                <c:formatCode>0.0</c:formatCode>
                <c:ptCount val="6"/>
                <c:pt idx="0">
                  <c:v>1.5</c:v>
                </c:pt>
                <c:pt idx="1">
                  <c:v>1.5</c:v>
                </c:pt>
                <c:pt idx="2">
                  <c:v>1.915</c:v>
                </c:pt>
                <c:pt idx="3">
                  <c:v>4</c:v>
                </c:pt>
                <c:pt idx="4">
                  <c:v>4</c:v>
                </c:pt>
                <c:pt idx="5">
                  <c:v>1</c:v>
                </c:pt>
              </c:numCache>
            </c:numRef>
          </c:val>
          <c:extLst>
            <c:ext xmlns:c16="http://schemas.microsoft.com/office/drawing/2014/chart" uri="{C3380CC4-5D6E-409C-BE32-E72D297353CC}">
              <c16:uniqueId val="{00000000-78E9-4022-893B-9B7277D1D4A5}"/>
            </c:ext>
          </c:extLst>
        </c:ser>
        <c:dLbls>
          <c:showLegendKey val="0"/>
          <c:showVal val="0"/>
          <c:showCatName val="0"/>
          <c:showSerName val="0"/>
          <c:showPercent val="0"/>
          <c:showBubbleSize val="0"/>
        </c:dLbls>
        <c:gapWidth val="150"/>
        <c:axId val="606060128"/>
        <c:axId val="1"/>
      </c:barChart>
      <c:catAx>
        <c:axId val="60606012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901052817835976"/>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2"/>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Supportability (hours)</a:t>
                </a:r>
              </a:p>
            </c:rich>
          </c:tx>
          <c:layout>
            <c:manualLayout>
              <c:xMode val="edge"/>
              <c:yMode val="edge"/>
              <c:x val="3.7481494588457341E-3"/>
              <c:y val="0.26176501466728425"/>
            </c:manualLayout>
          </c:layout>
          <c:overlay val="0"/>
          <c:spPr>
            <a:noFill/>
            <a:ln w="25400">
              <a:noFill/>
            </a:ln>
          </c:spPr>
        </c:title>
        <c:numFmt formatCode="0.0"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606012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ICT cost per end user</a:t>
            </a:r>
          </a:p>
        </c:rich>
      </c:tx>
      <c:layout>
        <c:manualLayout>
          <c:xMode val="edge"/>
          <c:yMode val="edge"/>
          <c:x val="0.38023969516899397"/>
          <c:y val="2.3529411764705882E-2"/>
        </c:manualLayout>
      </c:layout>
      <c:overlay val="0"/>
      <c:spPr>
        <a:noFill/>
        <a:ln w="25400">
          <a:noFill/>
        </a:ln>
      </c:spPr>
    </c:title>
    <c:autoTitleDeleted val="0"/>
    <c:plotArea>
      <c:layout>
        <c:manualLayout>
          <c:layoutTarget val="inner"/>
          <c:xMode val="edge"/>
          <c:yMode val="edge"/>
          <c:x val="8.9915548931942368E-2"/>
          <c:y val="0.16470611889091075"/>
          <c:w val="0.89890741675174357"/>
          <c:h val="0.56568689207966649"/>
        </c:manualLayout>
      </c:layout>
      <c:barChart>
        <c:barDir val="col"/>
        <c:grouping val="clustered"/>
        <c:varyColors val="0"/>
        <c:ser>
          <c:idx val="0"/>
          <c:order val="0"/>
          <c:tx>
            <c:strRef>
              <c:f>'6. ICT metrics'!$B$868</c:f>
              <c:strCache>
                <c:ptCount val="1"/>
                <c:pt idx="0">
                  <c:v>Result</c:v>
                </c:pt>
              </c:strCache>
            </c:strRef>
          </c:tx>
          <c:invertIfNegative val="0"/>
          <c:cat>
            <c:strRef>
              <c:f>('6. ICT metrics'!$C$867:$H$867,'6. ICT metrics'!$I$867:$J$867)</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metrics'!$C$868:$H$868,'6. ICT metrics'!$I$868:$J$868)</c:f>
              <c:numCache>
                <c:formatCode>_("$"* #,##0.00_);_("$"* \(#,##0.00\);_("$"* "-"??_);_(@_)</c:formatCode>
                <c:ptCount val="8"/>
                <c:pt idx="0">
                  <c:v>8941.1052999999993</c:v>
                </c:pt>
                <c:pt idx="1">
                  <c:v>8682.0575000000008</c:v>
                </c:pt>
                <c:pt idx="2">
                  <c:v>14172.597100000001</c:v>
                </c:pt>
                <c:pt idx="3">
                  <c:v>13587.244699999999</c:v>
                </c:pt>
                <c:pt idx="4">
                  <c:v>0</c:v>
                </c:pt>
                <c:pt idx="5">
                  <c:v>0</c:v>
                </c:pt>
                <c:pt idx="6">
                  <c:v>7626.0029999999997</c:v>
                </c:pt>
                <c:pt idx="7">
                  <c:v>8523.9833999999992</c:v>
                </c:pt>
              </c:numCache>
            </c:numRef>
          </c:val>
          <c:extLst>
            <c:ext xmlns:c16="http://schemas.microsoft.com/office/drawing/2014/chart" uri="{C3380CC4-5D6E-409C-BE32-E72D297353CC}">
              <c16:uniqueId val="{00000000-D1D5-4DD2-9991-AB594CB539C6}"/>
            </c:ext>
          </c:extLst>
        </c:ser>
        <c:dLbls>
          <c:showLegendKey val="0"/>
          <c:showVal val="0"/>
          <c:showCatName val="0"/>
          <c:showSerName val="0"/>
          <c:showPercent val="0"/>
          <c:showBubbleSize val="0"/>
        </c:dLbls>
        <c:gapWidth val="150"/>
        <c:axId val="606062424"/>
        <c:axId val="1"/>
      </c:barChart>
      <c:catAx>
        <c:axId val="6060624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6781453365449738"/>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per end user ($)</a:t>
                </a:r>
              </a:p>
            </c:rich>
          </c:tx>
          <c:layout>
            <c:manualLayout>
              <c:xMode val="edge"/>
              <c:yMode val="edge"/>
              <c:x val="3.2934155481873673E-2"/>
              <c:y val="0.23235324996140186"/>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6062424"/>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internal end users per ICT FTE</a:t>
            </a:r>
          </a:p>
        </c:rich>
      </c:tx>
      <c:layout>
        <c:manualLayout>
          <c:xMode val="edge"/>
          <c:yMode val="edge"/>
          <c:x val="0.29917367265507994"/>
          <c:y val="1.9704433497536946E-2"/>
        </c:manualLayout>
      </c:layout>
      <c:overlay val="0"/>
      <c:spPr>
        <a:noFill/>
        <a:ln w="25400">
          <a:noFill/>
        </a:ln>
      </c:spPr>
    </c:title>
    <c:autoTitleDeleted val="0"/>
    <c:plotArea>
      <c:layout>
        <c:manualLayout>
          <c:layoutTarget val="inner"/>
          <c:xMode val="edge"/>
          <c:yMode val="edge"/>
          <c:x val="8.6412228899019214E-2"/>
          <c:y val="0.13793120036753445"/>
          <c:w val="0.90117056913938387"/>
          <c:h val="0.61001719612634631"/>
        </c:manualLayout>
      </c:layout>
      <c:barChart>
        <c:barDir val="col"/>
        <c:grouping val="clustered"/>
        <c:varyColors val="0"/>
        <c:ser>
          <c:idx val="0"/>
          <c:order val="0"/>
          <c:tx>
            <c:strRef>
              <c:f>'6. ICT metrics'!$B$966</c:f>
              <c:strCache>
                <c:ptCount val="1"/>
                <c:pt idx="0">
                  <c:v>Result</c:v>
                </c:pt>
              </c:strCache>
            </c:strRef>
          </c:tx>
          <c:invertIfNegative val="0"/>
          <c:cat>
            <c:strRef>
              <c:f>('6. ICT metrics'!$C$965:$G$965,'6. ICT metrics'!$H$965:$I$965)</c:f>
              <c:strCache>
                <c:ptCount val="7"/>
                <c:pt idx="0">
                  <c:v>Agency result
FY 2016/17</c:v>
                </c:pt>
                <c:pt idx="1">
                  <c:v>Agency result
FY 2015/16</c:v>
                </c:pt>
                <c:pt idx="2">
                  <c:v>Peer group (median)</c:v>
                </c:pt>
                <c:pt idx="3">
                  <c:v>NZ full cohort (median)</c:v>
                </c:pt>
                <c:pt idx="4">
                  <c:v>APQC similar cohort (median)</c:v>
                </c:pt>
                <c:pt idx="5">
                  <c:v>Peer group (75th percentile)</c:v>
                </c:pt>
                <c:pt idx="6">
                  <c:v>NZ full cohort (75th percentile)</c:v>
                </c:pt>
              </c:strCache>
            </c:strRef>
          </c:cat>
          <c:val>
            <c:numRef>
              <c:f>('6. ICT metrics'!$C$966:$G$966,'6. ICT metrics'!$H$966:$I$966)</c:f>
              <c:numCache>
                <c:formatCode>0.00</c:formatCode>
                <c:ptCount val="7"/>
                <c:pt idx="0">
                  <c:v>33.682099999999998</c:v>
                </c:pt>
                <c:pt idx="1">
                  <c:v>37.694699999999997</c:v>
                </c:pt>
                <c:pt idx="2">
                  <c:v>25.714099999999998</c:v>
                </c:pt>
                <c:pt idx="3">
                  <c:v>31.262599999999999</c:v>
                </c:pt>
                <c:pt idx="4">
                  <c:v>40.869999999999997</c:v>
                </c:pt>
                <c:pt idx="5">
                  <c:v>32.892899999999997</c:v>
                </c:pt>
                <c:pt idx="6">
                  <c:v>48.014200000000002</c:v>
                </c:pt>
              </c:numCache>
            </c:numRef>
          </c:val>
          <c:extLst>
            <c:ext xmlns:c16="http://schemas.microsoft.com/office/drawing/2014/chart" uri="{C3380CC4-5D6E-409C-BE32-E72D297353CC}">
              <c16:uniqueId val="{00000000-329A-4913-9B3E-D0F2A576A00C}"/>
            </c:ext>
          </c:extLst>
        </c:ser>
        <c:dLbls>
          <c:showLegendKey val="0"/>
          <c:showVal val="0"/>
          <c:showCatName val="0"/>
          <c:showSerName val="0"/>
          <c:showPercent val="0"/>
          <c:showBubbleSize val="0"/>
        </c:dLbls>
        <c:gapWidth val="150"/>
        <c:axId val="606064720"/>
        <c:axId val="1"/>
      </c:barChart>
      <c:catAx>
        <c:axId val="6060647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4958692302190545"/>
              <c:y val="0.9334985712992771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internal end users per ICT FTE</a:t>
                </a:r>
              </a:p>
            </c:rich>
          </c:tx>
          <c:layout>
            <c:manualLayout>
              <c:xMode val="edge"/>
              <c:yMode val="edge"/>
              <c:x val="1.5702516954166856E-2"/>
              <c:y val="0.27832538174107546"/>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6064720"/>
        <c:crosses val="autoZero"/>
        <c:crossBetween val="between"/>
      </c:valAx>
      <c:spPr>
        <a:no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Total cost of the Service Towers as a percentage of Total ICT Cost</a:t>
            </a:r>
          </a:p>
        </c:rich>
      </c:tx>
      <c:layout>
        <c:manualLayout>
          <c:xMode val="edge"/>
          <c:yMode val="edge"/>
          <c:x val="0.11799851138010733"/>
          <c:y val="1.3729977116704805E-2"/>
        </c:manualLayout>
      </c:layout>
      <c:overlay val="0"/>
      <c:spPr>
        <a:noFill/>
        <a:ln w="25400">
          <a:noFill/>
        </a:ln>
      </c:spPr>
    </c:title>
    <c:autoTitleDeleted val="0"/>
    <c:plotArea>
      <c:layout>
        <c:manualLayout>
          <c:layoutTarget val="inner"/>
          <c:xMode val="edge"/>
          <c:yMode val="edge"/>
          <c:x val="9.017428211808097E-2"/>
          <c:y val="0.10706650149647465"/>
          <c:w val="0.60815385065714367"/>
          <c:h val="0.73353009363532073"/>
        </c:manualLayout>
      </c:layout>
      <c:barChart>
        <c:barDir val="col"/>
        <c:grouping val="percentStacked"/>
        <c:varyColors val="0"/>
        <c:ser>
          <c:idx val="0"/>
          <c:order val="0"/>
          <c:tx>
            <c:strRef>
              <c:f>'6. ICT metrics'!$B$279</c:f>
              <c:strCache>
                <c:ptCount val="1"/>
                <c:pt idx="0">
                  <c:v>"Mainframe &amp; Midrange"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metrics'!$C$279:$E$279</c:f>
              <c:numCache>
                <c:formatCode>0.0%</c:formatCode>
                <c:ptCount val="3"/>
                <c:pt idx="0">
                  <c:v>2.2499999999999999E-2</c:v>
                </c:pt>
                <c:pt idx="1">
                  <c:v>2.4299999999999999E-2</c:v>
                </c:pt>
                <c:pt idx="2">
                  <c:v>6.9000000000000006E-2</c:v>
                </c:pt>
              </c:numCache>
            </c:numRef>
          </c:val>
          <c:extLst>
            <c:ext xmlns:c16="http://schemas.microsoft.com/office/drawing/2014/chart" uri="{C3380CC4-5D6E-409C-BE32-E72D297353CC}">
              <c16:uniqueId val="{00000000-DE65-4DD1-826F-131976CC374B}"/>
            </c:ext>
          </c:extLst>
        </c:ser>
        <c:ser>
          <c:idx val="1"/>
          <c:order val="1"/>
          <c:tx>
            <c:strRef>
              <c:f>'6. ICT metrics'!$B$280</c:f>
              <c:strCache>
                <c:ptCount val="1"/>
                <c:pt idx="0">
                  <c:v>"Storage"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metrics'!$C$280:$E$280</c:f>
              <c:numCache>
                <c:formatCode>0.0%</c:formatCode>
                <c:ptCount val="3"/>
                <c:pt idx="0">
                  <c:v>1.7999999999999999E-2</c:v>
                </c:pt>
                <c:pt idx="1">
                  <c:v>1.6500000000000001E-2</c:v>
                </c:pt>
                <c:pt idx="2">
                  <c:v>1.9E-2</c:v>
                </c:pt>
              </c:numCache>
            </c:numRef>
          </c:val>
          <c:extLst>
            <c:ext xmlns:c16="http://schemas.microsoft.com/office/drawing/2014/chart" uri="{C3380CC4-5D6E-409C-BE32-E72D297353CC}">
              <c16:uniqueId val="{00000001-DE65-4DD1-826F-131976CC374B}"/>
            </c:ext>
          </c:extLst>
        </c:ser>
        <c:ser>
          <c:idx val="2"/>
          <c:order val="2"/>
          <c:tx>
            <c:strRef>
              <c:f>'6. ICT metrics'!$B$281</c:f>
              <c:strCache>
                <c:ptCount val="1"/>
                <c:pt idx="0">
                  <c:v>"WAN"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metrics'!$C$281:$E$281</c:f>
              <c:numCache>
                <c:formatCode>0.0%</c:formatCode>
                <c:ptCount val="3"/>
                <c:pt idx="0">
                  <c:v>4.9200000000000001E-2</c:v>
                </c:pt>
                <c:pt idx="1">
                  <c:v>4.0599999999999997E-2</c:v>
                </c:pt>
                <c:pt idx="2">
                  <c:v>9.6000000000000002E-2</c:v>
                </c:pt>
              </c:numCache>
            </c:numRef>
          </c:val>
          <c:extLst>
            <c:ext xmlns:c16="http://schemas.microsoft.com/office/drawing/2014/chart" uri="{C3380CC4-5D6E-409C-BE32-E72D297353CC}">
              <c16:uniqueId val="{00000002-DE65-4DD1-826F-131976CC374B}"/>
            </c:ext>
          </c:extLst>
        </c:ser>
        <c:ser>
          <c:idx val="3"/>
          <c:order val="3"/>
          <c:tx>
            <c:strRef>
              <c:f>'6. ICT metrics'!$B$282</c:f>
              <c:strCache>
                <c:ptCount val="1"/>
                <c:pt idx="0">
                  <c:v>"LAN &amp; RAS"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metrics'!$C$282:$E$282</c:f>
              <c:numCache>
                <c:formatCode>0.0%</c:formatCode>
                <c:ptCount val="3"/>
                <c:pt idx="0">
                  <c:v>0</c:v>
                </c:pt>
                <c:pt idx="1">
                  <c:v>2.8999999999999998E-3</c:v>
                </c:pt>
                <c:pt idx="2">
                  <c:v>2.1000000000000001E-2</c:v>
                </c:pt>
              </c:numCache>
            </c:numRef>
          </c:val>
          <c:extLst>
            <c:ext xmlns:c16="http://schemas.microsoft.com/office/drawing/2014/chart" uri="{C3380CC4-5D6E-409C-BE32-E72D297353CC}">
              <c16:uniqueId val="{00000003-DE65-4DD1-826F-131976CC374B}"/>
            </c:ext>
          </c:extLst>
        </c:ser>
        <c:ser>
          <c:idx val="4"/>
          <c:order val="4"/>
          <c:tx>
            <c:strRef>
              <c:f>'6. ICT metrics'!$B$283</c:f>
              <c:strCache>
                <c:ptCount val="1"/>
                <c:pt idx="0">
                  <c:v>"Facilities"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metrics'!$C$283:$E$283</c:f>
              <c:numCache>
                <c:formatCode>0.0%</c:formatCode>
                <c:ptCount val="3"/>
                <c:pt idx="0">
                  <c:v>0</c:v>
                </c:pt>
                <c:pt idx="1">
                  <c:v>0</c:v>
                </c:pt>
                <c:pt idx="2">
                  <c:v>2.1000000000000001E-2</c:v>
                </c:pt>
              </c:numCache>
            </c:numRef>
          </c:val>
          <c:extLst>
            <c:ext xmlns:c16="http://schemas.microsoft.com/office/drawing/2014/chart" uri="{C3380CC4-5D6E-409C-BE32-E72D297353CC}">
              <c16:uniqueId val="{00000004-DE65-4DD1-826F-131976CC374B}"/>
            </c:ext>
          </c:extLst>
        </c:ser>
        <c:ser>
          <c:idx val="5"/>
          <c:order val="5"/>
          <c:tx>
            <c:strRef>
              <c:f>'6. ICT metrics'!$B$284</c:f>
              <c:strCache>
                <c:ptCount val="1"/>
                <c:pt idx="0">
                  <c:v>"Voice"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metrics'!$C$284:$E$284</c:f>
              <c:numCache>
                <c:formatCode>0.0%</c:formatCode>
                <c:ptCount val="3"/>
                <c:pt idx="0">
                  <c:v>0.22739999999999999</c:v>
                </c:pt>
                <c:pt idx="1">
                  <c:v>0.1893</c:v>
                </c:pt>
                <c:pt idx="2">
                  <c:v>0.1</c:v>
                </c:pt>
              </c:numCache>
            </c:numRef>
          </c:val>
          <c:extLst>
            <c:ext xmlns:c16="http://schemas.microsoft.com/office/drawing/2014/chart" uri="{C3380CC4-5D6E-409C-BE32-E72D297353CC}">
              <c16:uniqueId val="{00000005-DE65-4DD1-826F-131976CC374B}"/>
            </c:ext>
          </c:extLst>
        </c:ser>
        <c:ser>
          <c:idx val="6"/>
          <c:order val="6"/>
          <c:tx>
            <c:strRef>
              <c:f>'6. ICT metrics'!$B$285</c:f>
              <c:strCache>
                <c:ptCount val="1"/>
                <c:pt idx="0">
                  <c:v>"End User Infrastructure"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metrics'!$C$285:$E$285</c:f>
              <c:numCache>
                <c:formatCode>0.0%</c:formatCode>
                <c:ptCount val="3"/>
                <c:pt idx="0">
                  <c:v>0.1409</c:v>
                </c:pt>
                <c:pt idx="1">
                  <c:v>0.20380000000000001</c:v>
                </c:pt>
                <c:pt idx="2">
                  <c:v>0.14399999999999999</c:v>
                </c:pt>
              </c:numCache>
            </c:numRef>
          </c:val>
          <c:extLst>
            <c:ext xmlns:c16="http://schemas.microsoft.com/office/drawing/2014/chart" uri="{C3380CC4-5D6E-409C-BE32-E72D297353CC}">
              <c16:uniqueId val="{00000006-DE65-4DD1-826F-131976CC374B}"/>
            </c:ext>
          </c:extLst>
        </c:ser>
        <c:ser>
          <c:idx val="7"/>
          <c:order val="7"/>
          <c:tx>
            <c:strRef>
              <c:f>'6. ICT metrics'!$B$286</c:f>
              <c:strCache>
                <c:ptCount val="1"/>
                <c:pt idx="0">
                  <c:v>"Helpdesk"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metrics'!$C$286:$E$286</c:f>
              <c:numCache>
                <c:formatCode>0.0%</c:formatCode>
                <c:ptCount val="3"/>
                <c:pt idx="0">
                  <c:v>2.7000000000000001E-3</c:v>
                </c:pt>
                <c:pt idx="1">
                  <c:v>2.8999999999999998E-3</c:v>
                </c:pt>
                <c:pt idx="2">
                  <c:v>2.5000000000000001E-2</c:v>
                </c:pt>
              </c:numCache>
            </c:numRef>
          </c:val>
          <c:extLst>
            <c:ext xmlns:c16="http://schemas.microsoft.com/office/drawing/2014/chart" uri="{C3380CC4-5D6E-409C-BE32-E72D297353CC}">
              <c16:uniqueId val="{00000007-DE65-4DD1-826F-131976CC374B}"/>
            </c:ext>
          </c:extLst>
        </c:ser>
        <c:ser>
          <c:idx val="8"/>
          <c:order val="8"/>
          <c:tx>
            <c:strRef>
              <c:f>'6. ICT metrics'!$B$287</c:f>
              <c:strCache>
                <c:ptCount val="1"/>
                <c:pt idx="0">
                  <c:v>"Applications"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metrics'!$C$287:$E$287</c:f>
              <c:numCache>
                <c:formatCode>0.0%</c:formatCode>
                <c:ptCount val="3"/>
                <c:pt idx="0">
                  <c:v>0.45660000000000001</c:v>
                </c:pt>
                <c:pt idx="1">
                  <c:v>0.44219999999999998</c:v>
                </c:pt>
                <c:pt idx="2">
                  <c:v>0.44600000000000001</c:v>
                </c:pt>
              </c:numCache>
            </c:numRef>
          </c:val>
          <c:extLst>
            <c:ext xmlns:c16="http://schemas.microsoft.com/office/drawing/2014/chart" uri="{C3380CC4-5D6E-409C-BE32-E72D297353CC}">
              <c16:uniqueId val="{00000008-DE65-4DD1-826F-131976CC374B}"/>
            </c:ext>
          </c:extLst>
        </c:ser>
        <c:ser>
          <c:idx val="9"/>
          <c:order val="9"/>
          <c:tx>
            <c:strRef>
              <c:f>'6. ICT metrics'!$B$288</c:f>
              <c:strCache>
                <c:ptCount val="1"/>
                <c:pt idx="0">
                  <c:v>"ICT Management" Service Tower cost as % of Total ICT Cost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metrics'!$C$278:$E$278</c:f>
              <c:strCache>
                <c:ptCount val="3"/>
                <c:pt idx="0">
                  <c:v>Agency result
FY 2016/17</c:v>
                </c:pt>
                <c:pt idx="1">
                  <c:v>Agency result
FY 2015/16</c:v>
                </c:pt>
                <c:pt idx="2">
                  <c:v>Other Jurisdiction</c:v>
                </c:pt>
              </c:strCache>
            </c:strRef>
          </c:cat>
          <c:val>
            <c:numRef>
              <c:f>'6. ICT metrics'!$C$288:$E$288</c:f>
              <c:numCache>
                <c:formatCode>0.0%</c:formatCode>
                <c:ptCount val="3"/>
                <c:pt idx="0">
                  <c:v>8.2699999999999996E-2</c:v>
                </c:pt>
                <c:pt idx="1">
                  <c:v>7.7600000000000002E-2</c:v>
                </c:pt>
                <c:pt idx="2">
                  <c:v>0.06</c:v>
                </c:pt>
              </c:numCache>
            </c:numRef>
          </c:val>
          <c:extLst>
            <c:ext xmlns:c16="http://schemas.microsoft.com/office/drawing/2014/chart" uri="{C3380CC4-5D6E-409C-BE32-E72D297353CC}">
              <c16:uniqueId val="{00000009-DE65-4DD1-826F-131976CC374B}"/>
            </c:ext>
          </c:extLst>
        </c:ser>
        <c:dLbls>
          <c:showLegendKey val="0"/>
          <c:showVal val="0"/>
          <c:showCatName val="0"/>
          <c:showSerName val="0"/>
          <c:showPercent val="0"/>
          <c:showBubbleSize val="0"/>
        </c:dLbls>
        <c:gapWidth val="150"/>
        <c:overlap val="100"/>
        <c:axId val="615225400"/>
        <c:axId val="1"/>
      </c:barChart>
      <c:catAx>
        <c:axId val="6152254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100834410624043"/>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of Service Tower as % of Total ICT Cost</a:t>
                </a:r>
              </a:p>
            </c:rich>
          </c:tx>
          <c:layout>
            <c:manualLayout>
              <c:xMode val="edge"/>
              <c:yMode val="edge"/>
              <c:x val="3.7341638265366082E-3"/>
              <c:y val="0.19450800915331809"/>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5225400"/>
        <c:crosses val="autoZero"/>
        <c:crossBetween val="between"/>
      </c:valAx>
      <c:spPr>
        <a:solidFill>
          <a:srgbClr val="FFFFFF"/>
        </a:solidFill>
        <a:ln w="25400">
          <a:noFill/>
        </a:ln>
      </c:spPr>
    </c:plotArea>
    <c:legend>
      <c:legendPos val="r"/>
      <c:layout>
        <c:manualLayout>
          <c:xMode val="edge"/>
          <c:yMode val="edge"/>
          <c:x val="0.72688196811219485"/>
          <c:y val="0.1723855685087419"/>
          <c:w val="0.26695585066792027"/>
          <c:h val="0.66438194081575042"/>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Mainframe &amp; Midrange Service Tower as a % of that Service Tower Cost</a:t>
            </a:r>
          </a:p>
        </c:rich>
      </c:tx>
      <c:layout>
        <c:manualLayout>
          <c:xMode val="edge"/>
          <c:yMode val="edge"/>
          <c:x val="6.4275098547707674E-2"/>
          <c:y val="2.0594965675057208E-2"/>
        </c:manualLayout>
      </c:layout>
      <c:overlay val="0"/>
      <c:spPr>
        <a:noFill/>
        <a:ln w="25400">
          <a:noFill/>
        </a:ln>
      </c:spPr>
    </c:title>
    <c:autoTitleDeleted val="0"/>
    <c:plotArea>
      <c:layout>
        <c:manualLayout>
          <c:layoutTarget val="inner"/>
          <c:xMode val="edge"/>
          <c:yMode val="edge"/>
          <c:x val="9.2177618422697158E-2"/>
          <c:y val="0.1070665014964747"/>
          <c:w val="0.60615048118985126"/>
          <c:h val="0.75183672979092719"/>
        </c:manualLayout>
      </c:layout>
      <c:barChart>
        <c:barDir val="col"/>
        <c:grouping val="percentStacked"/>
        <c:varyColors val="0"/>
        <c:ser>
          <c:idx val="0"/>
          <c:order val="0"/>
          <c:tx>
            <c:strRef>
              <c:f>'6. ICT metrics'!$B$317</c:f>
              <c:strCache>
                <c:ptCount val="1"/>
                <c:pt idx="0">
                  <c:v>Mainframe and Midrange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metrics'!$C$317:$E$317</c:f>
              <c:numCache>
                <c:formatCode>0.00%</c:formatCode>
                <c:ptCount val="3"/>
                <c:pt idx="0">
                  <c:v>0</c:v>
                </c:pt>
                <c:pt idx="1">
                  <c:v>5.9499999999999997E-2</c:v>
                </c:pt>
                <c:pt idx="2">
                  <c:v>0.30730000000000002</c:v>
                </c:pt>
              </c:numCache>
            </c:numRef>
          </c:val>
          <c:extLst>
            <c:ext xmlns:c16="http://schemas.microsoft.com/office/drawing/2014/chart" uri="{C3380CC4-5D6E-409C-BE32-E72D297353CC}">
              <c16:uniqueId val="{00000000-8FF1-43A2-95AA-80F4645D5B8A}"/>
            </c:ext>
          </c:extLst>
        </c:ser>
        <c:ser>
          <c:idx val="1"/>
          <c:order val="1"/>
          <c:tx>
            <c:strRef>
              <c:f>'6. ICT metrics'!$B$320</c:f>
              <c:strCache>
                <c:ptCount val="1"/>
                <c:pt idx="0">
                  <c:v>Mainframe and Midrange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metrics'!$C$320:$E$320</c:f>
              <c:numCache>
                <c:formatCode>0.00%</c:formatCode>
                <c:ptCount val="3"/>
                <c:pt idx="0">
                  <c:v>1</c:v>
                </c:pt>
                <c:pt idx="1">
                  <c:v>0.68330000000000002</c:v>
                </c:pt>
                <c:pt idx="2">
                  <c:v>0.21729999999999999</c:v>
                </c:pt>
              </c:numCache>
            </c:numRef>
          </c:val>
          <c:extLst>
            <c:ext xmlns:c16="http://schemas.microsoft.com/office/drawing/2014/chart" uri="{C3380CC4-5D6E-409C-BE32-E72D297353CC}">
              <c16:uniqueId val="{00000001-8FF1-43A2-95AA-80F4645D5B8A}"/>
            </c:ext>
          </c:extLst>
        </c:ser>
        <c:ser>
          <c:idx val="2"/>
          <c:order val="2"/>
          <c:tx>
            <c:strRef>
              <c:f>'6. ICT metrics'!$B$321</c:f>
              <c:strCache>
                <c:ptCount val="1"/>
                <c:pt idx="0">
                  <c:v>Mainframe &amp; Midrange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metrics'!$C$321:$E$321</c:f>
              <c:numCache>
                <c:formatCode>0.00%</c:formatCode>
                <c:ptCount val="3"/>
                <c:pt idx="0">
                  <c:v>0</c:v>
                </c:pt>
                <c:pt idx="1">
                  <c:v>0.25719999999999998</c:v>
                </c:pt>
                <c:pt idx="2">
                  <c:v>0.16800000000000001</c:v>
                </c:pt>
              </c:numCache>
            </c:numRef>
          </c:val>
          <c:extLst>
            <c:ext xmlns:c16="http://schemas.microsoft.com/office/drawing/2014/chart" uri="{C3380CC4-5D6E-409C-BE32-E72D297353CC}">
              <c16:uniqueId val="{00000002-8FF1-43A2-95AA-80F4645D5B8A}"/>
            </c:ext>
          </c:extLst>
        </c:ser>
        <c:ser>
          <c:idx val="3"/>
          <c:order val="3"/>
          <c:tx>
            <c:strRef>
              <c:f>'6. ICT metrics'!$B$322</c:f>
              <c:strCache>
                <c:ptCount val="1"/>
                <c:pt idx="0">
                  <c:v>Mainframe &amp; Midrange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metrics'!$C$322:$E$322</c:f>
              <c:numCache>
                <c:formatCode>0.00%</c:formatCode>
                <c:ptCount val="3"/>
                <c:pt idx="0">
                  <c:v>0</c:v>
                </c:pt>
                <c:pt idx="1">
                  <c:v>0</c:v>
                </c:pt>
                <c:pt idx="2">
                  <c:v>7.0699999999999999E-2</c:v>
                </c:pt>
              </c:numCache>
            </c:numRef>
          </c:val>
          <c:extLst>
            <c:ext xmlns:c16="http://schemas.microsoft.com/office/drawing/2014/chart" uri="{C3380CC4-5D6E-409C-BE32-E72D297353CC}">
              <c16:uniqueId val="{00000003-8FF1-43A2-95AA-80F4645D5B8A}"/>
            </c:ext>
          </c:extLst>
        </c:ser>
        <c:ser>
          <c:idx val="4"/>
          <c:order val="4"/>
          <c:tx>
            <c:strRef>
              <c:f>'6. ICT metrics'!$B$323</c:f>
              <c:strCache>
                <c:ptCount val="1"/>
                <c:pt idx="0">
                  <c:v>Mainframe &amp; Midrange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metrics'!$C$323:$E$323</c:f>
              <c:numCache>
                <c:formatCode>0.00%</c:formatCode>
                <c:ptCount val="3"/>
                <c:pt idx="0">
                  <c:v>0</c:v>
                </c:pt>
                <c:pt idx="1">
                  <c:v>0</c:v>
                </c:pt>
                <c:pt idx="2">
                  <c:v>0.21929999999999999</c:v>
                </c:pt>
              </c:numCache>
            </c:numRef>
          </c:val>
          <c:extLst>
            <c:ext xmlns:c16="http://schemas.microsoft.com/office/drawing/2014/chart" uri="{C3380CC4-5D6E-409C-BE32-E72D297353CC}">
              <c16:uniqueId val="{00000004-8FF1-43A2-95AA-80F4645D5B8A}"/>
            </c:ext>
          </c:extLst>
        </c:ser>
        <c:ser>
          <c:idx val="5"/>
          <c:order val="5"/>
          <c:tx>
            <c:strRef>
              <c:f>'6. ICT metrics'!$B$324</c:f>
              <c:strCache>
                <c:ptCount val="1"/>
                <c:pt idx="0">
                  <c:v>Mainframe &amp; Midrange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metrics'!$C$324:$E$324</c:f>
              <c:numCache>
                <c:formatCode>0.00%</c:formatCode>
                <c:ptCount val="3"/>
                <c:pt idx="0">
                  <c:v>0</c:v>
                </c:pt>
                <c:pt idx="1">
                  <c:v>0</c:v>
                </c:pt>
                <c:pt idx="2">
                  <c:v>0</c:v>
                </c:pt>
              </c:numCache>
            </c:numRef>
          </c:val>
          <c:extLst>
            <c:ext xmlns:c16="http://schemas.microsoft.com/office/drawing/2014/chart" uri="{C3380CC4-5D6E-409C-BE32-E72D297353CC}">
              <c16:uniqueId val="{00000005-8FF1-43A2-95AA-80F4645D5B8A}"/>
            </c:ext>
          </c:extLst>
        </c:ser>
        <c:ser>
          <c:idx val="6"/>
          <c:order val="6"/>
          <c:tx>
            <c:strRef>
              <c:f>'6. ICT metrics'!$B$325</c:f>
              <c:strCache>
                <c:ptCount val="1"/>
                <c:pt idx="0">
                  <c:v>Mainframe &amp; Midrange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metrics'!$C$314:$E$314</c:f>
              <c:strCache>
                <c:ptCount val="3"/>
                <c:pt idx="0">
                  <c:v>Agency result
FY 2016/17</c:v>
                </c:pt>
                <c:pt idx="1">
                  <c:v>Agency result
FY 2015/16</c:v>
                </c:pt>
                <c:pt idx="2">
                  <c:v>Other Jurisdiction</c:v>
                </c:pt>
              </c:strCache>
            </c:strRef>
          </c:cat>
          <c:val>
            <c:numRef>
              <c:f>'6. ICT metrics'!$C$325:$E$325</c:f>
              <c:numCache>
                <c:formatCode>0.00%</c:formatCode>
                <c:ptCount val="3"/>
                <c:pt idx="0">
                  <c:v>0</c:v>
                </c:pt>
                <c:pt idx="1">
                  <c:v>0</c:v>
                </c:pt>
                <c:pt idx="2">
                  <c:v>1.7299999999999999E-2</c:v>
                </c:pt>
              </c:numCache>
            </c:numRef>
          </c:val>
          <c:extLst>
            <c:ext xmlns:c16="http://schemas.microsoft.com/office/drawing/2014/chart" uri="{C3380CC4-5D6E-409C-BE32-E72D297353CC}">
              <c16:uniqueId val="{00000006-8FF1-43A2-95AA-80F4645D5B8A}"/>
            </c:ext>
          </c:extLst>
        </c:ser>
        <c:dLbls>
          <c:showLegendKey val="0"/>
          <c:showVal val="0"/>
          <c:showCatName val="0"/>
          <c:showSerName val="0"/>
          <c:showPercent val="0"/>
          <c:showBubbleSize val="0"/>
        </c:dLbls>
        <c:gapWidth val="150"/>
        <c:overlap val="100"/>
        <c:axId val="615227696"/>
        <c:axId val="1"/>
      </c:barChart>
      <c:catAx>
        <c:axId val="61522769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127079988787807"/>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6704805491990846"/>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5227696"/>
        <c:crosses val="autoZero"/>
        <c:crossBetween val="between"/>
      </c:valAx>
      <c:spPr>
        <a:solidFill>
          <a:srgbClr val="FFFFFF"/>
        </a:solidFill>
        <a:ln w="25400">
          <a:noFill/>
        </a:ln>
      </c:spPr>
    </c:plotArea>
    <c:legend>
      <c:legendPos val="r"/>
      <c:layout>
        <c:manualLayout>
          <c:xMode val="edge"/>
          <c:yMode val="edge"/>
          <c:x val="0.72092629944781916"/>
          <c:y val="0.2059554226202274"/>
          <c:w val="0.212987872408406"/>
          <c:h val="0.68595854579962401"/>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Storage Service Tower as a % of that Service Tower Cost</a:t>
            </a:r>
          </a:p>
        </c:rich>
      </c:tx>
      <c:layout>
        <c:manualLayout>
          <c:xMode val="edge"/>
          <c:yMode val="edge"/>
          <c:x val="6.5022473385748375E-2"/>
          <c:y val="2.0785219399538105E-2"/>
        </c:manualLayout>
      </c:layout>
      <c:overlay val="0"/>
      <c:spPr>
        <a:noFill/>
        <a:ln w="25400">
          <a:noFill/>
        </a:ln>
      </c:spPr>
    </c:title>
    <c:autoTitleDeleted val="0"/>
    <c:plotArea>
      <c:layout>
        <c:manualLayout>
          <c:layoutTarget val="inner"/>
          <c:xMode val="edge"/>
          <c:yMode val="edge"/>
          <c:x val="9.4161745406824149E-2"/>
          <c:y val="0.10706650149647473"/>
          <c:w val="0.60416635420572429"/>
          <c:h val="0.72437677555751756"/>
        </c:manualLayout>
      </c:layout>
      <c:barChart>
        <c:barDir val="col"/>
        <c:grouping val="percentStacked"/>
        <c:varyColors val="0"/>
        <c:ser>
          <c:idx val="0"/>
          <c:order val="0"/>
          <c:tx>
            <c:strRef>
              <c:f>'6. ICT metrics'!$B$353</c:f>
              <c:strCache>
                <c:ptCount val="1"/>
                <c:pt idx="0">
                  <c:v>Storage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metrics'!$C$353:$E$353</c:f>
              <c:numCache>
                <c:formatCode>0.00%</c:formatCode>
                <c:ptCount val="3"/>
                <c:pt idx="0">
                  <c:v>0</c:v>
                </c:pt>
                <c:pt idx="1">
                  <c:v>0</c:v>
                </c:pt>
                <c:pt idx="2">
                  <c:v>0.51</c:v>
                </c:pt>
              </c:numCache>
            </c:numRef>
          </c:val>
          <c:extLst>
            <c:ext xmlns:c16="http://schemas.microsoft.com/office/drawing/2014/chart" uri="{C3380CC4-5D6E-409C-BE32-E72D297353CC}">
              <c16:uniqueId val="{00000000-AB17-4763-9B89-4ACF1C911DD4}"/>
            </c:ext>
          </c:extLst>
        </c:ser>
        <c:ser>
          <c:idx val="1"/>
          <c:order val="1"/>
          <c:tx>
            <c:strRef>
              <c:f>'6. ICT metrics'!$B$356</c:f>
              <c:strCache>
                <c:ptCount val="1"/>
                <c:pt idx="0">
                  <c:v>Storage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metrics'!$C$356:$E$356</c:f>
              <c:numCache>
                <c:formatCode>0.00%</c:formatCode>
                <c:ptCount val="3"/>
                <c:pt idx="0">
                  <c:v>0</c:v>
                </c:pt>
                <c:pt idx="1">
                  <c:v>0</c:v>
                </c:pt>
                <c:pt idx="2">
                  <c:v>0.14000000000000001</c:v>
                </c:pt>
              </c:numCache>
            </c:numRef>
          </c:val>
          <c:extLst>
            <c:ext xmlns:c16="http://schemas.microsoft.com/office/drawing/2014/chart" uri="{C3380CC4-5D6E-409C-BE32-E72D297353CC}">
              <c16:uniqueId val="{00000001-AB17-4763-9B89-4ACF1C911DD4}"/>
            </c:ext>
          </c:extLst>
        </c:ser>
        <c:ser>
          <c:idx val="2"/>
          <c:order val="2"/>
          <c:tx>
            <c:strRef>
              <c:f>'6. ICT metrics'!$B$357</c:f>
              <c:strCache>
                <c:ptCount val="1"/>
                <c:pt idx="0">
                  <c:v>Storage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metrics'!$C$357:$E$357</c:f>
              <c:numCache>
                <c:formatCode>0.00%</c:formatCode>
                <c:ptCount val="3"/>
                <c:pt idx="0">
                  <c:v>0</c:v>
                </c:pt>
                <c:pt idx="1">
                  <c:v>0.17849999999999999</c:v>
                </c:pt>
                <c:pt idx="2">
                  <c:v>0.2</c:v>
                </c:pt>
              </c:numCache>
            </c:numRef>
          </c:val>
          <c:extLst>
            <c:ext xmlns:c16="http://schemas.microsoft.com/office/drawing/2014/chart" uri="{C3380CC4-5D6E-409C-BE32-E72D297353CC}">
              <c16:uniqueId val="{00000002-AB17-4763-9B89-4ACF1C911DD4}"/>
            </c:ext>
          </c:extLst>
        </c:ser>
        <c:ser>
          <c:idx val="3"/>
          <c:order val="3"/>
          <c:tx>
            <c:strRef>
              <c:f>'6. ICT metrics'!$B$358</c:f>
              <c:strCache>
                <c:ptCount val="1"/>
                <c:pt idx="0">
                  <c:v>Storage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metrics'!$C$358:$E$358</c:f>
              <c:numCache>
                <c:formatCode>0.00%</c:formatCode>
                <c:ptCount val="3"/>
                <c:pt idx="0">
                  <c:v>0</c:v>
                </c:pt>
                <c:pt idx="1">
                  <c:v>0</c:v>
                </c:pt>
                <c:pt idx="2">
                  <c:v>0.08</c:v>
                </c:pt>
              </c:numCache>
            </c:numRef>
          </c:val>
          <c:extLst>
            <c:ext xmlns:c16="http://schemas.microsoft.com/office/drawing/2014/chart" uri="{C3380CC4-5D6E-409C-BE32-E72D297353CC}">
              <c16:uniqueId val="{00000003-AB17-4763-9B89-4ACF1C911DD4}"/>
            </c:ext>
          </c:extLst>
        </c:ser>
        <c:ser>
          <c:idx val="4"/>
          <c:order val="4"/>
          <c:tx>
            <c:strRef>
              <c:f>'6. ICT metrics'!$B$359</c:f>
              <c:strCache>
                <c:ptCount val="1"/>
                <c:pt idx="0">
                  <c:v>Storage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metrics'!$C$359:$E$359</c:f>
              <c:numCache>
                <c:formatCode>0.00%</c:formatCode>
                <c:ptCount val="3"/>
                <c:pt idx="0">
                  <c:v>1</c:v>
                </c:pt>
                <c:pt idx="1">
                  <c:v>0.82150000000000001</c:v>
                </c:pt>
                <c:pt idx="2">
                  <c:v>0.06</c:v>
                </c:pt>
              </c:numCache>
            </c:numRef>
          </c:val>
          <c:extLst>
            <c:ext xmlns:c16="http://schemas.microsoft.com/office/drawing/2014/chart" uri="{C3380CC4-5D6E-409C-BE32-E72D297353CC}">
              <c16:uniqueId val="{00000004-AB17-4763-9B89-4ACF1C911DD4}"/>
            </c:ext>
          </c:extLst>
        </c:ser>
        <c:ser>
          <c:idx val="5"/>
          <c:order val="5"/>
          <c:tx>
            <c:strRef>
              <c:f>'6. ICT metrics'!$B$360</c:f>
              <c:strCache>
                <c:ptCount val="1"/>
                <c:pt idx="0">
                  <c:v>Storage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metrics'!$C$360:$E$360</c:f>
              <c:numCache>
                <c:formatCode>0.00%</c:formatCode>
                <c:ptCount val="3"/>
                <c:pt idx="0">
                  <c:v>0</c:v>
                </c:pt>
                <c:pt idx="1">
                  <c:v>0</c:v>
                </c:pt>
                <c:pt idx="2">
                  <c:v>0</c:v>
                </c:pt>
              </c:numCache>
            </c:numRef>
          </c:val>
          <c:extLst>
            <c:ext xmlns:c16="http://schemas.microsoft.com/office/drawing/2014/chart" uri="{C3380CC4-5D6E-409C-BE32-E72D297353CC}">
              <c16:uniqueId val="{00000005-AB17-4763-9B89-4ACF1C911DD4}"/>
            </c:ext>
          </c:extLst>
        </c:ser>
        <c:ser>
          <c:idx val="6"/>
          <c:order val="6"/>
          <c:tx>
            <c:strRef>
              <c:f>'6. ICT metrics'!$B$361</c:f>
              <c:strCache>
                <c:ptCount val="1"/>
                <c:pt idx="0">
                  <c:v>Storage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metrics'!$C$350:$E$350</c:f>
              <c:strCache>
                <c:ptCount val="3"/>
                <c:pt idx="0">
                  <c:v>Agency result
FY 2016/17</c:v>
                </c:pt>
                <c:pt idx="1">
                  <c:v>Agency result
FY 2015/16</c:v>
                </c:pt>
                <c:pt idx="2">
                  <c:v>Other Jurisdiction</c:v>
                </c:pt>
              </c:strCache>
            </c:strRef>
          </c:cat>
          <c:val>
            <c:numRef>
              <c:f>'6. ICT metrics'!$C$361:$E$361</c:f>
              <c:numCache>
                <c:formatCode>0.00%</c:formatCode>
                <c:ptCount val="3"/>
                <c:pt idx="0">
                  <c:v>0</c:v>
                </c:pt>
                <c:pt idx="1">
                  <c:v>0</c:v>
                </c:pt>
                <c:pt idx="2">
                  <c:v>0.01</c:v>
                </c:pt>
              </c:numCache>
            </c:numRef>
          </c:val>
          <c:extLst>
            <c:ext xmlns:c16="http://schemas.microsoft.com/office/drawing/2014/chart" uri="{C3380CC4-5D6E-409C-BE32-E72D297353CC}">
              <c16:uniqueId val="{00000006-AB17-4763-9B89-4ACF1C911DD4}"/>
            </c:ext>
          </c:extLst>
        </c:ser>
        <c:dLbls>
          <c:showLegendKey val="0"/>
          <c:showVal val="0"/>
          <c:showCatName val="0"/>
          <c:showSerName val="0"/>
          <c:showPercent val="0"/>
          <c:showBubbleSize val="0"/>
        </c:dLbls>
        <c:gapWidth val="150"/>
        <c:overlap val="100"/>
        <c:axId val="615229992"/>
        <c:axId val="1"/>
      </c:barChart>
      <c:catAx>
        <c:axId val="61522999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201817472591873"/>
              <c:y val="0.937645311657059"/>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478062470828559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5229992"/>
        <c:crosses val="autoZero"/>
        <c:crossBetween val="between"/>
      </c:valAx>
      <c:spPr>
        <a:solidFill>
          <a:srgbClr val="FFFFFF"/>
        </a:solidFill>
        <a:ln w="25400">
          <a:noFill/>
        </a:ln>
      </c:spPr>
    </c:plotArea>
    <c:legend>
      <c:legendPos val="r"/>
      <c:layout>
        <c:manualLayout>
          <c:xMode val="edge"/>
          <c:yMode val="edge"/>
          <c:x val="0.72322205430071795"/>
          <c:y val="0.18089820758548369"/>
          <c:w val="0.14922712330861554"/>
          <c:h val="0.66736302304013384"/>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ICT MPI scores versus comparators</a:t>
            </a:r>
          </a:p>
        </c:rich>
      </c:tx>
      <c:layout>
        <c:manualLayout>
          <c:xMode val="edge"/>
          <c:yMode val="edge"/>
          <c:x val="0.19893048128342247"/>
          <c:y val="2.0460358056265986E-2"/>
        </c:manualLayout>
      </c:layout>
      <c:overlay val="0"/>
      <c:spPr>
        <a:noFill/>
        <a:ln w="25400">
          <a:noFill/>
        </a:ln>
      </c:spPr>
    </c:title>
    <c:autoTitleDeleted val="0"/>
    <c:plotArea>
      <c:layout>
        <c:manualLayout>
          <c:layoutTarget val="inner"/>
          <c:xMode val="edge"/>
          <c:yMode val="edge"/>
          <c:x val="8.3099982401798847E-2"/>
          <c:y val="0.17557295536377665"/>
          <c:w val="0.7497672569510615"/>
          <c:h val="0.63867843183054984"/>
        </c:manualLayout>
      </c:layout>
      <c:barChart>
        <c:barDir val="col"/>
        <c:grouping val="clustered"/>
        <c:varyColors val="0"/>
        <c:ser>
          <c:idx val="0"/>
          <c:order val="0"/>
          <c:tx>
            <c:strRef>
              <c:f>'3. Summary graphs'!$A$90</c:f>
              <c:strCache>
                <c:ptCount val="1"/>
                <c:pt idx="0">
                  <c:v>Agency result FY 2016/17 </c:v>
                </c:pt>
              </c:strCache>
            </c:strRef>
          </c:tx>
          <c:invertIfNegative val="0"/>
          <c:cat>
            <c:strRef>
              <c:f>'3. Summary graphs'!$B$89:$B$89</c:f>
              <c:strCache>
                <c:ptCount val="1"/>
                <c:pt idx="0">
                  <c:v>ICT</c:v>
                </c:pt>
              </c:strCache>
            </c:strRef>
          </c:cat>
          <c:val>
            <c:numRef>
              <c:f>'3. Summary graphs'!$B$90:$B$90</c:f>
              <c:numCache>
                <c:formatCode>0.00%</c:formatCode>
                <c:ptCount val="1"/>
                <c:pt idx="0">
                  <c:v>0.5</c:v>
                </c:pt>
              </c:numCache>
            </c:numRef>
          </c:val>
          <c:extLst>
            <c:ext xmlns:c16="http://schemas.microsoft.com/office/drawing/2014/chart" uri="{C3380CC4-5D6E-409C-BE32-E72D297353CC}">
              <c16:uniqueId val="{00000000-1AC2-415B-9A34-0870F61B45A4}"/>
            </c:ext>
          </c:extLst>
        </c:ser>
        <c:ser>
          <c:idx val="1"/>
          <c:order val="1"/>
          <c:tx>
            <c:strRef>
              <c:f>'3. Summary graphs'!$A$93</c:f>
              <c:strCache>
                <c:ptCount val="1"/>
                <c:pt idx="0">
                  <c:v>NZ peer group (median)</c:v>
                </c:pt>
              </c:strCache>
            </c:strRef>
          </c:tx>
          <c:invertIfNegative val="0"/>
          <c:cat>
            <c:strRef>
              <c:f>'3. Summary graphs'!$B$89:$B$89</c:f>
              <c:strCache>
                <c:ptCount val="1"/>
                <c:pt idx="0">
                  <c:v>ICT</c:v>
                </c:pt>
              </c:strCache>
            </c:strRef>
          </c:cat>
          <c:val>
            <c:numRef>
              <c:f>'3. Summary graphs'!$B$93:$B$93</c:f>
              <c:numCache>
                <c:formatCode>0.00%</c:formatCode>
                <c:ptCount val="1"/>
                <c:pt idx="0">
                  <c:v>0.8</c:v>
                </c:pt>
              </c:numCache>
            </c:numRef>
          </c:val>
          <c:extLst>
            <c:ext xmlns:c16="http://schemas.microsoft.com/office/drawing/2014/chart" uri="{C3380CC4-5D6E-409C-BE32-E72D297353CC}">
              <c16:uniqueId val="{00000001-1AC2-415B-9A34-0870F61B45A4}"/>
            </c:ext>
          </c:extLst>
        </c:ser>
        <c:ser>
          <c:idx val="2"/>
          <c:order val="2"/>
          <c:tx>
            <c:strRef>
              <c:f>'3. Summary graphs'!$A$94</c:f>
              <c:strCache>
                <c:ptCount val="1"/>
                <c:pt idx="0">
                  <c:v>NZ Full cohort (median)</c:v>
                </c:pt>
              </c:strCache>
            </c:strRef>
          </c:tx>
          <c:invertIfNegative val="0"/>
          <c:cat>
            <c:strRef>
              <c:f>'3. Summary graphs'!$B$89:$B$89</c:f>
              <c:strCache>
                <c:ptCount val="1"/>
                <c:pt idx="0">
                  <c:v>ICT</c:v>
                </c:pt>
              </c:strCache>
            </c:strRef>
          </c:cat>
          <c:val>
            <c:numRef>
              <c:f>'3. Summary graphs'!$B$94:$B$94</c:f>
              <c:numCache>
                <c:formatCode>0.00%</c:formatCode>
                <c:ptCount val="1"/>
                <c:pt idx="0">
                  <c:v>0.8</c:v>
                </c:pt>
              </c:numCache>
            </c:numRef>
          </c:val>
          <c:extLst>
            <c:ext xmlns:c16="http://schemas.microsoft.com/office/drawing/2014/chart" uri="{C3380CC4-5D6E-409C-BE32-E72D297353CC}">
              <c16:uniqueId val="{00000002-1AC2-415B-9A34-0870F61B45A4}"/>
            </c:ext>
          </c:extLst>
        </c:ser>
        <c:dLbls>
          <c:showLegendKey val="0"/>
          <c:showVal val="0"/>
          <c:showCatName val="0"/>
          <c:showSerName val="0"/>
          <c:showPercent val="0"/>
          <c:showBubbleSize val="0"/>
        </c:dLbls>
        <c:gapWidth val="150"/>
        <c:axId val="397762424"/>
        <c:axId val="1"/>
      </c:barChart>
      <c:catAx>
        <c:axId val="3977624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A&amp;S function</a:t>
                </a:r>
              </a:p>
            </c:rich>
          </c:tx>
          <c:layout>
            <c:manualLayout>
              <c:xMode val="edge"/>
              <c:yMode val="edge"/>
              <c:x val="0.41497326203208557"/>
              <c:y val="0.91048700753837986"/>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5.3475935828877002E-3"/>
              <c:y val="0.39641997435742526"/>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7762424"/>
        <c:crosses val="autoZero"/>
        <c:crossBetween val="between"/>
      </c:valAx>
      <c:spPr>
        <a:solidFill>
          <a:srgbClr val="FFFFFF"/>
        </a:solidFill>
        <a:ln w="25400">
          <a:noFill/>
        </a:ln>
      </c:spPr>
    </c:plotArea>
    <c:legend>
      <c:legendPos val="r"/>
      <c:layout>
        <c:manualLayout>
          <c:xMode val="edge"/>
          <c:yMode val="edge"/>
          <c:x val="0.85240641711229947"/>
          <c:y val="0.23529438615569473"/>
          <c:w val="0.12727272727272732"/>
          <c:h val="0.58567855488652154"/>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WAN Service Tower as a % of that Service Tower Cost</a:t>
            </a:r>
          </a:p>
        </c:rich>
      </c:tx>
      <c:layout>
        <c:manualLayout>
          <c:xMode val="edge"/>
          <c:yMode val="edge"/>
          <c:x val="6.5022473385748375E-2"/>
          <c:y val="2.0594965675057208E-2"/>
        </c:manualLayout>
      </c:layout>
      <c:overlay val="0"/>
      <c:spPr>
        <a:noFill/>
        <a:ln w="25400">
          <a:noFill/>
        </a:ln>
      </c:spPr>
    </c:title>
    <c:autoTitleDeleted val="0"/>
    <c:plotArea>
      <c:layout>
        <c:manualLayout>
          <c:layoutTarget val="inner"/>
          <c:xMode val="edge"/>
          <c:yMode val="edge"/>
          <c:x val="9.7137935883014628E-2"/>
          <c:y val="0.10706650149647476"/>
          <c:w val="0.60119016372953382"/>
          <c:h val="0.7487856237649928"/>
        </c:manualLayout>
      </c:layout>
      <c:barChart>
        <c:barDir val="col"/>
        <c:grouping val="percentStacked"/>
        <c:varyColors val="0"/>
        <c:ser>
          <c:idx val="0"/>
          <c:order val="0"/>
          <c:tx>
            <c:strRef>
              <c:f>'6. ICT metrics'!$B$389</c:f>
              <c:strCache>
                <c:ptCount val="1"/>
                <c:pt idx="0">
                  <c:v>WAN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metrics'!$C$389:$E$389</c:f>
              <c:numCache>
                <c:formatCode>0.00%</c:formatCode>
                <c:ptCount val="3"/>
                <c:pt idx="0">
                  <c:v>0</c:v>
                </c:pt>
                <c:pt idx="1">
                  <c:v>0</c:v>
                </c:pt>
                <c:pt idx="2">
                  <c:v>9.4E-2</c:v>
                </c:pt>
              </c:numCache>
            </c:numRef>
          </c:val>
          <c:extLst>
            <c:ext xmlns:c16="http://schemas.microsoft.com/office/drawing/2014/chart" uri="{C3380CC4-5D6E-409C-BE32-E72D297353CC}">
              <c16:uniqueId val="{00000000-0C87-4A1A-9141-175E258082EB}"/>
            </c:ext>
          </c:extLst>
        </c:ser>
        <c:ser>
          <c:idx val="1"/>
          <c:order val="1"/>
          <c:tx>
            <c:strRef>
              <c:f>'6. ICT metrics'!$B$392</c:f>
              <c:strCache>
                <c:ptCount val="1"/>
                <c:pt idx="0">
                  <c:v>WAN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metrics'!$C$392:$E$392</c:f>
              <c:numCache>
                <c:formatCode>0.00%</c:formatCode>
                <c:ptCount val="3"/>
                <c:pt idx="0">
                  <c:v>0</c:v>
                </c:pt>
                <c:pt idx="1">
                  <c:v>0</c:v>
                </c:pt>
                <c:pt idx="2">
                  <c:v>2.0799999999999999E-2</c:v>
                </c:pt>
              </c:numCache>
            </c:numRef>
          </c:val>
          <c:extLst>
            <c:ext xmlns:c16="http://schemas.microsoft.com/office/drawing/2014/chart" uri="{C3380CC4-5D6E-409C-BE32-E72D297353CC}">
              <c16:uniqueId val="{00000001-0C87-4A1A-9141-175E258082EB}"/>
            </c:ext>
          </c:extLst>
        </c:ser>
        <c:ser>
          <c:idx val="2"/>
          <c:order val="2"/>
          <c:tx>
            <c:strRef>
              <c:f>'6. ICT metrics'!$B$393</c:f>
              <c:strCache>
                <c:ptCount val="1"/>
                <c:pt idx="0">
                  <c:v>WAN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metrics'!$C$393:$E$393</c:f>
              <c:numCache>
                <c:formatCode>0.00%</c:formatCode>
                <c:ptCount val="3"/>
                <c:pt idx="0">
                  <c:v>0</c:v>
                </c:pt>
                <c:pt idx="1">
                  <c:v>7.2400000000000006E-2</c:v>
                </c:pt>
                <c:pt idx="2">
                  <c:v>0.11550000000000001</c:v>
                </c:pt>
              </c:numCache>
            </c:numRef>
          </c:val>
          <c:extLst>
            <c:ext xmlns:c16="http://schemas.microsoft.com/office/drawing/2014/chart" uri="{C3380CC4-5D6E-409C-BE32-E72D297353CC}">
              <c16:uniqueId val="{00000002-0C87-4A1A-9141-175E258082EB}"/>
            </c:ext>
          </c:extLst>
        </c:ser>
        <c:ser>
          <c:idx val="3"/>
          <c:order val="3"/>
          <c:tx>
            <c:strRef>
              <c:f>'6. ICT metrics'!$B$394</c:f>
              <c:strCache>
                <c:ptCount val="1"/>
                <c:pt idx="0">
                  <c:v>WAN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metrics'!$C$394:$E$394</c:f>
              <c:numCache>
                <c:formatCode>0.00%</c:formatCode>
                <c:ptCount val="3"/>
                <c:pt idx="0">
                  <c:v>0</c:v>
                </c:pt>
                <c:pt idx="1">
                  <c:v>0</c:v>
                </c:pt>
                <c:pt idx="2">
                  <c:v>3.4700000000000002E-2</c:v>
                </c:pt>
              </c:numCache>
            </c:numRef>
          </c:val>
          <c:extLst>
            <c:ext xmlns:c16="http://schemas.microsoft.com/office/drawing/2014/chart" uri="{C3380CC4-5D6E-409C-BE32-E72D297353CC}">
              <c16:uniqueId val="{00000003-0C87-4A1A-9141-175E258082EB}"/>
            </c:ext>
          </c:extLst>
        </c:ser>
        <c:ser>
          <c:idx val="4"/>
          <c:order val="4"/>
          <c:tx>
            <c:strRef>
              <c:f>'6. ICT metrics'!$B$395</c:f>
              <c:strCache>
                <c:ptCount val="1"/>
                <c:pt idx="0">
                  <c:v>WAN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metrics'!$C$395:$E$395</c:f>
              <c:numCache>
                <c:formatCode>0.00%</c:formatCode>
                <c:ptCount val="3"/>
                <c:pt idx="0">
                  <c:v>0</c:v>
                </c:pt>
                <c:pt idx="1">
                  <c:v>0</c:v>
                </c:pt>
                <c:pt idx="2">
                  <c:v>5.3499999999999999E-2</c:v>
                </c:pt>
              </c:numCache>
            </c:numRef>
          </c:val>
          <c:extLst>
            <c:ext xmlns:c16="http://schemas.microsoft.com/office/drawing/2014/chart" uri="{C3380CC4-5D6E-409C-BE32-E72D297353CC}">
              <c16:uniqueId val="{00000004-0C87-4A1A-9141-175E258082EB}"/>
            </c:ext>
          </c:extLst>
        </c:ser>
        <c:ser>
          <c:idx val="5"/>
          <c:order val="5"/>
          <c:tx>
            <c:strRef>
              <c:f>'6. ICT metrics'!$B$396</c:f>
              <c:strCache>
                <c:ptCount val="1"/>
                <c:pt idx="0">
                  <c:v>WAN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metrics'!$C$396:$E$396</c:f>
              <c:numCache>
                <c:formatCode>0.00%</c:formatCode>
                <c:ptCount val="3"/>
                <c:pt idx="0">
                  <c:v>1</c:v>
                </c:pt>
                <c:pt idx="1">
                  <c:v>0.92759999999999998</c:v>
                </c:pt>
                <c:pt idx="2">
                  <c:v>0.67149999999999999</c:v>
                </c:pt>
              </c:numCache>
            </c:numRef>
          </c:val>
          <c:extLst>
            <c:ext xmlns:c16="http://schemas.microsoft.com/office/drawing/2014/chart" uri="{C3380CC4-5D6E-409C-BE32-E72D297353CC}">
              <c16:uniqueId val="{00000005-0C87-4A1A-9141-175E258082EB}"/>
            </c:ext>
          </c:extLst>
        </c:ser>
        <c:ser>
          <c:idx val="6"/>
          <c:order val="6"/>
          <c:tx>
            <c:strRef>
              <c:f>'6. ICT metrics'!$B$397</c:f>
              <c:strCache>
                <c:ptCount val="1"/>
                <c:pt idx="0">
                  <c:v>WAN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metrics'!$C$386:$E$386</c:f>
              <c:strCache>
                <c:ptCount val="3"/>
                <c:pt idx="0">
                  <c:v>Agency result
FY 2016/17</c:v>
                </c:pt>
                <c:pt idx="1">
                  <c:v>Agency result
FY 2015/16</c:v>
                </c:pt>
                <c:pt idx="2">
                  <c:v>Other Jurisdiction</c:v>
                </c:pt>
              </c:strCache>
            </c:strRef>
          </c:cat>
          <c:val>
            <c:numRef>
              <c:f>'6. ICT metrics'!$C$397:$E$397</c:f>
              <c:numCache>
                <c:formatCode>0.00%</c:formatCode>
                <c:ptCount val="3"/>
                <c:pt idx="0">
                  <c:v>0</c:v>
                </c:pt>
                <c:pt idx="1">
                  <c:v>0</c:v>
                </c:pt>
                <c:pt idx="2">
                  <c:v>0.01</c:v>
                </c:pt>
              </c:numCache>
            </c:numRef>
          </c:val>
          <c:extLst>
            <c:ext xmlns:c16="http://schemas.microsoft.com/office/drawing/2014/chart" uri="{C3380CC4-5D6E-409C-BE32-E72D297353CC}">
              <c16:uniqueId val="{00000006-0C87-4A1A-9141-175E258082EB}"/>
            </c:ext>
          </c:extLst>
        </c:ser>
        <c:dLbls>
          <c:showLegendKey val="0"/>
          <c:showVal val="0"/>
          <c:showCatName val="0"/>
          <c:showSerName val="0"/>
          <c:showPercent val="0"/>
          <c:showBubbleSize val="0"/>
        </c:dLbls>
        <c:gapWidth val="150"/>
        <c:overlap val="100"/>
        <c:axId val="615232288"/>
        <c:axId val="1"/>
      </c:barChart>
      <c:catAx>
        <c:axId val="6152322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426037764696888"/>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716247139588100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5232288"/>
        <c:crosses val="autoZero"/>
        <c:crossBetween val="between"/>
      </c:valAx>
      <c:spPr>
        <a:solidFill>
          <a:srgbClr val="FFFFFF"/>
        </a:solidFill>
        <a:ln w="25400">
          <a:noFill/>
        </a:ln>
      </c:spPr>
    </c:plotArea>
    <c:legend>
      <c:legendPos val="r"/>
      <c:layout>
        <c:manualLayout>
          <c:xMode val="edge"/>
          <c:yMode val="edge"/>
          <c:x val="0.72283472407621929"/>
          <c:y val="0.1662910442830802"/>
          <c:w val="0.14160150070860256"/>
          <c:h val="0.68595854579962401"/>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LAN &amp; RAS Service Tower as a % of that Service Tower Cost</a:t>
            </a:r>
          </a:p>
        </c:rich>
      </c:tx>
      <c:layout>
        <c:manualLayout>
          <c:xMode val="edge"/>
          <c:yMode val="edge"/>
          <c:x val="6.5022473385748375E-2"/>
          <c:y val="2.1077283372365339E-2"/>
        </c:manualLayout>
      </c:layout>
      <c:overlay val="0"/>
      <c:spPr>
        <a:noFill/>
        <a:ln w="25400">
          <a:noFill/>
        </a:ln>
      </c:spPr>
    </c:title>
    <c:autoTitleDeleted val="0"/>
    <c:plotArea>
      <c:layout>
        <c:manualLayout>
          <c:layoutTarget val="inner"/>
          <c:xMode val="edge"/>
          <c:yMode val="edge"/>
          <c:x val="0.10011412635920509"/>
          <c:y val="0.10706650149647479"/>
          <c:w val="0.59821397325334336"/>
          <c:h val="0.74573451773905841"/>
        </c:manualLayout>
      </c:layout>
      <c:barChart>
        <c:barDir val="col"/>
        <c:grouping val="percentStacked"/>
        <c:varyColors val="0"/>
        <c:ser>
          <c:idx val="0"/>
          <c:order val="0"/>
          <c:tx>
            <c:strRef>
              <c:f>'6. ICT metrics'!$B$425</c:f>
              <c:strCache>
                <c:ptCount val="1"/>
                <c:pt idx="0">
                  <c:v>LAN &amp; RAS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metrics'!$C$425:$E$425</c:f>
              <c:numCache>
                <c:formatCode>0.00%</c:formatCode>
                <c:ptCount val="3"/>
                <c:pt idx="0">
                  <c:v>0</c:v>
                </c:pt>
                <c:pt idx="1">
                  <c:v>0</c:v>
                </c:pt>
                <c:pt idx="2">
                  <c:v>0.5</c:v>
                </c:pt>
              </c:numCache>
            </c:numRef>
          </c:val>
          <c:extLst>
            <c:ext xmlns:c16="http://schemas.microsoft.com/office/drawing/2014/chart" uri="{C3380CC4-5D6E-409C-BE32-E72D297353CC}">
              <c16:uniqueId val="{00000000-3738-4E8C-919F-89F3A458D68C}"/>
            </c:ext>
          </c:extLst>
        </c:ser>
        <c:ser>
          <c:idx val="1"/>
          <c:order val="1"/>
          <c:tx>
            <c:strRef>
              <c:f>'6. ICT metrics'!$B$428</c:f>
              <c:strCache>
                <c:ptCount val="1"/>
                <c:pt idx="0">
                  <c:v>LAN &amp; RAS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metrics'!$C$428:$E$428</c:f>
              <c:numCache>
                <c:formatCode>0.00%</c:formatCode>
                <c:ptCount val="3"/>
                <c:pt idx="0">
                  <c:v>0</c:v>
                </c:pt>
                <c:pt idx="1">
                  <c:v>0</c:v>
                </c:pt>
                <c:pt idx="2">
                  <c:v>0.02</c:v>
                </c:pt>
              </c:numCache>
            </c:numRef>
          </c:val>
          <c:extLst>
            <c:ext xmlns:c16="http://schemas.microsoft.com/office/drawing/2014/chart" uri="{C3380CC4-5D6E-409C-BE32-E72D297353CC}">
              <c16:uniqueId val="{00000001-3738-4E8C-919F-89F3A458D68C}"/>
            </c:ext>
          </c:extLst>
        </c:ser>
        <c:ser>
          <c:idx val="2"/>
          <c:order val="2"/>
          <c:tx>
            <c:strRef>
              <c:f>'6. ICT metrics'!$B$429</c:f>
              <c:strCache>
                <c:ptCount val="1"/>
                <c:pt idx="0">
                  <c:v>LAN &amp; RAS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metrics'!$C$429:$E$429</c:f>
              <c:numCache>
                <c:formatCode>0.00%</c:formatCode>
                <c:ptCount val="3"/>
                <c:pt idx="0">
                  <c:v>0</c:v>
                </c:pt>
                <c:pt idx="1">
                  <c:v>1</c:v>
                </c:pt>
                <c:pt idx="2">
                  <c:v>0.3</c:v>
                </c:pt>
              </c:numCache>
            </c:numRef>
          </c:val>
          <c:extLst>
            <c:ext xmlns:c16="http://schemas.microsoft.com/office/drawing/2014/chart" uri="{C3380CC4-5D6E-409C-BE32-E72D297353CC}">
              <c16:uniqueId val="{00000002-3738-4E8C-919F-89F3A458D68C}"/>
            </c:ext>
          </c:extLst>
        </c:ser>
        <c:ser>
          <c:idx val="3"/>
          <c:order val="3"/>
          <c:tx>
            <c:strRef>
              <c:f>'6. ICT metrics'!$B$430</c:f>
              <c:strCache>
                <c:ptCount val="1"/>
                <c:pt idx="0">
                  <c:v>LAN &amp; RAS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metrics'!$C$430:$E$430</c:f>
              <c:numCache>
                <c:formatCode>0.00%</c:formatCode>
                <c:ptCount val="3"/>
                <c:pt idx="0">
                  <c:v>0</c:v>
                </c:pt>
                <c:pt idx="1">
                  <c:v>0</c:v>
                </c:pt>
                <c:pt idx="2">
                  <c:v>0.06</c:v>
                </c:pt>
              </c:numCache>
            </c:numRef>
          </c:val>
          <c:extLst>
            <c:ext xmlns:c16="http://schemas.microsoft.com/office/drawing/2014/chart" uri="{C3380CC4-5D6E-409C-BE32-E72D297353CC}">
              <c16:uniqueId val="{00000003-3738-4E8C-919F-89F3A458D68C}"/>
            </c:ext>
          </c:extLst>
        </c:ser>
        <c:ser>
          <c:idx val="4"/>
          <c:order val="4"/>
          <c:tx>
            <c:strRef>
              <c:f>'6. ICT metrics'!$B$431</c:f>
              <c:strCache>
                <c:ptCount val="1"/>
                <c:pt idx="0">
                  <c:v>LAN &amp; RAS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metrics'!$C$431:$E$431</c:f>
              <c:numCache>
                <c:formatCode>0.00%</c:formatCode>
                <c:ptCount val="3"/>
                <c:pt idx="0">
                  <c:v>0</c:v>
                </c:pt>
                <c:pt idx="1">
                  <c:v>0</c:v>
                </c:pt>
                <c:pt idx="2">
                  <c:v>0.09</c:v>
                </c:pt>
              </c:numCache>
            </c:numRef>
          </c:val>
          <c:extLst>
            <c:ext xmlns:c16="http://schemas.microsoft.com/office/drawing/2014/chart" uri="{C3380CC4-5D6E-409C-BE32-E72D297353CC}">
              <c16:uniqueId val="{00000004-3738-4E8C-919F-89F3A458D68C}"/>
            </c:ext>
          </c:extLst>
        </c:ser>
        <c:ser>
          <c:idx val="5"/>
          <c:order val="5"/>
          <c:tx>
            <c:strRef>
              <c:f>'6. ICT metrics'!$B$432</c:f>
              <c:strCache>
                <c:ptCount val="1"/>
                <c:pt idx="0">
                  <c:v>LAN &amp; RAS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metrics'!$C$432:$E$432</c:f>
              <c:numCache>
                <c:formatCode>0.00%</c:formatCode>
                <c:ptCount val="3"/>
                <c:pt idx="0">
                  <c:v>0</c:v>
                </c:pt>
                <c:pt idx="1">
                  <c:v>0</c:v>
                </c:pt>
                <c:pt idx="2">
                  <c:v>0</c:v>
                </c:pt>
              </c:numCache>
            </c:numRef>
          </c:val>
          <c:extLst>
            <c:ext xmlns:c16="http://schemas.microsoft.com/office/drawing/2014/chart" uri="{C3380CC4-5D6E-409C-BE32-E72D297353CC}">
              <c16:uniqueId val="{00000005-3738-4E8C-919F-89F3A458D68C}"/>
            </c:ext>
          </c:extLst>
        </c:ser>
        <c:ser>
          <c:idx val="6"/>
          <c:order val="6"/>
          <c:tx>
            <c:strRef>
              <c:f>'6. ICT metrics'!$B$433</c:f>
              <c:strCache>
                <c:ptCount val="1"/>
                <c:pt idx="0">
                  <c:v>LAN &amp; RAS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metrics'!$C$422:$E$422</c:f>
              <c:strCache>
                <c:ptCount val="3"/>
                <c:pt idx="0">
                  <c:v>Agency result
FY 2016/17</c:v>
                </c:pt>
                <c:pt idx="1">
                  <c:v>Agency result
FY 2015/16</c:v>
                </c:pt>
                <c:pt idx="2">
                  <c:v>Other Jurisdiction</c:v>
                </c:pt>
              </c:strCache>
            </c:strRef>
          </c:cat>
          <c:val>
            <c:numRef>
              <c:f>'6. ICT metrics'!$C$433:$E$433</c:f>
              <c:numCache>
                <c:formatCode>0.00%</c:formatCode>
                <c:ptCount val="3"/>
                <c:pt idx="0">
                  <c:v>0</c:v>
                </c:pt>
                <c:pt idx="1">
                  <c:v>0</c:v>
                </c:pt>
                <c:pt idx="2">
                  <c:v>0.03</c:v>
                </c:pt>
              </c:numCache>
            </c:numRef>
          </c:val>
          <c:extLst>
            <c:ext xmlns:c16="http://schemas.microsoft.com/office/drawing/2014/chart" uri="{C3380CC4-5D6E-409C-BE32-E72D297353CC}">
              <c16:uniqueId val="{00000006-3738-4E8C-919F-89F3A458D68C}"/>
            </c:ext>
          </c:extLst>
        </c:ser>
        <c:dLbls>
          <c:showLegendKey val="0"/>
          <c:showVal val="0"/>
          <c:showCatName val="0"/>
          <c:showSerName val="0"/>
          <c:showPercent val="0"/>
          <c:showBubbleSize val="0"/>
        </c:dLbls>
        <c:gapWidth val="150"/>
        <c:overlap val="100"/>
        <c:axId val="613554712"/>
        <c:axId val="1"/>
      </c:barChart>
      <c:catAx>
        <c:axId val="61355471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50077524850096"/>
              <c:y val="0.9367691333665259"/>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7096043322453544"/>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54712"/>
        <c:crosses val="autoZero"/>
        <c:crossBetween val="between"/>
      </c:valAx>
      <c:spPr>
        <a:solidFill>
          <a:srgbClr val="FFFFFF"/>
        </a:solidFill>
        <a:ln w="25400">
          <a:noFill/>
        </a:ln>
      </c:spPr>
    </c:plotArea>
    <c:legend>
      <c:legendPos val="r"/>
      <c:layout>
        <c:manualLayout>
          <c:xMode val="edge"/>
          <c:yMode val="edge"/>
          <c:x val="0.72272103403056698"/>
          <c:y val="0.1967215573463153"/>
          <c:w val="0.16367728492489597"/>
          <c:h val="0.65808036290545657"/>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Facilities Service Tower as a % of that Service Tower Cost</a:t>
            </a:r>
          </a:p>
        </c:rich>
      </c:tx>
      <c:layout>
        <c:manualLayout>
          <c:xMode val="edge"/>
          <c:yMode val="edge"/>
          <c:x val="6.5022473385748375E-2"/>
          <c:y val="2.0594965675057208E-2"/>
        </c:manualLayout>
      </c:layout>
      <c:overlay val="0"/>
      <c:spPr>
        <a:noFill/>
        <a:ln w="25400">
          <a:noFill/>
        </a:ln>
      </c:spPr>
    </c:title>
    <c:autoTitleDeleted val="0"/>
    <c:plotArea>
      <c:layout>
        <c:manualLayout>
          <c:layoutTarget val="inner"/>
          <c:xMode val="edge"/>
          <c:yMode val="edge"/>
          <c:x val="8.0272856517935254E-2"/>
          <c:y val="0.13452638786284438"/>
          <c:w val="0.61805524309461313"/>
          <c:h val="0.70301903337597671"/>
        </c:manualLayout>
      </c:layout>
      <c:barChart>
        <c:barDir val="col"/>
        <c:grouping val="percentStacked"/>
        <c:varyColors val="0"/>
        <c:ser>
          <c:idx val="0"/>
          <c:order val="0"/>
          <c:tx>
            <c:strRef>
              <c:f>'6. ICT metrics'!$B$461</c:f>
              <c:strCache>
                <c:ptCount val="1"/>
                <c:pt idx="0">
                  <c:v>Facilities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metrics'!$C$461:$E$461</c:f>
              <c:numCache>
                <c:formatCode>0.00%</c:formatCode>
                <c:ptCount val="3"/>
                <c:pt idx="0">
                  <c:v>0</c:v>
                </c:pt>
                <c:pt idx="1">
                  <c:v>0</c:v>
                </c:pt>
                <c:pt idx="2">
                  <c:v>0.12</c:v>
                </c:pt>
              </c:numCache>
            </c:numRef>
          </c:val>
          <c:extLst>
            <c:ext xmlns:c16="http://schemas.microsoft.com/office/drawing/2014/chart" uri="{C3380CC4-5D6E-409C-BE32-E72D297353CC}">
              <c16:uniqueId val="{00000000-6C9F-4C44-9988-9EC64256AB72}"/>
            </c:ext>
          </c:extLst>
        </c:ser>
        <c:ser>
          <c:idx val="1"/>
          <c:order val="1"/>
          <c:tx>
            <c:strRef>
              <c:f>'6. ICT metrics'!$B$464</c:f>
              <c:strCache>
                <c:ptCount val="1"/>
                <c:pt idx="0">
                  <c:v>Facilities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metrics'!$C$464:$E$464</c:f>
              <c:numCache>
                <c:formatCode>0.00%</c:formatCode>
                <c:ptCount val="3"/>
                <c:pt idx="0">
                  <c:v>0</c:v>
                </c:pt>
                <c:pt idx="1">
                  <c:v>0</c:v>
                </c:pt>
                <c:pt idx="2">
                  <c:v>0.01</c:v>
                </c:pt>
              </c:numCache>
            </c:numRef>
          </c:val>
          <c:extLst>
            <c:ext xmlns:c16="http://schemas.microsoft.com/office/drawing/2014/chart" uri="{C3380CC4-5D6E-409C-BE32-E72D297353CC}">
              <c16:uniqueId val="{00000001-6C9F-4C44-9988-9EC64256AB72}"/>
            </c:ext>
          </c:extLst>
        </c:ser>
        <c:ser>
          <c:idx val="2"/>
          <c:order val="2"/>
          <c:tx>
            <c:strRef>
              <c:f>'6. ICT metrics'!$B$465</c:f>
              <c:strCache>
                <c:ptCount val="1"/>
                <c:pt idx="0">
                  <c:v>Facilities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metrics'!$C$465:$E$465</c:f>
              <c:numCache>
                <c:formatCode>0.00%</c:formatCode>
                <c:ptCount val="3"/>
                <c:pt idx="0">
                  <c:v>0</c:v>
                </c:pt>
                <c:pt idx="1">
                  <c:v>0</c:v>
                </c:pt>
                <c:pt idx="2">
                  <c:v>0.28999999999999998</c:v>
                </c:pt>
              </c:numCache>
            </c:numRef>
          </c:val>
          <c:extLst>
            <c:ext xmlns:c16="http://schemas.microsoft.com/office/drawing/2014/chart" uri="{C3380CC4-5D6E-409C-BE32-E72D297353CC}">
              <c16:uniqueId val="{00000002-6C9F-4C44-9988-9EC64256AB72}"/>
            </c:ext>
          </c:extLst>
        </c:ser>
        <c:ser>
          <c:idx val="3"/>
          <c:order val="3"/>
          <c:tx>
            <c:strRef>
              <c:f>'6. ICT metrics'!$B$466</c:f>
              <c:strCache>
                <c:ptCount val="1"/>
                <c:pt idx="0">
                  <c:v>Facilities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metrics'!$C$466:$E$466</c:f>
              <c:numCache>
                <c:formatCode>0.00%</c:formatCode>
                <c:ptCount val="3"/>
                <c:pt idx="0">
                  <c:v>0</c:v>
                </c:pt>
                <c:pt idx="1">
                  <c:v>0</c:v>
                </c:pt>
                <c:pt idx="2">
                  <c:v>0.1</c:v>
                </c:pt>
              </c:numCache>
            </c:numRef>
          </c:val>
          <c:extLst>
            <c:ext xmlns:c16="http://schemas.microsoft.com/office/drawing/2014/chart" uri="{C3380CC4-5D6E-409C-BE32-E72D297353CC}">
              <c16:uniqueId val="{00000003-6C9F-4C44-9988-9EC64256AB72}"/>
            </c:ext>
          </c:extLst>
        </c:ser>
        <c:ser>
          <c:idx val="4"/>
          <c:order val="4"/>
          <c:tx>
            <c:strRef>
              <c:f>'6. ICT metrics'!$B$467</c:f>
              <c:strCache>
                <c:ptCount val="1"/>
                <c:pt idx="0">
                  <c:v>Facilities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metrics'!$C$467:$E$467</c:f>
              <c:numCache>
                <c:formatCode>0.00%</c:formatCode>
                <c:ptCount val="3"/>
                <c:pt idx="0">
                  <c:v>0</c:v>
                </c:pt>
                <c:pt idx="1">
                  <c:v>0</c:v>
                </c:pt>
                <c:pt idx="2">
                  <c:v>0.28999999999999998</c:v>
                </c:pt>
              </c:numCache>
            </c:numRef>
          </c:val>
          <c:extLst>
            <c:ext xmlns:c16="http://schemas.microsoft.com/office/drawing/2014/chart" uri="{C3380CC4-5D6E-409C-BE32-E72D297353CC}">
              <c16:uniqueId val="{00000004-6C9F-4C44-9988-9EC64256AB72}"/>
            </c:ext>
          </c:extLst>
        </c:ser>
        <c:ser>
          <c:idx val="5"/>
          <c:order val="5"/>
          <c:tx>
            <c:strRef>
              <c:f>'6. ICT metrics'!$B$468</c:f>
              <c:strCache>
                <c:ptCount val="1"/>
                <c:pt idx="0">
                  <c:v>Facilities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metrics'!$C$468:$E$468</c:f>
              <c:numCache>
                <c:formatCode>0.00%</c:formatCode>
                <c:ptCount val="3"/>
                <c:pt idx="0">
                  <c:v>0</c:v>
                </c:pt>
                <c:pt idx="1">
                  <c:v>0</c:v>
                </c:pt>
                <c:pt idx="2">
                  <c:v>0</c:v>
                </c:pt>
              </c:numCache>
            </c:numRef>
          </c:val>
          <c:extLst>
            <c:ext xmlns:c16="http://schemas.microsoft.com/office/drawing/2014/chart" uri="{C3380CC4-5D6E-409C-BE32-E72D297353CC}">
              <c16:uniqueId val="{00000005-6C9F-4C44-9988-9EC64256AB72}"/>
            </c:ext>
          </c:extLst>
        </c:ser>
        <c:ser>
          <c:idx val="6"/>
          <c:order val="6"/>
          <c:tx>
            <c:strRef>
              <c:f>'6. ICT metrics'!$B$469</c:f>
              <c:strCache>
                <c:ptCount val="1"/>
                <c:pt idx="0">
                  <c:v>Facilities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metrics'!$C$458:$E$458</c:f>
              <c:strCache>
                <c:ptCount val="3"/>
                <c:pt idx="0">
                  <c:v>Agency result
FY 2016/17</c:v>
                </c:pt>
                <c:pt idx="1">
                  <c:v>Agency result
FY 2015/16</c:v>
                </c:pt>
                <c:pt idx="2">
                  <c:v>Other Jurisdiction</c:v>
                </c:pt>
              </c:strCache>
            </c:strRef>
          </c:cat>
          <c:val>
            <c:numRef>
              <c:f>'6. ICT metrics'!$C$469:$E$469</c:f>
              <c:numCache>
                <c:formatCode>0.00%</c:formatCode>
                <c:ptCount val="3"/>
                <c:pt idx="0">
                  <c:v>0</c:v>
                </c:pt>
                <c:pt idx="1">
                  <c:v>0</c:v>
                </c:pt>
                <c:pt idx="2">
                  <c:v>0.19</c:v>
                </c:pt>
              </c:numCache>
            </c:numRef>
          </c:val>
          <c:extLst>
            <c:ext xmlns:c16="http://schemas.microsoft.com/office/drawing/2014/chart" uri="{C3380CC4-5D6E-409C-BE32-E72D297353CC}">
              <c16:uniqueId val="{00000006-6C9F-4C44-9988-9EC64256AB72}"/>
            </c:ext>
          </c:extLst>
        </c:ser>
        <c:dLbls>
          <c:showLegendKey val="0"/>
          <c:showVal val="0"/>
          <c:showCatName val="0"/>
          <c:showSerName val="0"/>
          <c:showPercent val="0"/>
          <c:showBubbleSize val="0"/>
        </c:dLbls>
        <c:gapWidth val="150"/>
        <c:overlap val="100"/>
        <c:axId val="613557008"/>
        <c:axId val="1"/>
      </c:barChart>
      <c:catAx>
        <c:axId val="61355700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529172277662457"/>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4874141876430205"/>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57008"/>
        <c:crosses val="autoZero"/>
        <c:crossBetween val="between"/>
      </c:valAx>
      <c:spPr>
        <a:solidFill>
          <a:srgbClr val="FFFFFF"/>
        </a:solidFill>
        <a:ln w="25400">
          <a:noFill/>
        </a:ln>
      </c:spPr>
    </c:plotArea>
    <c:legend>
      <c:legendPos val="r"/>
      <c:layout>
        <c:manualLayout>
          <c:xMode val="edge"/>
          <c:yMode val="edge"/>
          <c:x val="0.72630697488430085"/>
          <c:y val="0.22731316480176822"/>
          <c:w val="0.15010183099778696"/>
          <c:h val="0.63103863733280485"/>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Voice Service Tower as a % of that Service Tower Cost</a:t>
            </a:r>
          </a:p>
        </c:rich>
      </c:tx>
      <c:layout>
        <c:manualLayout>
          <c:xMode val="edge"/>
          <c:yMode val="edge"/>
          <c:x val="6.5022473385748375E-2"/>
          <c:y val="1.9370460048426151E-2"/>
        </c:manualLayout>
      </c:layout>
      <c:overlay val="0"/>
      <c:spPr>
        <a:noFill/>
        <a:ln w="25400">
          <a:noFill/>
        </a:ln>
      </c:spPr>
    </c:title>
    <c:autoTitleDeleted val="0"/>
    <c:plotArea>
      <c:layout>
        <c:manualLayout>
          <c:layoutTarget val="inner"/>
          <c:xMode val="edge"/>
          <c:yMode val="edge"/>
          <c:x val="8.5233173978252724E-2"/>
          <c:y val="0.10706650149647488"/>
          <c:w val="0.61309492563429568"/>
          <c:h val="0.68471239722037036"/>
        </c:manualLayout>
      </c:layout>
      <c:barChart>
        <c:barDir val="col"/>
        <c:grouping val="percentStacked"/>
        <c:varyColors val="0"/>
        <c:ser>
          <c:idx val="0"/>
          <c:order val="0"/>
          <c:tx>
            <c:strRef>
              <c:f>'6. ICT metrics'!$B$497</c:f>
              <c:strCache>
                <c:ptCount val="1"/>
                <c:pt idx="0">
                  <c:v>Voice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metrics'!$C$497:$E$497</c:f>
              <c:numCache>
                <c:formatCode>0.00%</c:formatCode>
                <c:ptCount val="3"/>
                <c:pt idx="0">
                  <c:v>0.23900000000000002</c:v>
                </c:pt>
                <c:pt idx="1">
                  <c:v>0.14910000000000001</c:v>
                </c:pt>
                <c:pt idx="2">
                  <c:v>0.08</c:v>
                </c:pt>
              </c:numCache>
            </c:numRef>
          </c:val>
          <c:extLst>
            <c:ext xmlns:c16="http://schemas.microsoft.com/office/drawing/2014/chart" uri="{C3380CC4-5D6E-409C-BE32-E72D297353CC}">
              <c16:uniqueId val="{00000000-270B-469A-AECC-B698757A7608}"/>
            </c:ext>
          </c:extLst>
        </c:ser>
        <c:ser>
          <c:idx val="1"/>
          <c:order val="1"/>
          <c:tx>
            <c:strRef>
              <c:f>'6. ICT metrics'!$B$500</c:f>
              <c:strCache>
                <c:ptCount val="1"/>
                <c:pt idx="0">
                  <c:v>Voice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metrics'!$C$500:$E$500</c:f>
              <c:numCache>
                <c:formatCode>0.00%</c:formatCode>
                <c:ptCount val="3"/>
                <c:pt idx="0">
                  <c:v>0</c:v>
                </c:pt>
                <c:pt idx="1">
                  <c:v>0</c:v>
                </c:pt>
                <c:pt idx="2">
                  <c:v>0.03</c:v>
                </c:pt>
              </c:numCache>
            </c:numRef>
          </c:val>
          <c:extLst>
            <c:ext xmlns:c16="http://schemas.microsoft.com/office/drawing/2014/chart" uri="{C3380CC4-5D6E-409C-BE32-E72D297353CC}">
              <c16:uniqueId val="{00000001-270B-469A-AECC-B698757A7608}"/>
            </c:ext>
          </c:extLst>
        </c:ser>
        <c:ser>
          <c:idx val="2"/>
          <c:order val="2"/>
          <c:tx>
            <c:strRef>
              <c:f>'6. ICT metrics'!$B$501</c:f>
              <c:strCache>
                <c:ptCount val="1"/>
                <c:pt idx="0">
                  <c:v>Voice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metrics'!$C$501:$E$501</c:f>
              <c:numCache>
                <c:formatCode>0.00%</c:formatCode>
                <c:ptCount val="3"/>
                <c:pt idx="0">
                  <c:v>0.14879999999999999</c:v>
                </c:pt>
                <c:pt idx="1">
                  <c:v>0.1124</c:v>
                </c:pt>
                <c:pt idx="2">
                  <c:v>0.14000000000000001</c:v>
                </c:pt>
              </c:numCache>
            </c:numRef>
          </c:val>
          <c:extLst>
            <c:ext xmlns:c16="http://schemas.microsoft.com/office/drawing/2014/chart" uri="{C3380CC4-5D6E-409C-BE32-E72D297353CC}">
              <c16:uniqueId val="{00000002-270B-469A-AECC-B698757A7608}"/>
            </c:ext>
          </c:extLst>
        </c:ser>
        <c:ser>
          <c:idx val="3"/>
          <c:order val="3"/>
          <c:tx>
            <c:strRef>
              <c:f>'6. ICT metrics'!$B$502</c:f>
              <c:strCache>
                <c:ptCount val="1"/>
                <c:pt idx="0">
                  <c:v>Voice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metrics'!$C$502:$E$502</c:f>
              <c:numCache>
                <c:formatCode>0.00%</c:formatCode>
                <c:ptCount val="3"/>
                <c:pt idx="0">
                  <c:v>0</c:v>
                </c:pt>
                <c:pt idx="1">
                  <c:v>0</c:v>
                </c:pt>
                <c:pt idx="2">
                  <c:v>0.01</c:v>
                </c:pt>
              </c:numCache>
            </c:numRef>
          </c:val>
          <c:extLst>
            <c:ext xmlns:c16="http://schemas.microsoft.com/office/drawing/2014/chart" uri="{C3380CC4-5D6E-409C-BE32-E72D297353CC}">
              <c16:uniqueId val="{00000003-270B-469A-AECC-B698757A7608}"/>
            </c:ext>
          </c:extLst>
        </c:ser>
        <c:ser>
          <c:idx val="4"/>
          <c:order val="4"/>
          <c:tx>
            <c:strRef>
              <c:f>'6. ICT metrics'!$B$503</c:f>
              <c:strCache>
                <c:ptCount val="1"/>
                <c:pt idx="0">
                  <c:v>Voice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metrics'!$C$503:$E$503</c:f>
              <c:numCache>
                <c:formatCode>0.00%</c:formatCode>
                <c:ptCount val="3"/>
                <c:pt idx="0">
                  <c:v>7.0800000000000002E-2</c:v>
                </c:pt>
                <c:pt idx="1">
                  <c:v>3.2800000000000003E-2</c:v>
                </c:pt>
                <c:pt idx="2">
                  <c:v>0.15</c:v>
                </c:pt>
              </c:numCache>
            </c:numRef>
          </c:val>
          <c:extLst>
            <c:ext xmlns:c16="http://schemas.microsoft.com/office/drawing/2014/chart" uri="{C3380CC4-5D6E-409C-BE32-E72D297353CC}">
              <c16:uniqueId val="{00000004-270B-469A-AECC-B698757A7608}"/>
            </c:ext>
          </c:extLst>
        </c:ser>
        <c:ser>
          <c:idx val="5"/>
          <c:order val="5"/>
          <c:tx>
            <c:strRef>
              <c:f>'6. ICT metrics'!$B$504</c:f>
              <c:strCache>
                <c:ptCount val="1"/>
                <c:pt idx="0">
                  <c:v>Voice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metrics'!$C$504:$E$504</c:f>
              <c:numCache>
                <c:formatCode>0.00%</c:formatCode>
                <c:ptCount val="3"/>
                <c:pt idx="0">
                  <c:v>0.53739999999999999</c:v>
                </c:pt>
                <c:pt idx="1">
                  <c:v>0.70569999999999999</c:v>
                </c:pt>
                <c:pt idx="2">
                  <c:v>0.51</c:v>
                </c:pt>
              </c:numCache>
            </c:numRef>
          </c:val>
          <c:extLst>
            <c:ext xmlns:c16="http://schemas.microsoft.com/office/drawing/2014/chart" uri="{C3380CC4-5D6E-409C-BE32-E72D297353CC}">
              <c16:uniqueId val="{00000005-270B-469A-AECC-B698757A7608}"/>
            </c:ext>
          </c:extLst>
        </c:ser>
        <c:ser>
          <c:idx val="6"/>
          <c:order val="6"/>
          <c:tx>
            <c:strRef>
              <c:f>'6. ICT metrics'!$B$505</c:f>
              <c:strCache>
                <c:ptCount val="1"/>
                <c:pt idx="0">
                  <c:v>Voice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metrics'!$C$494:$E$494</c:f>
              <c:strCache>
                <c:ptCount val="3"/>
                <c:pt idx="0">
                  <c:v>Agency result
FY 2016/17</c:v>
                </c:pt>
                <c:pt idx="1">
                  <c:v>Agency result
FY 2015/16</c:v>
                </c:pt>
                <c:pt idx="2">
                  <c:v>Other Jurisdiction</c:v>
                </c:pt>
              </c:strCache>
            </c:strRef>
          </c:cat>
          <c:val>
            <c:numRef>
              <c:f>'6. ICT metrics'!$C$505:$E$505</c:f>
              <c:numCache>
                <c:formatCode>0.00%</c:formatCode>
                <c:ptCount val="3"/>
                <c:pt idx="0">
                  <c:v>4.0000000000000001E-3</c:v>
                </c:pt>
                <c:pt idx="1">
                  <c:v>0</c:v>
                </c:pt>
                <c:pt idx="2">
                  <c:v>0.08</c:v>
                </c:pt>
              </c:numCache>
            </c:numRef>
          </c:val>
          <c:extLst>
            <c:ext xmlns:c16="http://schemas.microsoft.com/office/drawing/2014/chart" uri="{C3380CC4-5D6E-409C-BE32-E72D297353CC}">
              <c16:uniqueId val="{00000006-270B-469A-AECC-B698757A7608}"/>
            </c:ext>
          </c:extLst>
        </c:ser>
        <c:dLbls>
          <c:showLegendKey val="0"/>
          <c:showVal val="0"/>
          <c:showCatName val="0"/>
          <c:showSerName val="0"/>
          <c:showPercent val="0"/>
          <c:showBubbleSize val="0"/>
        </c:dLbls>
        <c:gapWidth val="150"/>
        <c:overlap val="100"/>
        <c:axId val="613559304"/>
        <c:axId val="1"/>
      </c:barChart>
      <c:catAx>
        <c:axId val="61355930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678647245270589"/>
              <c:y val="0.93462469733656173"/>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6949152542372881"/>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59304"/>
        <c:crosses val="autoZero"/>
        <c:crossBetween val="between"/>
      </c:valAx>
      <c:spPr>
        <a:solidFill>
          <a:srgbClr val="FFFFFF"/>
        </a:solidFill>
        <a:ln w="25400">
          <a:noFill/>
        </a:ln>
      </c:spPr>
    </c:plotArea>
    <c:legend>
      <c:legendPos val="r"/>
      <c:layout>
        <c:manualLayout>
          <c:xMode val="edge"/>
          <c:yMode val="edge"/>
          <c:x val="0.72739251880296141"/>
          <c:y val="0.18069690441237218"/>
          <c:w val="0.13437097061896386"/>
          <c:h val="0.63032214193564784"/>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End User Infrastructure Service Tower as a % of that Service Tower Cost</a:t>
            </a:r>
          </a:p>
        </c:rich>
      </c:tx>
      <c:layout>
        <c:manualLayout>
          <c:xMode val="edge"/>
          <c:yMode val="edge"/>
          <c:x val="6.4275098547707674E-2"/>
          <c:y val="2.0594965675057208E-2"/>
        </c:manualLayout>
      </c:layout>
      <c:overlay val="0"/>
      <c:spPr>
        <a:noFill/>
        <a:ln w="25400">
          <a:noFill/>
        </a:ln>
      </c:spPr>
    </c:title>
    <c:autoTitleDeleted val="0"/>
    <c:plotArea>
      <c:layout>
        <c:manualLayout>
          <c:layoutTarget val="inner"/>
          <c:xMode val="edge"/>
          <c:yMode val="edge"/>
          <c:x val="8.820936445444319E-2"/>
          <c:y val="0.10706650149647494"/>
          <c:w val="0.61011873515810522"/>
          <c:h val="0.71827456350564878"/>
        </c:manualLayout>
      </c:layout>
      <c:barChart>
        <c:barDir val="col"/>
        <c:grouping val="percentStacked"/>
        <c:varyColors val="0"/>
        <c:ser>
          <c:idx val="0"/>
          <c:order val="0"/>
          <c:tx>
            <c:strRef>
              <c:f>'6. ICT metrics'!$B$533</c:f>
              <c:strCache>
                <c:ptCount val="1"/>
                <c:pt idx="0">
                  <c:v>End User Infrastructure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metrics'!$C$533:$E$533</c:f>
              <c:numCache>
                <c:formatCode>0.00%</c:formatCode>
                <c:ptCount val="3"/>
                <c:pt idx="0">
                  <c:v>0.1188</c:v>
                </c:pt>
                <c:pt idx="1">
                  <c:v>0.28320000000000001</c:v>
                </c:pt>
                <c:pt idx="2">
                  <c:v>0.45</c:v>
                </c:pt>
              </c:numCache>
            </c:numRef>
          </c:val>
          <c:extLst>
            <c:ext xmlns:c16="http://schemas.microsoft.com/office/drawing/2014/chart" uri="{C3380CC4-5D6E-409C-BE32-E72D297353CC}">
              <c16:uniqueId val="{00000000-1D68-4746-8E8B-229510909DDE}"/>
            </c:ext>
          </c:extLst>
        </c:ser>
        <c:ser>
          <c:idx val="1"/>
          <c:order val="1"/>
          <c:tx>
            <c:strRef>
              <c:f>'6. ICT metrics'!$B$536</c:f>
              <c:strCache>
                <c:ptCount val="1"/>
                <c:pt idx="0">
                  <c:v>End User Infrastructure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metrics'!$C$536:$E$536</c:f>
              <c:numCache>
                <c:formatCode>0.00%</c:formatCode>
                <c:ptCount val="3"/>
                <c:pt idx="0">
                  <c:v>6.1199999999999997E-2</c:v>
                </c:pt>
                <c:pt idx="1">
                  <c:v>4.2599999999999999E-2</c:v>
                </c:pt>
                <c:pt idx="2">
                  <c:v>0.12</c:v>
                </c:pt>
              </c:numCache>
            </c:numRef>
          </c:val>
          <c:extLst>
            <c:ext xmlns:c16="http://schemas.microsoft.com/office/drawing/2014/chart" uri="{C3380CC4-5D6E-409C-BE32-E72D297353CC}">
              <c16:uniqueId val="{00000001-1D68-4746-8E8B-229510909DDE}"/>
            </c:ext>
          </c:extLst>
        </c:ser>
        <c:ser>
          <c:idx val="2"/>
          <c:order val="2"/>
          <c:tx>
            <c:strRef>
              <c:f>'6. ICT metrics'!$B$537</c:f>
              <c:strCache>
                <c:ptCount val="1"/>
                <c:pt idx="0">
                  <c:v>End User Infrastructure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metrics'!$C$537:$E$537</c:f>
              <c:numCache>
                <c:formatCode>0.00%</c:formatCode>
                <c:ptCount val="3"/>
                <c:pt idx="0">
                  <c:v>8.6499999999999994E-2</c:v>
                </c:pt>
                <c:pt idx="1">
                  <c:v>4.5100000000000001E-2</c:v>
                </c:pt>
                <c:pt idx="2">
                  <c:v>0.28000000000000003</c:v>
                </c:pt>
              </c:numCache>
            </c:numRef>
          </c:val>
          <c:extLst>
            <c:ext xmlns:c16="http://schemas.microsoft.com/office/drawing/2014/chart" uri="{C3380CC4-5D6E-409C-BE32-E72D297353CC}">
              <c16:uniqueId val="{00000002-1D68-4746-8E8B-229510909DDE}"/>
            </c:ext>
          </c:extLst>
        </c:ser>
        <c:ser>
          <c:idx val="3"/>
          <c:order val="3"/>
          <c:tx>
            <c:strRef>
              <c:f>'6. ICT metrics'!$B$538</c:f>
              <c:strCache>
                <c:ptCount val="1"/>
                <c:pt idx="0">
                  <c:v>End User Infrastructure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metrics'!$C$538:$E$538</c:f>
              <c:numCache>
                <c:formatCode>0.00%</c:formatCode>
                <c:ptCount val="3"/>
                <c:pt idx="0">
                  <c:v>0</c:v>
                </c:pt>
                <c:pt idx="1">
                  <c:v>0</c:v>
                </c:pt>
                <c:pt idx="2">
                  <c:v>0.03</c:v>
                </c:pt>
              </c:numCache>
            </c:numRef>
          </c:val>
          <c:extLst>
            <c:ext xmlns:c16="http://schemas.microsoft.com/office/drawing/2014/chart" uri="{C3380CC4-5D6E-409C-BE32-E72D297353CC}">
              <c16:uniqueId val="{00000003-1D68-4746-8E8B-229510909DDE}"/>
            </c:ext>
          </c:extLst>
        </c:ser>
        <c:ser>
          <c:idx val="4"/>
          <c:order val="4"/>
          <c:tx>
            <c:strRef>
              <c:f>'6. ICT metrics'!$B$539</c:f>
              <c:strCache>
                <c:ptCount val="1"/>
                <c:pt idx="0">
                  <c:v>End User Infrastructure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metrics'!$C$539:$E$539</c:f>
              <c:numCache>
                <c:formatCode>0.00%</c:formatCode>
                <c:ptCount val="3"/>
                <c:pt idx="0">
                  <c:v>0.70920000000000005</c:v>
                </c:pt>
                <c:pt idx="1">
                  <c:v>0.62909999999999999</c:v>
                </c:pt>
                <c:pt idx="2">
                  <c:v>0.09</c:v>
                </c:pt>
              </c:numCache>
            </c:numRef>
          </c:val>
          <c:extLst>
            <c:ext xmlns:c16="http://schemas.microsoft.com/office/drawing/2014/chart" uri="{C3380CC4-5D6E-409C-BE32-E72D297353CC}">
              <c16:uniqueId val="{00000004-1D68-4746-8E8B-229510909DDE}"/>
            </c:ext>
          </c:extLst>
        </c:ser>
        <c:ser>
          <c:idx val="5"/>
          <c:order val="5"/>
          <c:tx>
            <c:strRef>
              <c:f>'6. ICT metrics'!$B$540</c:f>
              <c:strCache>
                <c:ptCount val="1"/>
                <c:pt idx="0">
                  <c:v>End User Infrastructure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metrics'!$C$540:$E$540</c:f>
              <c:numCache>
                <c:formatCode>0.00%</c:formatCode>
                <c:ptCount val="3"/>
                <c:pt idx="0">
                  <c:v>0</c:v>
                </c:pt>
                <c:pt idx="1">
                  <c:v>0</c:v>
                </c:pt>
                <c:pt idx="2">
                  <c:v>0</c:v>
                </c:pt>
              </c:numCache>
            </c:numRef>
          </c:val>
          <c:extLst>
            <c:ext xmlns:c16="http://schemas.microsoft.com/office/drawing/2014/chart" uri="{C3380CC4-5D6E-409C-BE32-E72D297353CC}">
              <c16:uniqueId val="{00000005-1D68-4746-8E8B-229510909DDE}"/>
            </c:ext>
          </c:extLst>
        </c:ser>
        <c:ser>
          <c:idx val="6"/>
          <c:order val="6"/>
          <c:tx>
            <c:strRef>
              <c:f>'6. ICT metrics'!$B$541</c:f>
              <c:strCache>
                <c:ptCount val="1"/>
                <c:pt idx="0">
                  <c:v>End User Infrastructure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metrics'!$C$530:$E$530</c:f>
              <c:strCache>
                <c:ptCount val="3"/>
                <c:pt idx="0">
                  <c:v>Agency result
FY 2016/17</c:v>
                </c:pt>
                <c:pt idx="1">
                  <c:v>Agency result
FY 2015/16</c:v>
                </c:pt>
                <c:pt idx="2">
                  <c:v>Other Jurisdiction</c:v>
                </c:pt>
              </c:strCache>
            </c:strRef>
          </c:cat>
          <c:val>
            <c:numRef>
              <c:f>'6. ICT metrics'!$C$541:$E$541</c:f>
              <c:numCache>
                <c:formatCode>0.00%</c:formatCode>
                <c:ptCount val="3"/>
                <c:pt idx="0">
                  <c:v>2.4299999999999999E-2</c:v>
                </c:pt>
                <c:pt idx="1">
                  <c:v>0</c:v>
                </c:pt>
                <c:pt idx="2">
                  <c:v>0.03</c:v>
                </c:pt>
              </c:numCache>
            </c:numRef>
          </c:val>
          <c:extLst>
            <c:ext xmlns:c16="http://schemas.microsoft.com/office/drawing/2014/chart" uri="{C3380CC4-5D6E-409C-BE32-E72D297353CC}">
              <c16:uniqueId val="{00000006-1D68-4746-8E8B-229510909DDE}"/>
            </c:ext>
          </c:extLst>
        </c:ser>
        <c:dLbls>
          <c:showLegendKey val="0"/>
          <c:showVal val="0"/>
          <c:showCatName val="0"/>
          <c:showSerName val="0"/>
          <c:showPercent val="0"/>
          <c:showBubbleSize val="0"/>
        </c:dLbls>
        <c:gapWidth val="150"/>
        <c:overlap val="100"/>
        <c:axId val="613529152"/>
        <c:axId val="1"/>
      </c:barChart>
      <c:catAx>
        <c:axId val="61352915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828130053571532"/>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5789473684210525"/>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29152"/>
        <c:crosses val="autoZero"/>
        <c:crossBetween val="between"/>
      </c:valAx>
      <c:spPr>
        <a:solidFill>
          <a:srgbClr val="FFFFFF"/>
        </a:solidFill>
        <a:ln w="25400">
          <a:noFill/>
        </a:ln>
      </c:spPr>
    </c:plotArea>
    <c:legend>
      <c:legendPos val="r"/>
      <c:layout>
        <c:manualLayout>
          <c:xMode val="edge"/>
          <c:yMode val="edge"/>
          <c:x val="0.72496315854468896"/>
          <c:y val="0.16247139588100687"/>
          <c:w val="0.20926769889387431"/>
          <c:h val="0.67048054919908462"/>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Helpdesk Service Tower as a % of that Service Tower Cost</a:t>
            </a:r>
          </a:p>
        </c:rich>
      </c:tx>
      <c:layout>
        <c:manualLayout>
          <c:xMode val="edge"/>
          <c:yMode val="edge"/>
          <c:x val="6.5769848223789049E-2"/>
          <c:y val="2.1176470588235293E-2"/>
        </c:manualLayout>
      </c:layout>
      <c:overlay val="0"/>
      <c:spPr>
        <a:noFill/>
        <a:ln w="25400">
          <a:noFill/>
        </a:ln>
      </c:spPr>
    </c:title>
    <c:autoTitleDeleted val="0"/>
    <c:plotArea>
      <c:layout>
        <c:manualLayout>
          <c:layoutTarget val="inner"/>
          <c:xMode val="edge"/>
          <c:yMode val="edge"/>
          <c:x val="7.9280793025871765E-2"/>
          <c:y val="0.10706650149647499"/>
          <c:w val="0.61904730658667662"/>
          <c:h val="0.7060701394019111"/>
        </c:manualLayout>
      </c:layout>
      <c:barChart>
        <c:barDir val="col"/>
        <c:grouping val="percentStacked"/>
        <c:varyColors val="0"/>
        <c:ser>
          <c:idx val="0"/>
          <c:order val="0"/>
          <c:tx>
            <c:strRef>
              <c:f>'6. ICT metrics'!$B$569</c:f>
              <c:strCache>
                <c:ptCount val="1"/>
                <c:pt idx="0">
                  <c:v>Helpdesk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metrics'!$C$569:$E$569</c:f>
              <c:numCache>
                <c:formatCode>0.00%</c:formatCode>
                <c:ptCount val="3"/>
                <c:pt idx="0">
                  <c:v>0</c:v>
                </c:pt>
                <c:pt idx="1">
                  <c:v>0</c:v>
                </c:pt>
                <c:pt idx="2">
                  <c:v>0.03</c:v>
                </c:pt>
              </c:numCache>
            </c:numRef>
          </c:val>
          <c:extLst>
            <c:ext xmlns:c16="http://schemas.microsoft.com/office/drawing/2014/chart" uri="{C3380CC4-5D6E-409C-BE32-E72D297353CC}">
              <c16:uniqueId val="{00000000-3373-431D-B75A-7088694DECFD}"/>
            </c:ext>
          </c:extLst>
        </c:ser>
        <c:ser>
          <c:idx val="1"/>
          <c:order val="1"/>
          <c:tx>
            <c:strRef>
              <c:f>'6. ICT metrics'!$B$572</c:f>
              <c:strCache>
                <c:ptCount val="1"/>
                <c:pt idx="0">
                  <c:v>Helpdesk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metrics'!$C$572:$E$572</c:f>
              <c:numCache>
                <c:formatCode>0.00%</c:formatCode>
                <c:ptCount val="3"/>
                <c:pt idx="0">
                  <c:v>0</c:v>
                </c:pt>
                <c:pt idx="1">
                  <c:v>0</c:v>
                </c:pt>
                <c:pt idx="2">
                  <c:v>0.03</c:v>
                </c:pt>
              </c:numCache>
            </c:numRef>
          </c:val>
          <c:extLst>
            <c:ext xmlns:c16="http://schemas.microsoft.com/office/drawing/2014/chart" uri="{C3380CC4-5D6E-409C-BE32-E72D297353CC}">
              <c16:uniqueId val="{00000001-3373-431D-B75A-7088694DECFD}"/>
            </c:ext>
          </c:extLst>
        </c:ser>
        <c:ser>
          <c:idx val="2"/>
          <c:order val="2"/>
          <c:tx>
            <c:strRef>
              <c:f>'6. ICT metrics'!$B$573</c:f>
              <c:strCache>
                <c:ptCount val="1"/>
                <c:pt idx="0">
                  <c:v>Helpdesk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metrics'!$C$573:$E$573</c:f>
              <c:numCache>
                <c:formatCode>0.00%</c:formatCode>
                <c:ptCount val="3"/>
                <c:pt idx="0">
                  <c:v>1</c:v>
                </c:pt>
                <c:pt idx="1">
                  <c:v>1</c:v>
                </c:pt>
                <c:pt idx="2">
                  <c:v>0.68</c:v>
                </c:pt>
              </c:numCache>
            </c:numRef>
          </c:val>
          <c:extLst>
            <c:ext xmlns:c16="http://schemas.microsoft.com/office/drawing/2014/chart" uri="{C3380CC4-5D6E-409C-BE32-E72D297353CC}">
              <c16:uniqueId val="{00000002-3373-431D-B75A-7088694DECFD}"/>
            </c:ext>
          </c:extLst>
        </c:ser>
        <c:ser>
          <c:idx val="3"/>
          <c:order val="3"/>
          <c:tx>
            <c:strRef>
              <c:f>'6. ICT metrics'!$B$574</c:f>
              <c:strCache>
                <c:ptCount val="1"/>
                <c:pt idx="0">
                  <c:v>Helpdesk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metrics'!$C$574:$E$574</c:f>
              <c:numCache>
                <c:formatCode>0.00%</c:formatCode>
                <c:ptCount val="3"/>
                <c:pt idx="0">
                  <c:v>0</c:v>
                </c:pt>
                <c:pt idx="1">
                  <c:v>0</c:v>
                </c:pt>
                <c:pt idx="2">
                  <c:v>0.16</c:v>
                </c:pt>
              </c:numCache>
            </c:numRef>
          </c:val>
          <c:extLst>
            <c:ext xmlns:c16="http://schemas.microsoft.com/office/drawing/2014/chart" uri="{C3380CC4-5D6E-409C-BE32-E72D297353CC}">
              <c16:uniqueId val="{00000003-3373-431D-B75A-7088694DECFD}"/>
            </c:ext>
          </c:extLst>
        </c:ser>
        <c:ser>
          <c:idx val="4"/>
          <c:order val="4"/>
          <c:tx>
            <c:strRef>
              <c:f>'6. ICT metrics'!$B$575</c:f>
              <c:strCache>
                <c:ptCount val="1"/>
                <c:pt idx="0">
                  <c:v>Helpdesk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metrics'!$C$575:$E$575</c:f>
              <c:numCache>
                <c:formatCode>0.00%</c:formatCode>
                <c:ptCount val="3"/>
                <c:pt idx="0">
                  <c:v>0</c:v>
                </c:pt>
                <c:pt idx="1">
                  <c:v>0</c:v>
                </c:pt>
                <c:pt idx="2">
                  <c:v>0.08</c:v>
                </c:pt>
              </c:numCache>
            </c:numRef>
          </c:val>
          <c:extLst>
            <c:ext xmlns:c16="http://schemas.microsoft.com/office/drawing/2014/chart" uri="{C3380CC4-5D6E-409C-BE32-E72D297353CC}">
              <c16:uniqueId val="{00000004-3373-431D-B75A-7088694DECFD}"/>
            </c:ext>
          </c:extLst>
        </c:ser>
        <c:ser>
          <c:idx val="5"/>
          <c:order val="5"/>
          <c:tx>
            <c:strRef>
              <c:f>'6. ICT metrics'!$B$576</c:f>
              <c:strCache>
                <c:ptCount val="1"/>
                <c:pt idx="0">
                  <c:v>Helpdesk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metrics'!$C$576:$E$576</c:f>
              <c:numCache>
                <c:formatCode>0.00%</c:formatCode>
                <c:ptCount val="3"/>
                <c:pt idx="0">
                  <c:v>0</c:v>
                </c:pt>
                <c:pt idx="1">
                  <c:v>0</c:v>
                </c:pt>
                <c:pt idx="2">
                  <c:v>0</c:v>
                </c:pt>
              </c:numCache>
            </c:numRef>
          </c:val>
          <c:extLst>
            <c:ext xmlns:c16="http://schemas.microsoft.com/office/drawing/2014/chart" uri="{C3380CC4-5D6E-409C-BE32-E72D297353CC}">
              <c16:uniqueId val="{00000005-3373-431D-B75A-7088694DECFD}"/>
            </c:ext>
          </c:extLst>
        </c:ser>
        <c:ser>
          <c:idx val="6"/>
          <c:order val="6"/>
          <c:tx>
            <c:strRef>
              <c:f>'6. ICT metrics'!$B$577</c:f>
              <c:strCache>
                <c:ptCount val="1"/>
                <c:pt idx="0">
                  <c:v>Helpdesk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metrics'!$C$566:$E$566</c:f>
              <c:strCache>
                <c:ptCount val="3"/>
                <c:pt idx="0">
                  <c:v>Agency result
FY 2016/17</c:v>
                </c:pt>
                <c:pt idx="1">
                  <c:v>Agency result
FY 2015/16</c:v>
                </c:pt>
                <c:pt idx="2">
                  <c:v>Other Jurisdiction</c:v>
                </c:pt>
              </c:strCache>
            </c:strRef>
          </c:cat>
          <c:val>
            <c:numRef>
              <c:f>'6. ICT metrics'!$C$577:$E$577</c:f>
              <c:numCache>
                <c:formatCode>0.00%</c:formatCode>
                <c:ptCount val="3"/>
                <c:pt idx="0">
                  <c:v>0</c:v>
                </c:pt>
                <c:pt idx="1">
                  <c:v>0</c:v>
                </c:pt>
                <c:pt idx="2">
                  <c:v>0.02</c:v>
                </c:pt>
              </c:numCache>
            </c:numRef>
          </c:val>
          <c:extLst>
            <c:ext xmlns:c16="http://schemas.microsoft.com/office/drawing/2014/chart" uri="{C3380CC4-5D6E-409C-BE32-E72D297353CC}">
              <c16:uniqueId val="{00000006-3373-431D-B75A-7088694DECFD}"/>
            </c:ext>
          </c:extLst>
        </c:ser>
        <c:dLbls>
          <c:showLegendKey val="0"/>
          <c:showVal val="0"/>
          <c:showCatName val="0"/>
          <c:showSerName val="0"/>
          <c:showPercent val="0"/>
          <c:showBubbleSize val="0"/>
        </c:dLbls>
        <c:gapWidth val="150"/>
        <c:overlap val="100"/>
        <c:axId val="613531448"/>
        <c:axId val="1"/>
      </c:barChart>
      <c:catAx>
        <c:axId val="61353144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379697310054319"/>
              <c:y val="0.93647058823529417"/>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3882352941176471"/>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31448"/>
        <c:crosses val="autoZero"/>
        <c:crossBetween val="between"/>
      </c:valAx>
      <c:spPr>
        <a:solidFill>
          <a:srgbClr val="FFFFFF"/>
        </a:solidFill>
        <a:ln w="25400">
          <a:noFill/>
        </a:ln>
      </c:spPr>
    </c:plotArea>
    <c:legend>
      <c:legendPos val="r"/>
      <c:layout>
        <c:manualLayout>
          <c:xMode val="edge"/>
          <c:yMode val="edge"/>
          <c:x val="0.72811088307762883"/>
          <c:y val="0.18897687200864599"/>
          <c:w val="0.1519451778759171"/>
          <c:h val="0.64794540682414703"/>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Applications Service Tower as a % of that Service Tower Cost</a:t>
            </a:r>
          </a:p>
        </c:rich>
      </c:tx>
      <c:layout>
        <c:manualLayout>
          <c:xMode val="edge"/>
          <c:yMode val="edge"/>
          <c:x val="6.5022473385748375E-2"/>
          <c:y val="2.0594965675057208E-2"/>
        </c:manualLayout>
      </c:layout>
      <c:overlay val="0"/>
      <c:spPr>
        <a:noFill/>
        <a:ln w="25400">
          <a:noFill/>
        </a:ln>
      </c:spPr>
    </c:title>
    <c:autoTitleDeleted val="0"/>
    <c:plotArea>
      <c:layout>
        <c:manualLayout>
          <c:layoutTarget val="inner"/>
          <c:xMode val="edge"/>
          <c:yMode val="edge"/>
          <c:x val="8.6225237470316213E-2"/>
          <c:y val="0.10706650149647504"/>
          <c:w val="0.6121028621422322"/>
          <c:h val="0.70912124542784549"/>
        </c:manualLayout>
      </c:layout>
      <c:barChart>
        <c:barDir val="col"/>
        <c:grouping val="percentStacked"/>
        <c:varyColors val="0"/>
        <c:ser>
          <c:idx val="0"/>
          <c:order val="0"/>
          <c:tx>
            <c:strRef>
              <c:f>'6. ICT metrics'!$B$605</c:f>
              <c:strCache>
                <c:ptCount val="1"/>
                <c:pt idx="0">
                  <c:v>Applications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metrics'!$C$605:$E$605</c:f>
              <c:numCache>
                <c:formatCode>0.00%</c:formatCode>
                <c:ptCount val="3"/>
                <c:pt idx="0">
                  <c:v>0</c:v>
                </c:pt>
                <c:pt idx="1">
                  <c:v>0</c:v>
                </c:pt>
                <c:pt idx="2">
                  <c:v>0.05</c:v>
                </c:pt>
              </c:numCache>
            </c:numRef>
          </c:val>
          <c:extLst>
            <c:ext xmlns:c16="http://schemas.microsoft.com/office/drawing/2014/chart" uri="{C3380CC4-5D6E-409C-BE32-E72D297353CC}">
              <c16:uniqueId val="{00000000-3679-4BD3-A585-BE3F495E694E}"/>
            </c:ext>
          </c:extLst>
        </c:ser>
        <c:ser>
          <c:idx val="1"/>
          <c:order val="1"/>
          <c:tx>
            <c:strRef>
              <c:f>'6. ICT metrics'!$B$608</c:f>
              <c:strCache>
                <c:ptCount val="1"/>
                <c:pt idx="0">
                  <c:v>Applications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metrics'!$C$608:$E$608</c:f>
              <c:numCache>
                <c:formatCode>0.00%</c:formatCode>
                <c:ptCount val="3"/>
                <c:pt idx="0">
                  <c:v>0.55130000000000001</c:v>
                </c:pt>
                <c:pt idx="1">
                  <c:v>0.57579999999999998</c:v>
                </c:pt>
                <c:pt idx="2">
                  <c:v>0.3</c:v>
                </c:pt>
              </c:numCache>
            </c:numRef>
          </c:val>
          <c:extLst>
            <c:ext xmlns:c16="http://schemas.microsoft.com/office/drawing/2014/chart" uri="{C3380CC4-5D6E-409C-BE32-E72D297353CC}">
              <c16:uniqueId val="{00000001-3679-4BD3-A585-BE3F495E694E}"/>
            </c:ext>
          </c:extLst>
        </c:ser>
        <c:ser>
          <c:idx val="2"/>
          <c:order val="2"/>
          <c:tx>
            <c:strRef>
              <c:f>'6. ICT metrics'!$B$609</c:f>
              <c:strCache>
                <c:ptCount val="1"/>
                <c:pt idx="0">
                  <c:v>Applications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metrics'!$C$609:$E$609</c:f>
              <c:numCache>
                <c:formatCode>0.00%</c:formatCode>
                <c:ptCount val="3"/>
                <c:pt idx="0">
                  <c:v>0.38540000000000002</c:v>
                </c:pt>
                <c:pt idx="1">
                  <c:v>0.42420000000000002</c:v>
                </c:pt>
                <c:pt idx="2">
                  <c:v>0.19</c:v>
                </c:pt>
              </c:numCache>
            </c:numRef>
          </c:val>
          <c:extLst>
            <c:ext xmlns:c16="http://schemas.microsoft.com/office/drawing/2014/chart" uri="{C3380CC4-5D6E-409C-BE32-E72D297353CC}">
              <c16:uniqueId val="{00000002-3679-4BD3-A585-BE3F495E694E}"/>
            </c:ext>
          </c:extLst>
        </c:ser>
        <c:ser>
          <c:idx val="3"/>
          <c:order val="3"/>
          <c:tx>
            <c:strRef>
              <c:f>'6. ICT metrics'!$B$610</c:f>
              <c:strCache>
                <c:ptCount val="1"/>
                <c:pt idx="0">
                  <c:v>Applications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metrics'!$C$610:$E$610</c:f>
              <c:numCache>
                <c:formatCode>0.00%</c:formatCode>
                <c:ptCount val="3"/>
                <c:pt idx="0">
                  <c:v>0</c:v>
                </c:pt>
                <c:pt idx="1">
                  <c:v>0</c:v>
                </c:pt>
                <c:pt idx="2">
                  <c:v>0.17</c:v>
                </c:pt>
              </c:numCache>
            </c:numRef>
          </c:val>
          <c:extLst>
            <c:ext xmlns:c16="http://schemas.microsoft.com/office/drawing/2014/chart" uri="{C3380CC4-5D6E-409C-BE32-E72D297353CC}">
              <c16:uniqueId val="{00000003-3679-4BD3-A585-BE3F495E694E}"/>
            </c:ext>
          </c:extLst>
        </c:ser>
        <c:ser>
          <c:idx val="4"/>
          <c:order val="4"/>
          <c:tx>
            <c:strRef>
              <c:f>'6. ICT metrics'!$B$611</c:f>
              <c:strCache>
                <c:ptCount val="1"/>
                <c:pt idx="0">
                  <c:v>Applications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metrics'!$C$611:$E$611</c:f>
              <c:numCache>
                <c:formatCode>0.00%</c:formatCode>
                <c:ptCount val="3"/>
                <c:pt idx="0">
                  <c:v>6.3299999999999995E-2</c:v>
                </c:pt>
                <c:pt idx="1">
                  <c:v>0</c:v>
                </c:pt>
                <c:pt idx="2">
                  <c:v>0.24</c:v>
                </c:pt>
              </c:numCache>
            </c:numRef>
          </c:val>
          <c:extLst>
            <c:ext xmlns:c16="http://schemas.microsoft.com/office/drawing/2014/chart" uri="{C3380CC4-5D6E-409C-BE32-E72D297353CC}">
              <c16:uniqueId val="{00000004-3679-4BD3-A585-BE3F495E694E}"/>
            </c:ext>
          </c:extLst>
        </c:ser>
        <c:ser>
          <c:idx val="5"/>
          <c:order val="5"/>
          <c:tx>
            <c:strRef>
              <c:f>'6. ICT metrics'!$B$612</c:f>
              <c:strCache>
                <c:ptCount val="1"/>
                <c:pt idx="0">
                  <c:v>Applications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metrics'!$C$612:$E$612</c:f>
              <c:numCache>
                <c:formatCode>0.00%</c:formatCode>
                <c:ptCount val="3"/>
                <c:pt idx="0">
                  <c:v>0</c:v>
                </c:pt>
                <c:pt idx="1">
                  <c:v>0</c:v>
                </c:pt>
                <c:pt idx="2">
                  <c:v>0</c:v>
                </c:pt>
              </c:numCache>
            </c:numRef>
          </c:val>
          <c:extLst>
            <c:ext xmlns:c16="http://schemas.microsoft.com/office/drawing/2014/chart" uri="{C3380CC4-5D6E-409C-BE32-E72D297353CC}">
              <c16:uniqueId val="{00000005-3679-4BD3-A585-BE3F495E694E}"/>
            </c:ext>
          </c:extLst>
        </c:ser>
        <c:ser>
          <c:idx val="6"/>
          <c:order val="6"/>
          <c:tx>
            <c:strRef>
              <c:f>'6. ICT metrics'!$B$613</c:f>
              <c:strCache>
                <c:ptCount val="1"/>
                <c:pt idx="0">
                  <c:v>Applications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metrics'!$C$602:$E$602</c:f>
              <c:strCache>
                <c:ptCount val="3"/>
                <c:pt idx="0">
                  <c:v>Agency result
FY 2016/17</c:v>
                </c:pt>
                <c:pt idx="1">
                  <c:v>Agency result
FY 2015/16</c:v>
                </c:pt>
                <c:pt idx="2">
                  <c:v>Other Jurisdiction</c:v>
                </c:pt>
              </c:strCache>
            </c:strRef>
          </c:cat>
          <c:val>
            <c:numRef>
              <c:f>'6. ICT metrics'!$C$613:$E$613</c:f>
              <c:numCache>
                <c:formatCode>0.00%</c:formatCode>
                <c:ptCount val="3"/>
                <c:pt idx="0">
                  <c:v>0</c:v>
                </c:pt>
                <c:pt idx="1">
                  <c:v>0</c:v>
                </c:pt>
                <c:pt idx="2">
                  <c:v>0.05</c:v>
                </c:pt>
              </c:numCache>
            </c:numRef>
          </c:val>
          <c:extLst>
            <c:ext xmlns:c16="http://schemas.microsoft.com/office/drawing/2014/chart" uri="{C3380CC4-5D6E-409C-BE32-E72D297353CC}">
              <c16:uniqueId val="{00000006-3679-4BD3-A585-BE3F495E694E}"/>
            </c:ext>
          </c:extLst>
        </c:ser>
        <c:dLbls>
          <c:showLegendKey val="0"/>
          <c:showVal val="0"/>
          <c:showCatName val="0"/>
          <c:showSerName val="0"/>
          <c:showPercent val="0"/>
          <c:showBubbleSize val="0"/>
        </c:dLbls>
        <c:gapWidth val="150"/>
        <c:overlap val="100"/>
        <c:axId val="613533744"/>
        <c:axId val="1"/>
      </c:barChart>
      <c:catAx>
        <c:axId val="61353374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828130053571532"/>
              <c:y val="0.93821510297482835"/>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533180778032036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33744"/>
        <c:crosses val="autoZero"/>
        <c:crossBetween val="between"/>
      </c:valAx>
      <c:spPr>
        <a:solidFill>
          <a:srgbClr val="FFFFFF"/>
        </a:solidFill>
        <a:ln w="25400">
          <a:noFill/>
        </a:ln>
      </c:spPr>
    </c:plotArea>
    <c:legend>
      <c:legendPos val="r"/>
      <c:layout>
        <c:manualLayout>
          <c:xMode val="edge"/>
          <c:yMode val="edge"/>
          <c:x val="0.72496315854468896"/>
          <c:y val="0.16933638443935928"/>
          <c:w val="0.16666678427705872"/>
          <c:h val="0.65217391304347827"/>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the ICT Management Service Tower as a % of that Service Tower Cost</a:t>
            </a:r>
          </a:p>
        </c:rich>
      </c:tx>
      <c:layout>
        <c:manualLayout>
          <c:xMode val="edge"/>
          <c:yMode val="edge"/>
          <c:x val="6.5022473385748375E-2"/>
          <c:y val="2.1176470588235293E-2"/>
        </c:manualLayout>
      </c:layout>
      <c:overlay val="0"/>
      <c:spPr>
        <a:noFill/>
        <a:ln w="25400">
          <a:noFill/>
        </a:ln>
      </c:spPr>
    </c:title>
    <c:autoTitleDeleted val="0"/>
    <c:plotArea>
      <c:layout>
        <c:manualLayout>
          <c:layoutTarget val="inner"/>
          <c:xMode val="edge"/>
          <c:yMode val="edge"/>
          <c:x val="8.1264920009998756E-2"/>
          <c:y val="0.10706650149647508"/>
          <c:w val="0.61706317960254964"/>
          <c:h val="0.71827456350564878"/>
        </c:manualLayout>
      </c:layout>
      <c:barChart>
        <c:barDir val="col"/>
        <c:grouping val="percentStacked"/>
        <c:varyColors val="0"/>
        <c:ser>
          <c:idx val="0"/>
          <c:order val="0"/>
          <c:tx>
            <c:strRef>
              <c:f>'6. ICT metrics'!$B$641</c:f>
              <c:strCache>
                <c:ptCount val="1"/>
                <c:pt idx="0">
                  <c:v>ICT Management hardware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metrics'!$C$641:$E$641</c:f>
              <c:numCache>
                <c:formatCode>0.00%</c:formatCode>
                <c:ptCount val="3"/>
                <c:pt idx="0">
                  <c:v>0</c:v>
                </c:pt>
                <c:pt idx="1">
                  <c:v>0</c:v>
                </c:pt>
                <c:pt idx="2">
                  <c:v>1.4999999999999999E-2</c:v>
                </c:pt>
              </c:numCache>
            </c:numRef>
          </c:val>
          <c:extLst>
            <c:ext xmlns:c16="http://schemas.microsoft.com/office/drawing/2014/chart" uri="{C3380CC4-5D6E-409C-BE32-E72D297353CC}">
              <c16:uniqueId val="{00000000-ACB7-4730-95EC-40F4E8836E52}"/>
            </c:ext>
          </c:extLst>
        </c:ser>
        <c:ser>
          <c:idx val="1"/>
          <c:order val="1"/>
          <c:tx>
            <c:strRef>
              <c:f>'6. ICT metrics'!$B$644</c:f>
              <c:strCache>
                <c:ptCount val="1"/>
                <c:pt idx="0">
                  <c:v>ICT Management software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metrics'!$C$644:$E$644</c:f>
              <c:numCache>
                <c:formatCode>0.00%</c:formatCode>
                <c:ptCount val="3"/>
                <c:pt idx="0">
                  <c:v>0</c:v>
                </c:pt>
                <c:pt idx="1">
                  <c:v>0</c:v>
                </c:pt>
                <c:pt idx="2">
                  <c:v>2.5000000000000001E-2</c:v>
                </c:pt>
              </c:numCache>
            </c:numRef>
          </c:val>
          <c:extLst>
            <c:ext xmlns:c16="http://schemas.microsoft.com/office/drawing/2014/chart" uri="{C3380CC4-5D6E-409C-BE32-E72D297353CC}">
              <c16:uniqueId val="{00000001-ACB7-4730-95EC-40F4E8836E52}"/>
            </c:ext>
          </c:extLst>
        </c:ser>
        <c:ser>
          <c:idx val="2"/>
          <c:order val="2"/>
          <c:tx>
            <c:strRef>
              <c:f>'6. ICT metrics'!$B$645</c:f>
              <c:strCache>
                <c:ptCount val="1"/>
                <c:pt idx="0">
                  <c:v>ICT Management personnel internal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metrics'!$C$645:$E$645</c:f>
              <c:numCache>
                <c:formatCode>0.00%</c:formatCode>
                <c:ptCount val="3"/>
                <c:pt idx="0">
                  <c:v>0.7883</c:v>
                </c:pt>
                <c:pt idx="1">
                  <c:v>0.89359999999999995</c:v>
                </c:pt>
                <c:pt idx="2">
                  <c:v>0.68</c:v>
                </c:pt>
              </c:numCache>
            </c:numRef>
          </c:val>
          <c:extLst>
            <c:ext xmlns:c16="http://schemas.microsoft.com/office/drawing/2014/chart" uri="{C3380CC4-5D6E-409C-BE32-E72D297353CC}">
              <c16:uniqueId val="{00000002-ACB7-4730-95EC-40F4E8836E52}"/>
            </c:ext>
          </c:extLst>
        </c:ser>
        <c:ser>
          <c:idx val="3"/>
          <c:order val="3"/>
          <c:tx>
            <c:strRef>
              <c:f>'6. ICT metrics'!$B$646</c:f>
              <c:strCache>
                <c:ptCount val="1"/>
                <c:pt idx="0">
                  <c:v>ICT Management personnel external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metrics'!$C$646:$E$646</c:f>
              <c:numCache>
                <c:formatCode>0.00%</c:formatCode>
                <c:ptCount val="3"/>
                <c:pt idx="0">
                  <c:v>0</c:v>
                </c:pt>
                <c:pt idx="1">
                  <c:v>0</c:v>
                </c:pt>
                <c:pt idx="2">
                  <c:v>0.16</c:v>
                </c:pt>
              </c:numCache>
            </c:numRef>
          </c:val>
          <c:extLst>
            <c:ext xmlns:c16="http://schemas.microsoft.com/office/drawing/2014/chart" uri="{C3380CC4-5D6E-409C-BE32-E72D297353CC}">
              <c16:uniqueId val="{00000003-ACB7-4730-95EC-40F4E8836E52}"/>
            </c:ext>
          </c:extLst>
        </c:ser>
        <c:ser>
          <c:idx val="4"/>
          <c:order val="4"/>
          <c:tx>
            <c:strRef>
              <c:f>'6. ICT metrics'!$B$647</c:f>
              <c:strCache>
                <c:ptCount val="1"/>
                <c:pt idx="0">
                  <c:v>ICT Management outsourced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metrics'!$C$647:$E$647</c:f>
              <c:numCache>
                <c:formatCode>0.00%</c:formatCode>
                <c:ptCount val="3"/>
                <c:pt idx="0">
                  <c:v>3.1099999999999999E-2</c:v>
                </c:pt>
                <c:pt idx="1">
                  <c:v>0</c:v>
                </c:pt>
                <c:pt idx="2">
                  <c:v>0</c:v>
                </c:pt>
              </c:numCache>
            </c:numRef>
          </c:val>
          <c:extLst>
            <c:ext xmlns:c16="http://schemas.microsoft.com/office/drawing/2014/chart" uri="{C3380CC4-5D6E-409C-BE32-E72D297353CC}">
              <c16:uniqueId val="{00000004-ACB7-4730-95EC-40F4E8836E52}"/>
            </c:ext>
          </c:extLst>
        </c:ser>
        <c:ser>
          <c:idx val="5"/>
          <c:order val="5"/>
          <c:tx>
            <c:strRef>
              <c:f>'6. ICT metrics'!$B$648</c:f>
              <c:strCache>
                <c:ptCount val="1"/>
                <c:pt idx="0">
                  <c:v>ICT Management carriage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metrics'!$C$648:$E$648</c:f>
              <c:numCache>
                <c:formatCode>0.00%</c:formatCode>
                <c:ptCount val="3"/>
                <c:pt idx="0">
                  <c:v>0</c:v>
                </c:pt>
                <c:pt idx="1">
                  <c:v>0</c:v>
                </c:pt>
                <c:pt idx="2">
                  <c:v>0</c:v>
                </c:pt>
              </c:numCache>
            </c:numRef>
          </c:val>
          <c:extLst>
            <c:ext xmlns:c16="http://schemas.microsoft.com/office/drawing/2014/chart" uri="{C3380CC4-5D6E-409C-BE32-E72D297353CC}">
              <c16:uniqueId val="{00000005-ACB7-4730-95EC-40F4E8836E52}"/>
            </c:ext>
          </c:extLst>
        </c:ser>
        <c:ser>
          <c:idx val="6"/>
          <c:order val="6"/>
          <c:tx>
            <c:strRef>
              <c:f>'6. ICT metrics'!$B$649</c:f>
              <c:strCache>
                <c:ptCount val="1"/>
                <c:pt idx="0">
                  <c:v>ICT Management other costs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metrics'!$C$638:$E$638</c:f>
              <c:strCache>
                <c:ptCount val="3"/>
                <c:pt idx="0">
                  <c:v>Agency result
FY 2016/17</c:v>
                </c:pt>
                <c:pt idx="1">
                  <c:v>Agency result
FY 2015/16</c:v>
                </c:pt>
                <c:pt idx="2">
                  <c:v>Other Jurisdiction</c:v>
                </c:pt>
              </c:strCache>
            </c:strRef>
          </c:cat>
          <c:val>
            <c:numRef>
              <c:f>'6. ICT metrics'!$C$649:$E$649</c:f>
              <c:numCache>
                <c:formatCode>0.00%</c:formatCode>
                <c:ptCount val="3"/>
                <c:pt idx="0">
                  <c:v>0.18060000000000001</c:v>
                </c:pt>
                <c:pt idx="1">
                  <c:v>0.10639999999999999</c:v>
                </c:pt>
                <c:pt idx="2">
                  <c:v>0.12</c:v>
                </c:pt>
              </c:numCache>
            </c:numRef>
          </c:val>
          <c:extLst>
            <c:ext xmlns:c16="http://schemas.microsoft.com/office/drawing/2014/chart" uri="{C3380CC4-5D6E-409C-BE32-E72D297353CC}">
              <c16:uniqueId val="{00000006-ACB7-4730-95EC-40F4E8836E52}"/>
            </c:ext>
          </c:extLst>
        </c:ser>
        <c:dLbls>
          <c:showLegendKey val="0"/>
          <c:showVal val="0"/>
          <c:showCatName val="0"/>
          <c:showSerName val="0"/>
          <c:showPercent val="0"/>
          <c:showBubbleSize val="0"/>
        </c:dLbls>
        <c:gapWidth val="150"/>
        <c:overlap val="100"/>
        <c:axId val="613061224"/>
        <c:axId val="1"/>
      </c:barChart>
      <c:catAx>
        <c:axId val="6130612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603909761466523"/>
              <c:y val="0.93647058823529417"/>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that Service Tower Cost</a:t>
                </a:r>
              </a:p>
            </c:rich>
          </c:tx>
          <c:layout>
            <c:manualLayout>
              <c:xMode val="edge"/>
              <c:yMode val="edge"/>
              <c:x val="3.7369525971314827E-3"/>
              <c:y val="0.15294117647058825"/>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061224"/>
        <c:crosses val="autoZero"/>
        <c:crossBetween val="between"/>
      </c:valAx>
      <c:spPr>
        <a:solidFill>
          <a:srgbClr val="FFFFFF"/>
        </a:solidFill>
        <a:ln w="25400">
          <a:noFill/>
        </a:ln>
      </c:spPr>
    </c:plotArea>
    <c:legend>
      <c:legendPos val="r"/>
      <c:layout>
        <c:manualLayout>
          <c:xMode val="edge"/>
          <c:yMode val="edge"/>
          <c:x val="0.72913871949725484"/>
          <c:y val="0.20152589161648909"/>
          <c:w val="0.1743616401945276"/>
          <c:h val="0.64167089702022539"/>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ICT FTEs by ICT Service Tower</a:t>
            </a:r>
          </a:p>
        </c:rich>
      </c:tx>
      <c:layout>
        <c:manualLayout>
          <c:xMode val="edge"/>
          <c:yMode val="edge"/>
          <c:x val="0.30134929762993107"/>
          <c:y val="1.6701461377870562E-2"/>
        </c:manualLayout>
      </c:layout>
      <c:overlay val="0"/>
      <c:spPr>
        <a:noFill/>
        <a:ln w="25400">
          <a:noFill/>
        </a:ln>
      </c:spPr>
    </c:title>
    <c:autoTitleDeleted val="0"/>
    <c:plotArea>
      <c:layout>
        <c:manualLayout>
          <c:layoutTarget val="inner"/>
          <c:xMode val="edge"/>
          <c:yMode val="edge"/>
          <c:x val="9.2377639362243899E-2"/>
          <c:y val="0.19356411463866041"/>
          <c:w val="0.72199294864261365"/>
          <c:h val="0.52571046838894786"/>
        </c:manualLayout>
      </c:layout>
      <c:barChart>
        <c:barDir val="col"/>
        <c:grouping val="clustered"/>
        <c:varyColors val="0"/>
        <c:ser>
          <c:idx val="0"/>
          <c:order val="0"/>
          <c:tx>
            <c:strRef>
              <c:f>'6. ICT metrics'!$C$745</c:f>
              <c:strCache>
                <c:ptCount val="1"/>
                <c:pt idx="0">
                  <c:v>Agency result
FY 2016/17</c:v>
                </c:pt>
              </c:strCache>
            </c:strRef>
          </c:tx>
          <c:invertIfNegative val="0"/>
          <c:cat>
            <c:strRef>
              <c:f>'6. ICT metrics'!$B$746:$B$756</c:f>
              <c:strCache>
                <c:ptCount val="11"/>
                <c:pt idx="0">
                  <c:v>Mainframe/Midrange</c:v>
                </c:pt>
                <c:pt idx="1">
                  <c:v>Storage Service Tower</c:v>
                </c:pt>
                <c:pt idx="2">
                  <c:v>WAN Service Tower</c:v>
                </c:pt>
                <c:pt idx="3">
                  <c:v>LAN &amp; RAS Service Tower</c:v>
                </c:pt>
                <c:pt idx="4">
                  <c:v>Voice Service Tower</c:v>
                </c:pt>
                <c:pt idx="5">
                  <c:v>Facilities Service Tower</c:v>
                </c:pt>
                <c:pt idx="6">
                  <c:v>End User Infrastructure</c:v>
                </c:pt>
                <c:pt idx="7">
                  <c:v>Helpdesk Service Tower</c:v>
                </c:pt>
                <c:pt idx="8">
                  <c:v>Applications Maintenance</c:v>
                </c:pt>
                <c:pt idx="9">
                  <c:v>Applications Development</c:v>
                </c:pt>
                <c:pt idx="10">
                  <c:v>ICT Management Service</c:v>
                </c:pt>
              </c:strCache>
            </c:strRef>
          </c:cat>
          <c:val>
            <c:numRef>
              <c:f>'6. ICT metrics'!$C$746:$C$756</c:f>
              <c:numCache>
                <c:formatCode>0.00%</c:formatCode>
                <c:ptCount val="11"/>
                <c:pt idx="0">
                  <c:v>0</c:v>
                </c:pt>
                <c:pt idx="1">
                  <c:v>0</c:v>
                </c:pt>
                <c:pt idx="2">
                  <c:v>0</c:v>
                </c:pt>
                <c:pt idx="3">
                  <c:v>0</c:v>
                </c:pt>
                <c:pt idx="4">
                  <c:v>0.1168</c:v>
                </c:pt>
                <c:pt idx="5">
                  <c:v>0</c:v>
                </c:pt>
                <c:pt idx="6">
                  <c:v>4.2099999999999999E-2</c:v>
                </c:pt>
                <c:pt idx="7">
                  <c:v>1.3599999999999999E-2</c:v>
                </c:pt>
                <c:pt idx="8">
                  <c:v>0.49859999999999999</c:v>
                </c:pt>
                <c:pt idx="9">
                  <c:v>0.1087</c:v>
                </c:pt>
                <c:pt idx="10">
                  <c:v>0.22009999999999999</c:v>
                </c:pt>
              </c:numCache>
            </c:numRef>
          </c:val>
          <c:extLst>
            <c:ext xmlns:c16="http://schemas.microsoft.com/office/drawing/2014/chart" uri="{C3380CC4-5D6E-409C-BE32-E72D297353CC}">
              <c16:uniqueId val="{00000000-05D5-4F87-BDF4-B484C7C49BFE}"/>
            </c:ext>
          </c:extLst>
        </c:ser>
        <c:ser>
          <c:idx val="3"/>
          <c:order val="1"/>
          <c:tx>
            <c:strRef>
              <c:f>'6. ICT metrics'!$D$745</c:f>
              <c:strCache>
                <c:ptCount val="1"/>
                <c:pt idx="0">
                  <c:v>Agency result
FY 2015/16</c:v>
                </c:pt>
              </c:strCache>
            </c:strRef>
          </c:tx>
          <c:invertIfNegative val="0"/>
          <c:cat>
            <c:strRef>
              <c:f>'6. ICT metrics'!$B$746:$B$756</c:f>
              <c:strCache>
                <c:ptCount val="11"/>
                <c:pt idx="0">
                  <c:v>Mainframe/Midrange</c:v>
                </c:pt>
                <c:pt idx="1">
                  <c:v>Storage Service Tower</c:v>
                </c:pt>
                <c:pt idx="2">
                  <c:v>WAN Service Tower</c:v>
                </c:pt>
                <c:pt idx="3">
                  <c:v>LAN &amp; RAS Service Tower</c:v>
                </c:pt>
                <c:pt idx="4">
                  <c:v>Voice Service Tower</c:v>
                </c:pt>
                <c:pt idx="5">
                  <c:v>Facilities Service Tower</c:v>
                </c:pt>
                <c:pt idx="6">
                  <c:v>End User Infrastructure</c:v>
                </c:pt>
                <c:pt idx="7">
                  <c:v>Helpdesk Service Tower</c:v>
                </c:pt>
                <c:pt idx="8">
                  <c:v>Applications Maintenance</c:v>
                </c:pt>
                <c:pt idx="9">
                  <c:v>Applications Development</c:v>
                </c:pt>
                <c:pt idx="10">
                  <c:v>ICT Management Service</c:v>
                </c:pt>
              </c:strCache>
            </c:strRef>
          </c:cat>
          <c:val>
            <c:numRef>
              <c:f>'6. ICT metrics'!$D$746:$D$756</c:f>
              <c:numCache>
                <c:formatCode>0.00%</c:formatCode>
                <c:ptCount val="11"/>
                <c:pt idx="0">
                  <c:v>2.29E-2</c:v>
                </c:pt>
                <c:pt idx="1">
                  <c:v>1.0699999999999999E-2</c:v>
                </c:pt>
                <c:pt idx="2">
                  <c:v>1.0699999999999999E-2</c:v>
                </c:pt>
                <c:pt idx="3">
                  <c:v>1.0699999999999999E-2</c:v>
                </c:pt>
                <c:pt idx="4">
                  <c:v>7.7899999999999997E-2</c:v>
                </c:pt>
                <c:pt idx="5">
                  <c:v>0</c:v>
                </c:pt>
                <c:pt idx="6">
                  <c:v>3.3599999999999998E-2</c:v>
                </c:pt>
                <c:pt idx="7">
                  <c:v>1.0699999999999999E-2</c:v>
                </c:pt>
                <c:pt idx="8">
                  <c:v>0.42599999999999999</c:v>
                </c:pt>
                <c:pt idx="9">
                  <c:v>0.16950000000000001</c:v>
                </c:pt>
                <c:pt idx="10">
                  <c:v>0.22750000000000001</c:v>
                </c:pt>
              </c:numCache>
            </c:numRef>
          </c:val>
          <c:extLst>
            <c:ext xmlns:c16="http://schemas.microsoft.com/office/drawing/2014/chart" uri="{C3380CC4-5D6E-409C-BE32-E72D297353CC}">
              <c16:uniqueId val="{00000001-05D5-4F87-BDF4-B484C7C49BFE}"/>
            </c:ext>
          </c:extLst>
        </c:ser>
        <c:dLbls>
          <c:showLegendKey val="0"/>
          <c:showVal val="0"/>
          <c:showCatName val="0"/>
          <c:showSerName val="0"/>
          <c:showPercent val="0"/>
          <c:showBubbleSize val="0"/>
        </c:dLbls>
        <c:gapWidth val="150"/>
        <c:axId val="613063520"/>
        <c:axId val="1"/>
      </c:barChart>
      <c:catAx>
        <c:axId val="6130635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ICT Service Towers</a:t>
                </a:r>
              </a:p>
            </c:rich>
          </c:tx>
          <c:layout>
            <c:manualLayout>
              <c:xMode val="edge"/>
              <c:yMode val="edge"/>
              <c:x val="0.47001500093387205"/>
              <c:y val="0.94363256784968685"/>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84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ICT FTEs</a:t>
                </a:r>
              </a:p>
            </c:rich>
          </c:tx>
          <c:layout>
            <c:manualLayout>
              <c:xMode val="edge"/>
              <c:yMode val="edge"/>
              <c:x val="3.7481494588457341E-3"/>
              <c:y val="0.32150313152400833"/>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3063520"/>
        <c:crosses val="autoZero"/>
        <c:crossBetween val="between"/>
      </c:valAx>
      <c:spPr>
        <a:solidFill>
          <a:srgbClr val="FFFFFF"/>
        </a:solidFill>
        <a:ln w="25400">
          <a:noFill/>
        </a:ln>
      </c:spPr>
    </c:plotArea>
    <c:legend>
      <c:legendPos val="r"/>
      <c:layout>
        <c:manualLayout>
          <c:xMode val="edge"/>
          <c:yMode val="edge"/>
          <c:x val="0.83058468253266093"/>
          <c:y val="0.29227557411273486"/>
          <c:w val="8.3208430406873313E-2"/>
          <c:h val="0.28392484342379964"/>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Total ICT Service Tower cost per internal end user</a:t>
            </a:r>
          </a:p>
        </c:rich>
      </c:tx>
      <c:layout>
        <c:manualLayout>
          <c:xMode val="edge"/>
          <c:yMode val="edge"/>
          <c:x val="0.31259366736461314"/>
          <c:y val="1.7621145374449341E-2"/>
        </c:manualLayout>
      </c:layout>
      <c:overlay val="0"/>
      <c:spPr>
        <a:noFill/>
        <a:ln w="25400">
          <a:noFill/>
        </a:ln>
      </c:spPr>
    </c:title>
    <c:autoTitleDeleted val="0"/>
    <c:plotArea>
      <c:layout>
        <c:manualLayout>
          <c:layoutTarget val="inner"/>
          <c:xMode val="edge"/>
          <c:yMode val="edge"/>
          <c:x val="0.11884780820307909"/>
          <c:y val="0.10834626511849156"/>
          <c:w val="0.68605523563285931"/>
          <c:h val="0.59930972284852058"/>
        </c:manualLayout>
      </c:layout>
      <c:barChart>
        <c:barDir val="col"/>
        <c:grouping val="clustered"/>
        <c:varyColors val="0"/>
        <c:ser>
          <c:idx val="0"/>
          <c:order val="0"/>
          <c:tx>
            <c:strRef>
              <c:f>'6. ICT metrics'!$C$889</c:f>
              <c:strCache>
                <c:ptCount val="1"/>
                <c:pt idx="0">
                  <c:v>Agency result
FY 2016/17</c:v>
                </c:pt>
              </c:strCache>
            </c:strRef>
          </c:tx>
          <c:invertIfNegative val="0"/>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metrics'!$C$890:$C$899</c:f>
              <c:numCache>
                <c:formatCode>_("$"* #,##0.00_);_("$"* \(#,##0.00\);_("$"* "-"??_);_(@_)</c:formatCode>
                <c:ptCount val="10"/>
                <c:pt idx="0">
                  <c:v>200.88749999999999</c:v>
                </c:pt>
                <c:pt idx="1">
                  <c:v>161.3554</c:v>
                </c:pt>
                <c:pt idx="2">
                  <c:v>440.09679999999997</c:v>
                </c:pt>
                <c:pt idx="3">
                  <c:v>0</c:v>
                </c:pt>
                <c:pt idx="4">
                  <c:v>2033.4811999999999</c:v>
                </c:pt>
                <c:pt idx="5">
                  <c:v>1259.3788</c:v>
                </c:pt>
                <c:pt idx="6">
                  <c:v>1259.3788</c:v>
                </c:pt>
                <c:pt idx="7">
                  <c:v>24.203299999999999</c:v>
                </c:pt>
                <c:pt idx="8">
                  <c:v>4082.2912000000001</c:v>
                </c:pt>
                <c:pt idx="9">
                  <c:v>739.41110000000003</c:v>
                </c:pt>
              </c:numCache>
            </c:numRef>
          </c:val>
          <c:extLst>
            <c:ext xmlns:c16="http://schemas.microsoft.com/office/drawing/2014/chart" uri="{C3380CC4-5D6E-409C-BE32-E72D297353CC}">
              <c16:uniqueId val="{00000000-2D03-423A-86D1-38DED25DDBFB}"/>
            </c:ext>
          </c:extLst>
        </c:ser>
        <c:ser>
          <c:idx val="1"/>
          <c:order val="1"/>
          <c:tx>
            <c:strRef>
              <c:f>'6. ICT metrics'!$D$889</c:f>
              <c:strCache>
                <c:ptCount val="1"/>
                <c:pt idx="0">
                  <c:v>Agency result
FY 2015/16</c:v>
                </c:pt>
              </c:strCache>
            </c:strRef>
          </c:tx>
          <c:invertIfNegative val="0"/>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metrics'!$D$890:$D$899</c:f>
              <c:numCache>
                <c:formatCode>_("$"* #,##0.00_);_("$"* \(#,##0.00\);_("$"* "-"??_);_(@_)</c:formatCode>
                <c:ptCount val="10"/>
                <c:pt idx="0">
                  <c:v>211.01660000000001</c:v>
                </c:pt>
                <c:pt idx="1">
                  <c:v>142.97290000000001</c:v>
                </c:pt>
                <c:pt idx="2">
                  <c:v>352.36939999999998</c:v>
                </c:pt>
                <c:pt idx="3">
                  <c:v>25.516400000000001</c:v>
                </c:pt>
                <c:pt idx="4">
                  <c:v>0</c:v>
                </c:pt>
                <c:pt idx="5">
                  <c:v>1643.1754000000001</c:v>
                </c:pt>
                <c:pt idx="6">
                  <c:v>1769.1373000000001</c:v>
                </c:pt>
                <c:pt idx="7">
                  <c:v>25.516400000000001</c:v>
                </c:pt>
                <c:pt idx="8">
                  <c:v>3838.8011000000001</c:v>
                </c:pt>
                <c:pt idx="9">
                  <c:v>673.55200000000002</c:v>
                </c:pt>
              </c:numCache>
            </c:numRef>
          </c:val>
          <c:extLst>
            <c:ext xmlns:c16="http://schemas.microsoft.com/office/drawing/2014/chart" uri="{C3380CC4-5D6E-409C-BE32-E72D297353CC}">
              <c16:uniqueId val="{00000001-2D03-423A-86D1-38DED25DDBFB}"/>
            </c:ext>
          </c:extLst>
        </c:ser>
        <c:ser>
          <c:idx val="3"/>
          <c:order val="2"/>
          <c:tx>
            <c:strRef>
              <c:f>'6. ICT metrics'!$E$889</c:f>
              <c:strCache>
                <c:ptCount val="1"/>
                <c:pt idx="0">
                  <c:v>Peer group (median)</c:v>
                </c:pt>
              </c:strCache>
            </c:strRef>
          </c:tx>
          <c:invertIfNegative val="0"/>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metrics'!$E$890:$E$899</c:f>
              <c:numCache>
                <c:formatCode>_("$"* #,##0.00_);_("$"* \(#,##0.00\);_("$"* "-"??_);_(@_)</c:formatCode>
                <c:ptCount val="10"/>
                <c:pt idx="0">
                  <c:v>1271.9235000000001</c:v>
                </c:pt>
                <c:pt idx="1">
                  <c:v>695.84320000000002</c:v>
                </c:pt>
                <c:pt idx="2">
                  <c:v>1548.0824</c:v>
                </c:pt>
                <c:pt idx="3">
                  <c:v>337.04070000000002</c:v>
                </c:pt>
                <c:pt idx="4">
                  <c:v>274.37540000000001</c:v>
                </c:pt>
                <c:pt idx="5">
                  <c:v>897.76289999999995</c:v>
                </c:pt>
                <c:pt idx="6">
                  <c:v>2766.9079000000002</c:v>
                </c:pt>
                <c:pt idx="7">
                  <c:v>647.29169999999999</c:v>
                </c:pt>
                <c:pt idx="8">
                  <c:v>10026.864</c:v>
                </c:pt>
                <c:pt idx="9">
                  <c:v>2220.6208000000001</c:v>
                </c:pt>
              </c:numCache>
            </c:numRef>
          </c:val>
          <c:extLst>
            <c:ext xmlns:c16="http://schemas.microsoft.com/office/drawing/2014/chart" uri="{C3380CC4-5D6E-409C-BE32-E72D297353CC}">
              <c16:uniqueId val="{00000002-2D03-423A-86D1-38DED25DDBFB}"/>
            </c:ext>
          </c:extLst>
        </c:ser>
        <c:ser>
          <c:idx val="4"/>
          <c:order val="3"/>
          <c:tx>
            <c:strRef>
              <c:f>'6. ICT metrics'!$F$889</c:f>
              <c:strCache>
                <c:ptCount val="1"/>
                <c:pt idx="0">
                  <c:v>NZ full cohort (median)</c:v>
                </c:pt>
              </c:strCache>
            </c:strRef>
          </c:tx>
          <c:invertIfNegative val="0"/>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metrics'!$F$890:$F$899</c:f>
              <c:numCache>
                <c:formatCode>_("$"* #,##0.00_);_("$"* \(#,##0.00\);_("$"* "-"??_);_(@_)</c:formatCode>
                <c:ptCount val="10"/>
                <c:pt idx="0">
                  <c:v>1265.6076</c:v>
                </c:pt>
                <c:pt idx="1">
                  <c:v>558.95309999999995</c:v>
                </c:pt>
                <c:pt idx="2">
                  <c:v>1015.9023999999999</c:v>
                </c:pt>
                <c:pt idx="3">
                  <c:v>205.67420000000001</c:v>
                </c:pt>
                <c:pt idx="4">
                  <c:v>83.092200000000005</c:v>
                </c:pt>
                <c:pt idx="5">
                  <c:v>904.84889999999996</c:v>
                </c:pt>
                <c:pt idx="6">
                  <c:v>2063.6925000000001</c:v>
                </c:pt>
                <c:pt idx="7">
                  <c:v>513.1825</c:v>
                </c:pt>
                <c:pt idx="8">
                  <c:v>5956.2034999999996</c:v>
                </c:pt>
                <c:pt idx="9">
                  <c:v>1273.1685</c:v>
                </c:pt>
              </c:numCache>
            </c:numRef>
          </c:val>
          <c:extLst>
            <c:ext xmlns:c16="http://schemas.microsoft.com/office/drawing/2014/chart" uri="{C3380CC4-5D6E-409C-BE32-E72D297353CC}">
              <c16:uniqueId val="{00000003-2D03-423A-86D1-38DED25DDBFB}"/>
            </c:ext>
          </c:extLst>
        </c:ser>
        <c:dLbls>
          <c:showLegendKey val="0"/>
          <c:showVal val="0"/>
          <c:showCatName val="0"/>
          <c:showSerName val="0"/>
          <c:showPercent val="0"/>
          <c:showBubbleSize val="0"/>
        </c:dLbls>
        <c:gapWidth val="150"/>
        <c:axId val="613065816"/>
        <c:axId val="1"/>
      </c:barChart>
      <c:catAx>
        <c:axId val="613065816"/>
        <c:scaling>
          <c:orientation val="minMax"/>
        </c:scaling>
        <c:delete val="0"/>
        <c:axPos val="b"/>
        <c:numFmt formatCode="General" sourceLinked="1"/>
        <c:majorTickMark val="out"/>
        <c:minorTickMark val="none"/>
        <c:tickLblPos val="nextTo"/>
        <c:spPr>
          <a:ln w="3175">
            <a:solidFill>
              <a:srgbClr val="808080"/>
            </a:solidFill>
            <a:prstDash val="solid"/>
          </a:ln>
        </c:spPr>
        <c:txPr>
          <a:bodyPr rot="84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per internal end user ($)</a:t>
                </a:r>
              </a:p>
            </c:rich>
          </c:tx>
          <c:layout>
            <c:manualLayout>
              <c:xMode val="edge"/>
              <c:yMode val="edge"/>
              <c:x val="3.7481494588457341E-3"/>
              <c:y val="0.50093979441997061"/>
            </c:manualLayout>
          </c:layout>
          <c:overlay val="0"/>
          <c:spPr>
            <a:noFill/>
            <a:ln w="25400">
              <a:noFill/>
            </a:ln>
          </c:spPr>
        </c:title>
        <c:numFmt formatCode="_(&quot;$&quot;* #,##0.00_);_(&quot;$&quot;* \(#,##0.00\);_(&quot;$&quot;* &quot;-&quot;??_);_(@_)"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065816"/>
        <c:crosses val="autoZero"/>
        <c:crossBetween val="between"/>
      </c:valAx>
      <c:spPr>
        <a:solidFill>
          <a:srgbClr val="FFFFFF"/>
        </a:solidFill>
        <a:ln w="25400">
          <a:noFill/>
        </a:ln>
      </c:spPr>
    </c:plotArea>
    <c:legend>
      <c:legendPos val="r"/>
      <c:layout>
        <c:manualLayout>
          <c:xMode val="edge"/>
          <c:yMode val="edge"/>
          <c:x val="0.86206894924651278"/>
          <c:y val="0.16079318279047716"/>
          <c:w val="0.13118444464104906"/>
          <c:h val="0.54845884352561658"/>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 Summary graphs'!$A$28</c:f>
          <c:strCache>
            <c:ptCount val="1"/>
            <c:pt idx="0">
              <c:v>Distribution of A&amp;S costs FY 2015/16</c:v>
            </c:pt>
          </c:strCache>
        </c:strRef>
      </c:tx>
      <c:layout>
        <c:manualLayout>
          <c:xMode val="edge"/>
          <c:yMode val="edge"/>
          <c:x val="0.1506496233425367"/>
          <c:y val="2.7777777777777776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23272747933902641"/>
          <c:y val="0.24652861371735879"/>
          <c:w val="0.33818211841452289"/>
          <c:h val="0.64583552325955984"/>
        </c:manualLayout>
      </c:layout>
      <c:pieChart>
        <c:varyColors val="1"/>
        <c:ser>
          <c:idx val="1"/>
          <c:order val="0"/>
          <c:tx>
            <c:strRef>
              <c:f>'3. Summary graphs'!$A$28</c:f>
              <c:strCache>
                <c:ptCount val="1"/>
                <c:pt idx="0">
                  <c:v>Distribution of A&amp;S costs FY 2015/16</c:v>
                </c:pt>
              </c:strCache>
            </c:strRef>
          </c:tx>
          <c:dPt>
            <c:idx val="0"/>
            <c:bubble3D val="0"/>
            <c:spPr>
              <a:solidFill>
                <a:srgbClr val="4F81BD"/>
              </a:solidFill>
              <a:ln w="25400">
                <a:noFill/>
              </a:ln>
            </c:spPr>
            <c:extLst>
              <c:ext xmlns:c16="http://schemas.microsoft.com/office/drawing/2014/chart" uri="{C3380CC4-5D6E-409C-BE32-E72D297353CC}">
                <c16:uniqueId val="{00000000-AB5D-4E6B-A748-7F50B8B6B5B9}"/>
              </c:ext>
            </c:extLst>
          </c:dPt>
          <c:dPt>
            <c:idx val="1"/>
            <c:bubble3D val="0"/>
            <c:spPr>
              <a:solidFill>
                <a:srgbClr val="C0504D"/>
              </a:solidFill>
              <a:ln w="25400">
                <a:noFill/>
              </a:ln>
            </c:spPr>
            <c:extLst>
              <c:ext xmlns:c16="http://schemas.microsoft.com/office/drawing/2014/chart" uri="{C3380CC4-5D6E-409C-BE32-E72D297353CC}">
                <c16:uniqueId val="{00000001-AB5D-4E6B-A748-7F50B8B6B5B9}"/>
              </c:ext>
            </c:extLst>
          </c:dPt>
          <c:dPt>
            <c:idx val="2"/>
            <c:bubble3D val="0"/>
            <c:spPr>
              <a:solidFill>
                <a:srgbClr val="9BBB59"/>
              </a:solidFill>
              <a:ln w="25400">
                <a:noFill/>
              </a:ln>
            </c:spPr>
            <c:extLst>
              <c:ext xmlns:c16="http://schemas.microsoft.com/office/drawing/2014/chart" uri="{C3380CC4-5D6E-409C-BE32-E72D297353CC}">
                <c16:uniqueId val="{00000002-AB5D-4E6B-A748-7F50B8B6B5B9}"/>
              </c:ext>
            </c:extLst>
          </c:dPt>
          <c:dPt>
            <c:idx val="3"/>
            <c:bubble3D val="0"/>
            <c:spPr>
              <a:solidFill>
                <a:srgbClr val="8064A2"/>
              </a:solidFill>
              <a:ln w="25400">
                <a:noFill/>
              </a:ln>
            </c:spPr>
            <c:extLst>
              <c:ext xmlns:c16="http://schemas.microsoft.com/office/drawing/2014/chart" uri="{C3380CC4-5D6E-409C-BE32-E72D297353CC}">
                <c16:uniqueId val="{00000003-AB5D-4E6B-A748-7F50B8B6B5B9}"/>
              </c:ext>
            </c:extLst>
          </c:dPt>
          <c:dPt>
            <c:idx val="4"/>
            <c:bubble3D val="0"/>
            <c:spPr>
              <a:solidFill>
                <a:srgbClr val="4BACC6"/>
              </a:solidFill>
              <a:ln w="25400">
                <a:noFill/>
              </a:ln>
            </c:spPr>
            <c:extLst>
              <c:ext xmlns:c16="http://schemas.microsoft.com/office/drawing/2014/chart" uri="{C3380CC4-5D6E-409C-BE32-E72D297353CC}">
                <c16:uniqueId val="{00000004-AB5D-4E6B-A748-7F50B8B6B5B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'3. Summary graphs'!$B$26:$F$26</c:f>
              <c:strCache>
                <c:ptCount val="5"/>
                <c:pt idx="0">
                  <c:v>HR</c:v>
                </c:pt>
                <c:pt idx="1">
                  <c:v>Finance</c:v>
                </c:pt>
                <c:pt idx="2">
                  <c:v>ICT</c:v>
                </c:pt>
                <c:pt idx="3">
                  <c:v>Procurement</c:v>
                </c:pt>
                <c:pt idx="4">
                  <c:v>CES</c:v>
                </c:pt>
              </c:strCache>
            </c:strRef>
          </c:cat>
          <c:val>
            <c:numRef>
              <c:f>'3. Summary graphs'!$B$28:$F$28</c:f>
              <c:numCache>
                <c:formatCode>0.00%</c:formatCode>
                <c:ptCount val="5"/>
                <c:pt idx="0">
                  <c:v>0.10173183749046946</c:v>
                </c:pt>
                <c:pt idx="1">
                  <c:v>0.12934320880078423</c:v>
                </c:pt>
                <c:pt idx="2">
                  <c:v>0.58370547870602341</c:v>
                </c:pt>
                <c:pt idx="3">
                  <c:v>9.6667029735322957E-3</c:v>
                </c:pt>
                <c:pt idx="4">
                  <c:v>0.17555277202919073</c:v>
                </c:pt>
              </c:numCache>
            </c:numRef>
          </c:val>
          <c:extLst>
            <c:ext xmlns:c16="http://schemas.microsoft.com/office/drawing/2014/chart" uri="{C3380CC4-5D6E-409C-BE32-E72D297353CC}">
              <c16:uniqueId val="{00000005-AB5D-4E6B-A748-7F50B8B6B5B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18192725909261"/>
          <c:y val="0.42708479148439776"/>
          <c:w val="0.1948054674983809"/>
          <c:h val="0.3333344269466316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each Applications sub Tower as a % of Total Applications Cost</a:t>
            </a:r>
          </a:p>
        </c:rich>
      </c:tx>
      <c:layout>
        <c:manualLayout>
          <c:xMode val="edge"/>
          <c:yMode val="edge"/>
          <c:x val="8.2273774074204845E-2"/>
          <c:y val="1.4577259475218658E-2"/>
        </c:manualLayout>
      </c:layout>
      <c:overlay val="0"/>
      <c:spPr>
        <a:noFill/>
        <a:ln w="25400">
          <a:noFill/>
        </a:ln>
      </c:spPr>
    </c:title>
    <c:autoTitleDeleted val="0"/>
    <c:plotArea>
      <c:layout>
        <c:manualLayout>
          <c:layoutTarget val="inner"/>
          <c:xMode val="edge"/>
          <c:yMode val="edge"/>
          <c:x val="8.5248640271418041E-2"/>
          <c:y val="0.11484095100357353"/>
          <c:w val="0.61307942612906818"/>
          <c:h val="0.71321319528936433"/>
        </c:manualLayout>
      </c:layout>
      <c:barChart>
        <c:barDir val="col"/>
        <c:grouping val="percentStacked"/>
        <c:varyColors val="0"/>
        <c:ser>
          <c:idx val="0"/>
          <c:order val="0"/>
          <c:tx>
            <c:strRef>
              <c:f>'6. ICT metrics'!$B$676</c:f>
              <c:strCache>
                <c:ptCount val="1"/>
                <c:pt idx="0">
                  <c:v>Total Application Maintenance and Support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metrics'!$C$675:$D$675</c:f>
              <c:strCache>
                <c:ptCount val="2"/>
                <c:pt idx="0">
                  <c:v>Agency result
FY 2016/17</c:v>
                </c:pt>
                <c:pt idx="1">
                  <c:v>Agency result
FY 2015/16</c:v>
                </c:pt>
              </c:strCache>
            </c:strRef>
          </c:cat>
          <c:val>
            <c:numRef>
              <c:f>'6. ICT metrics'!$C$676:$D$676</c:f>
              <c:numCache>
                <c:formatCode>0.00%</c:formatCode>
                <c:ptCount val="2"/>
                <c:pt idx="0">
                  <c:v>0</c:v>
                </c:pt>
                <c:pt idx="1">
                  <c:v>0.74519999999999997</c:v>
                </c:pt>
              </c:numCache>
            </c:numRef>
          </c:val>
          <c:extLst>
            <c:ext xmlns:c16="http://schemas.microsoft.com/office/drawing/2014/chart" uri="{C3380CC4-5D6E-409C-BE32-E72D297353CC}">
              <c16:uniqueId val="{00000000-A58B-405F-BEEB-CD58A4119589}"/>
            </c:ext>
          </c:extLst>
        </c:ser>
        <c:ser>
          <c:idx val="5"/>
          <c:order val="1"/>
          <c:tx>
            <c:strRef>
              <c:f>'6. ICT metrics'!$B$677</c:f>
              <c:strCache>
                <c:ptCount val="1"/>
                <c:pt idx="0">
                  <c:v>Total Applications Development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metrics'!$C$675:$D$675</c:f>
              <c:strCache>
                <c:ptCount val="2"/>
                <c:pt idx="0">
                  <c:v>Agency result
FY 2016/17</c:v>
                </c:pt>
                <c:pt idx="1">
                  <c:v>Agency result
FY 2015/16</c:v>
                </c:pt>
              </c:strCache>
            </c:strRef>
          </c:cat>
          <c:val>
            <c:numRef>
              <c:f>'6. ICT metrics'!$C$677:$D$677</c:f>
              <c:numCache>
                <c:formatCode>0.00%</c:formatCode>
                <c:ptCount val="2"/>
                <c:pt idx="0">
                  <c:v>0</c:v>
                </c:pt>
                <c:pt idx="1">
                  <c:v>0.25480000000000003</c:v>
                </c:pt>
              </c:numCache>
            </c:numRef>
          </c:val>
          <c:extLst>
            <c:ext xmlns:c16="http://schemas.microsoft.com/office/drawing/2014/chart" uri="{C3380CC4-5D6E-409C-BE32-E72D297353CC}">
              <c16:uniqueId val="{00000001-A58B-405F-BEEB-CD58A4119589}"/>
            </c:ext>
          </c:extLst>
        </c:ser>
        <c:dLbls>
          <c:showLegendKey val="0"/>
          <c:showVal val="0"/>
          <c:showCatName val="0"/>
          <c:showSerName val="0"/>
          <c:showPercent val="0"/>
          <c:showBubbleSize val="0"/>
        </c:dLbls>
        <c:gapWidth val="150"/>
        <c:overlap val="100"/>
        <c:axId val="613068112"/>
        <c:axId val="1"/>
      </c:barChart>
      <c:catAx>
        <c:axId val="61306811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5078532223830766"/>
              <c:y val="0.9212840231705730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Total Applications Service Tower Cost</a:t>
                </a:r>
              </a:p>
            </c:rich>
          </c:tx>
          <c:layout>
            <c:manualLayout>
              <c:xMode val="edge"/>
              <c:yMode val="edge"/>
              <c:x val="3.7397455362922685E-3"/>
              <c:y val="0.2040819387372496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068112"/>
        <c:crosses val="autoZero"/>
        <c:crossBetween val="between"/>
      </c:valAx>
      <c:spPr>
        <a:solidFill>
          <a:srgbClr val="FFFFFF"/>
        </a:solidFill>
        <a:ln w="25400">
          <a:noFill/>
        </a:ln>
      </c:spPr>
    </c:plotArea>
    <c:legend>
      <c:legendPos val="r"/>
      <c:layout>
        <c:manualLayout>
          <c:xMode val="edge"/>
          <c:yMode val="edge"/>
          <c:x val="0.73148837337036898"/>
          <c:y val="0.26239097663812433"/>
          <c:w val="0.17651456124038312"/>
          <c:h val="0.56268313399600567"/>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78" l="0.70000000000000062" r="0.70000000000000062" t="0.75000000000000278"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NZ"/>
              <a:t>Cost elements for Applications Maintenance&amp;Support sub Tower as a % of Applications Maintenance&amp;Support  Cost</a:t>
            </a:r>
          </a:p>
        </c:rich>
      </c:tx>
      <c:layout>
        <c:manualLayout>
          <c:xMode val="edge"/>
          <c:yMode val="edge"/>
          <c:x val="0.10014956121522897"/>
          <c:y val="1.4577259475218658E-2"/>
        </c:manualLayout>
      </c:layout>
      <c:overlay val="0"/>
      <c:spPr>
        <a:noFill/>
        <a:ln w="25400">
          <a:noFill/>
        </a:ln>
      </c:spPr>
    </c:title>
    <c:autoTitleDeleted val="0"/>
    <c:plotArea>
      <c:layout>
        <c:manualLayout>
          <c:layoutTarget val="inner"/>
          <c:xMode val="edge"/>
          <c:yMode val="edge"/>
          <c:x val="8.5248640271418041E-2"/>
          <c:y val="0.14593910455070666"/>
          <c:w val="0.61307942612906863"/>
          <c:h val="0.68211504174223125"/>
        </c:manualLayout>
      </c:layout>
      <c:barChart>
        <c:barDir val="col"/>
        <c:grouping val="percentStacked"/>
        <c:varyColors val="0"/>
        <c:ser>
          <c:idx val="0"/>
          <c:order val="0"/>
          <c:tx>
            <c:strRef>
              <c:f>'6. ICT metrics'!$B$680</c:f>
              <c:strCache>
                <c:ptCount val="1"/>
                <c:pt idx="0">
                  <c:v>Application Maintenance and Support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metrics'!$C$679:$D$679</c:f>
              <c:strCache>
                <c:ptCount val="2"/>
                <c:pt idx="0">
                  <c:v>Agency result
FY 2016/17</c:v>
                </c:pt>
                <c:pt idx="1">
                  <c:v>Agency result
FY 2015/16</c:v>
                </c:pt>
              </c:strCache>
            </c:strRef>
          </c:cat>
          <c:val>
            <c:numRef>
              <c:f>'6. ICT metrics'!$C$680:$D$680</c:f>
              <c:numCache>
                <c:formatCode>0.00%</c:formatCode>
                <c:ptCount val="2"/>
                <c:pt idx="0">
                  <c:v>0</c:v>
                </c:pt>
                <c:pt idx="1">
                  <c:v>0.1694</c:v>
                </c:pt>
              </c:numCache>
            </c:numRef>
          </c:val>
          <c:extLst>
            <c:ext xmlns:c16="http://schemas.microsoft.com/office/drawing/2014/chart" uri="{C3380CC4-5D6E-409C-BE32-E72D297353CC}">
              <c16:uniqueId val="{00000000-33A6-44EC-B9A9-7E6B0E35C36F}"/>
            </c:ext>
          </c:extLst>
        </c:ser>
        <c:ser>
          <c:idx val="1"/>
          <c:order val="1"/>
          <c:tx>
            <c:strRef>
              <c:f>'6. ICT metrics'!$B$681</c:f>
              <c:strCache>
                <c:ptCount val="1"/>
                <c:pt idx="0">
                  <c:v>Ongoing software licences and upgrades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metrics'!$C$679:$D$679</c:f>
              <c:strCache>
                <c:ptCount val="2"/>
                <c:pt idx="0">
                  <c:v>Agency result
FY 2016/17</c:v>
                </c:pt>
                <c:pt idx="1">
                  <c:v>Agency result
FY 2015/16</c:v>
                </c:pt>
              </c:strCache>
            </c:strRef>
          </c:cat>
          <c:val>
            <c:numRef>
              <c:f>'6. ICT metrics'!$C$681:$D$681</c:f>
              <c:numCache>
                <c:formatCode>0.00%</c:formatCode>
                <c:ptCount val="2"/>
                <c:pt idx="0">
                  <c:v>0</c:v>
                </c:pt>
                <c:pt idx="1">
                  <c:v>0.33040000000000003</c:v>
                </c:pt>
              </c:numCache>
            </c:numRef>
          </c:val>
          <c:extLst>
            <c:ext xmlns:c16="http://schemas.microsoft.com/office/drawing/2014/chart" uri="{C3380CC4-5D6E-409C-BE32-E72D297353CC}">
              <c16:uniqueId val="{00000001-33A6-44EC-B9A9-7E6B0E35C36F}"/>
            </c:ext>
          </c:extLst>
        </c:ser>
        <c:ser>
          <c:idx val="2"/>
          <c:order val="2"/>
          <c:tx>
            <c:strRef>
              <c:f>'6. ICT metrics'!$B$682</c:f>
              <c:strCache>
                <c:ptCount val="1"/>
                <c:pt idx="0">
                  <c:v>Minor enhancements driven by legislation</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metrics'!$C$679:$D$679</c:f>
              <c:strCache>
                <c:ptCount val="2"/>
                <c:pt idx="0">
                  <c:v>Agency result
FY 2016/17</c:v>
                </c:pt>
                <c:pt idx="1">
                  <c:v>Agency result
FY 2015/16</c:v>
                </c:pt>
              </c:strCache>
            </c:strRef>
          </c:cat>
          <c:val>
            <c:numRef>
              <c:f>'6. ICT metrics'!$C$682:$D$682</c:f>
              <c:numCache>
                <c:formatCode>0.00%</c:formatCode>
                <c:ptCount val="2"/>
                <c:pt idx="0">
                  <c:v>0</c:v>
                </c:pt>
                <c:pt idx="1">
                  <c:v>8.8200000000000001E-2</c:v>
                </c:pt>
              </c:numCache>
            </c:numRef>
          </c:val>
          <c:extLst>
            <c:ext xmlns:c16="http://schemas.microsoft.com/office/drawing/2014/chart" uri="{C3380CC4-5D6E-409C-BE32-E72D297353CC}">
              <c16:uniqueId val="{00000002-33A6-44EC-B9A9-7E6B0E35C36F}"/>
            </c:ext>
          </c:extLst>
        </c:ser>
        <c:ser>
          <c:idx val="3"/>
          <c:order val="3"/>
          <c:tx>
            <c:strRef>
              <c:f>'6. ICT metrics'!$B$683</c:f>
              <c:strCache>
                <c:ptCount val="1"/>
                <c:pt idx="0">
                  <c:v>Minor enhancements driven internally</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metrics'!$C$679:$D$679</c:f>
              <c:strCache>
                <c:ptCount val="2"/>
                <c:pt idx="0">
                  <c:v>Agency result
FY 2016/17</c:v>
                </c:pt>
                <c:pt idx="1">
                  <c:v>Agency result
FY 2015/16</c:v>
                </c:pt>
              </c:strCache>
            </c:strRef>
          </c:cat>
          <c:val>
            <c:numRef>
              <c:f>'6. ICT metrics'!$C$683:$D$683</c:f>
              <c:numCache>
                <c:formatCode>0.00%</c:formatCode>
                <c:ptCount val="2"/>
                <c:pt idx="0">
                  <c:v>0</c:v>
                </c:pt>
                <c:pt idx="1">
                  <c:v>0.15709999999999999</c:v>
                </c:pt>
              </c:numCache>
            </c:numRef>
          </c:val>
          <c:extLst>
            <c:ext xmlns:c16="http://schemas.microsoft.com/office/drawing/2014/chart" uri="{C3380CC4-5D6E-409C-BE32-E72D297353CC}">
              <c16:uniqueId val="{00000003-33A6-44EC-B9A9-7E6B0E35C36F}"/>
            </c:ext>
          </c:extLst>
        </c:ser>
        <c:dLbls>
          <c:showLegendKey val="0"/>
          <c:showVal val="0"/>
          <c:showCatName val="0"/>
          <c:showSerName val="0"/>
          <c:showPercent val="0"/>
          <c:showBubbleSize val="0"/>
        </c:dLbls>
        <c:gapWidth val="150"/>
        <c:overlap val="100"/>
        <c:axId val="605280848"/>
        <c:axId val="1"/>
      </c:barChart>
      <c:catAx>
        <c:axId val="60528084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902867537375604"/>
              <c:y val="0.9212840231705730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Applications Maintenance Cost</a:t>
                </a:r>
              </a:p>
            </c:rich>
          </c:tx>
          <c:layout>
            <c:manualLayout>
              <c:xMode val="edge"/>
              <c:yMode val="edge"/>
              <c:x val="3.7369525971314827E-3"/>
              <c:y val="0.16326561220663743"/>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05280848"/>
        <c:crosses val="autoZero"/>
        <c:crossBetween val="between"/>
      </c:valAx>
      <c:spPr>
        <a:solidFill>
          <a:srgbClr val="FFFFFF"/>
        </a:solidFill>
        <a:ln w="25400">
          <a:noFill/>
        </a:ln>
      </c:spPr>
    </c:plotArea>
    <c:legend>
      <c:legendPos val="r"/>
      <c:layout>
        <c:manualLayout>
          <c:xMode val="edge"/>
          <c:yMode val="edge"/>
          <c:x val="0.72399961580605265"/>
          <c:y val="0.26319077462255996"/>
          <c:w val="0.18220695900689787"/>
          <c:h val="0.5901642906881539"/>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 l="0.70000000000000062" r="0.70000000000000062" t="0.750000000000003" header="0.30000000000000032" footer="0.30000000000000032"/>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Cost elements for Applications Development sub Tower as a % of Total Applications Development Cost</a:t>
            </a:r>
          </a:p>
        </c:rich>
      </c:tx>
      <c:layout>
        <c:manualLayout>
          <c:xMode val="edge"/>
          <c:yMode val="edge"/>
          <c:x val="8.1464955043427628E-2"/>
          <c:y val="2.3323615160349854E-2"/>
        </c:manualLayout>
      </c:layout>
      <c:overlay val="0"/>
      <c:spPr>
        <a:noFill/>
        <a:ln w="25400">
          <a:noFill/>
        </a:ln>
      </c:spPr>
    </c:title>
    <c:autoTitleDeleted val="0"/>
    <c:plotArea>
      <c:layout>
        <c:manualLayout>
          <c:layoutTarget val="inner"/>
          <c:xMode val="edge"/>
          <c:yMode val="edge"/>
          <c:x val="8.5248640271418041E-2"/>
          <c:y val="0.12650275858374843"/>
          <c:w val="0.61307942612906885"/>
          <c:h val="0.70155138770918946"/>
        </c:manualLayout>
      </c:layout>
      <c:barChart>
        <c:barDir val="col"/>
        <c:grouping val="percentStacked"/>
        <c:varyColors val="0"/>
        <c:ser>
          <c:idx val="6"/>
          <c:order val="0"/>
          <c:tx>
            <c:strRef>
              <c:f>'6. ICT metrics'!$B$686</c:f>
              <c:strCache>
                <c:ptCount val="1"/>
                <c:pt idx="0">
                  <c:v>New applications/major enhancements driven by legislation</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metrics'!$C$685:$D$685</c:f>
              <c:strCache>
                <c:ptCount val="2"/>
                <c:pt idx="0">
                  <c:v>Agency result
FY 2016/17</c:v>
                </c:pt>
                <c:pt idx="1">
                  <c:v>Agency result
FY 2015/16</c:v>
                </c:pt>
              </c:strCache>
            </c:strRef>
          </c:cat>
          <c:val>
            <c:numRef>
              <c:f>'6. ICT metrics'!$C$686:$D$686</c:f>
              <c:numCache>
                <c:formatCode>0.00%</c:formatCode>
                <c:ptCount val="2"/>
                <c:pt idx="0">
                  <c:v>0</c:v>
                </c:pt>
                <c:pt idx="1">
                  <c:v>1.49E-2</c:v>
                </c:pt>
              </c:numCache>
            </c:numRef>
          </c:val>
          <c:extLst>
            <c:ext xmlns:c16="http://schemas.microsoft.com/office/drawing/2014/chart" uri="{C3380CC4-5D6E-409C-BE32-E72D297353CC}">
              <c16:uniqueId val="{00000000-F128-428D-A8BA-E2C855197E1B}"/>
            </c:ext>
          </c:extLst>
        </c:ser>
        <c:ser>
          <c:idx val="7"/>
          <c:order val="1"/>
          <c:tx>
            <c:strRef>
              <c:f>'6. ICT metrics'!$B$687</c:f>
              <c:strCache>
                <c:ptCount val="1"/>
                <c:pt idx="0">
                  <c:v>New applications/major enhancements driven internally</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metrics'!$C$685:$D$685</c:f>
              <c:strCache>
                <c:ptCount val="2"/>
                <c:pt idx="0">
                  <c:v>Agency result
FY 2016/17</c:v>
                </c:pt>
                <c:pt idx="1">
                  <c:v>Agency result
FY 2015/16</c:v>
                </c:pt>
              </c:strCache>
            </c:strRef>
          </c:cat>
          <c:val>
            <c:numRef>
              <c:f>'6. ICT metrics'!$C$687:$D$687</c:f>
              <c:numCache>
                <c:formatCode>0.00%</c:formatCode>
                <c:ptCount val="2"/>
                <c:pt idx="0">
                  <c:v>0</c:v>
                </c:pt>
                <c:pt idx="1">
                  <c:v>0.2399</c:v>
                </c:pt>
              </c:numCache>
            </c:numRef>
          </c:val>
          <c:extLst>
            <c:ext xmlns:c16="http://schemas.microsoft.com/office/drawing/2014/chart" uri="{C3380CC4-5D6E-409C-BE32-E72D297353CC}">
              <c16:uniqueId val="{00000001-F128-428D-A8BA-E2C855197E1B}"/>
            </c:ext>
          </c:extLst>
        </c:ser>
        <c:ser>
          <c:idx val="8"/>
          <c:order val="2"/>
          <c:tx>
            <c:strRef>
              <c:f>'6. ICT metrics'!$B$688</c:f>
              <c:strCache>
                <c:ptCount val="1"/>
                <c:pt idx="0">
                  <c:v>New software licences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ICT metrics'!$C$685:$D$685</c:f>
              <c:strCache>
                <c:ptCount val="2"/>
                <c:pt idx="0">
                  <c:v>Agency result
FY 2016/17</c:v>
                </c:pt>
                <c:pt idx="1">
                  <c:v>Agency result
FY 2015/16</c:v>
                </c:pt>
              </c:strCache>
            </c:strRef>
          </c:cat>
          <c:val>
            <c:numRef>
              <c:f>'6. ICT metrics'!$C$688:$D$688</c:f>
              <c:numCache>
                <c:formatCode>0.00%</c:formatCode>
                <c:ptCount val="2"/>
                <c:pt idx="0">
                  <c:v>0</c:v>
                </c:pt>
                <c:pt idx="1">
                  <c:v>0</c:v>
                </c:pt>
              </c:numCache>
            </c:numRef>
          </c:val>
          <c:extLst>
            <c:ext xmlns:c16="http://schemas.microsoft.com/office/drawing/2014/chart" uri="{C3380CC4-5D6E-409C-BE32-E72D297353CC}">
              <c16:uniqueId val="{00000002-F128-428D-A8BA-E2C855197E1B}"/>
            </c:ext>
          </c:extLst>
        </c:ser>
        <c:dLbls>
          <c:showLegendKey val="0"/>
          <c:showVal val="0"/>
          <c:showCatName val="0"/>
          <c:showSerName val="0"/>
          <c:showPercent val="0"/>
          <c:showBubbleSize val="0"/>
        </c:dLbls>
        <c:gapWidth val="150"/>
        <c:overlap val="100"/>
        <c:axId val="605283144"/>
        <c:axId val="1"/>
      </c:barChart>
      <c:catAx>
        <c:axId val="60528314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NZ"/>
                  <a:t>Comparator Cohort</a:t>
                </a:r>
              </a:p>
            </c:rich>
          </c:tx>
          <c:layout>
            <c:manualLayout>
              <c:xMode val="edge"/>
              <c:yMode val="edge"/>
              <c:x val="0.34902867537375604"/>
              <c:y val="0.9212840231705730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NZ"/>
                  <a:t>Cost elements as a %  of Applications Development Cost</a:t>
                </a:r>
              </a:p>
            </c:rich>
          </c:tx>
          <c:layout>
            <c:manualLayout>
              <c:xMode val="edge"/>
              <c:yMode val="edge"/>
              <c:x val="3.7369525971314827E-3"/>
              <c:y val="0.1574347084165499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05283144"/>
        <c:crosses val="autoZero"/>
        <c:crossBetween val="between"/>
      </c:valAx>
      <c:spPr>
        <a:solidFill>
          <a:srgbClr val="FFFFFF"/>
        </a:solidFill>
        <a:ln w="25400">
          <a:noFill/>
        </a:ln>
      </c:spPr>
    </c:plotArea>
    <c:legend>
      <c:legendPos val="r"/>
      <c:layout>
        <c:manualLayout>
          <c:xMode val="edge"/>
          <c:yMode val="edge"/>
          <c:x val="0.73016655591688084"/>
          <c:y val="0.25541623623577669"/>
          <c:w val="0.24593140569900762"/>
          <c:h val="0.57850248310797892"/>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22" l="0.70000000000000062" r="0.70000000000000062" t="0.75000000000000322" header="0.30000000000000032" footer="0.30000000000000032"/>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ICT cost per internal end user</a:t>
            </a:r>
          </a:p>
        </c:rich>
      </c:tx>
      <c:layout>
        <c:manualLayout>
          <c:xMode val="edge"/>
          <c:yMode val="edge"/>
          <c:x val="0.34505998268541038"/>
          <c:y val="2.3529411764705882E-2"/>
        </c:manualLayout>
      </c:layout>
      <c:overlay val="0"/>
      <c:spPr>
        <a:noFill/>
        <a:ln w="25400">
          <a:noFill/>
        </a:ln>
      </c:spPr>
    </c:title>
    <c:autoTitleDeleted val="0"/>
    <c:plotArea>
      <c:layout>
        <c:manualLayout>
          <c:layoutTarget val="inner"/>
          <c:xMode val="edge"/>
          <c:yMode val="edge"/>
          <c:x val="8.9915548931942424E-2"/>
          <c:y val="0.1647061188909108"/>
          <c:w val="0.89890741675174368"/>
          <c:h val="0.5656868920796666"/>
        </c:manualLayout>
      </c:layout>
      <c:barChart>
        <c:barDir val="col"/>
        <c:grouping val="clustered"/>
        <c:varyColors val="0"/>
        <c:ser>
          <c:idx val="0"/>
          <c:order val="0"/>
          <c:tx>
            <c:strRef>
              <c:f>'6. ICT metrics'!$B$847</c:f>
              <c:strCache>
                <c:ptCount val="1"/>
                <c:pt idx="0">
                  <c:v>Result</c:v>
                </c:pt>
              </c:strCache>
            </c:strRef>
          </c:tx>
          <c:invertIfNegative val="0"/>
          <c:cat>
            <c:strRef>
              <c:f>('6. ICT metrics'!$C$846:$H$846,'6. ICT metrics'!$I$846:$J$846)</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metrics'!$C$847:$H$847,'6. ICT metrics'!$I$847:$J$847)</c:f>
              <c:numCache>
                <c:formatCode>_("$"* #,##0.00_);_("$"* \(#,##0.00\);_("$"* "-"??_);_(@_)</c:formatCode>
                <c:ptCount val="8"/>
                <c:pt idx="0">
                  <c:v>8941.1052999999993</c:v>
                </c:pt>
                <c:pt idx="1">
                  <c:v>8682.0575000000008</c:v>
                </c:pt>
                <c:pt idx="2">
                  <c:v>24844.0432</c:v>
                </c:pt>
                <c:pt idx="3">
                  <c:v>15628.914199999999</c:v>
                </c:pt>
                <c:pt idx="4">
                  <c:v>0</c:v>
                </c:pt>
                <c:pt idx="5">
                  <c:v>0</c:v>
                </c:pt>
                <c:pt idx="6">
                  <c:v>20597.177</c:v>
                </c:pt>
                <c:pt idx="7">
                  <c:v>9979.2571000000007</c:v>
                </c:pt>
              </c:numCache>
            </c:numRef>
          </c:val>
          <c:extLst>
            <c:ext xmlns:c16="http://schemas.microsoft.com/office/drawing/2014/chart" uri="{C3380CC4-5D6E-409C-BE32-E72D297353CC}">
              <c16:uniqueId val="{00000000-AAAA-42A9-B06E-7323288E4768}"/>
            </c:ext>
          </c:extLst>
        </c:ser>
        <c:dLbls>
          <c:showLegendKey val="0"/>
          <c:showVal val="0"/>
          <c:showCatName val="0"/>
          <c:showSerName val="0"/>
          <c:showPercent val="0"/>
          <c:showBubbleSize val="0"/>
        </c:dLbls>
        <c:gapWidth val="150"/>
        <c:axId val="605285440"/>
        <c:axId val="1"/>
      </c:barChart>
      <c:catAx>
        <c:axId val="6052854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006009065620724"/>
              <c:y val="0.9205894704338427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per internal end user ($)</a:t>
                </a:r>
              </a:p>
            </c:rich>
          </c:tx>
          <c:layout>
            <c:manualLayout>
              <c:xMode val="edge"/>
              <c:yMode val="edge"/>
              <c:x val="2.3952084523465981E-2"/>
              <c:y val="0.2676473676084607"/>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528544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NZ"/>
              <a:t>Total ICT Service Tower cost per end user</a:t>
            </a:r>
          </a:p>
        </c:rich>
      </c:tx>
      <c:layout>
        <c:manualLayout>
          <c:xMode val="edge"/>
          <c:yMode val="edge"/>
          <c:x val="0.34407793407846488"/>
          <c:y val="1.8264840182648401E-2"/>
        </c:manualLayout>
      </c:layout>
      <c:overlay val="0"/>
      <c:spPr>
        <a:noFill/>
        <a:ln w="25400">
          <a:noFill/>
        </a:ln>
      </c:spPr>
    </c:title>
    <c:autoTitleDeleted val="0"/>
    <c:plotArea>
      <c:layout>
        <c:manualLayout>
          <c:layoutTarget val="inner"/>
          <c:xMode val="edge"/>
          <c:yMode val="edge"/>
          <c:x val="0.11884780820307908"/>
          <c:y val="0.10834626511849156"/>
          <c:w val="0.68605523563285953"/>
          <c:h val="0.59930972284852069"/>
        </c:manualLayout>
      </c:layout>
      <c:barChart>
        <c:barDir val="col"/>
        <c:grouping val="clustered"/>
        <c:varyColors val="0"/>
        <c:ser>
          <c:idx val="0"/>
          <c:order val="0"/>
          <c:tx>
            <c:strRef>
              <c:f>'6. ICT metrics'!$C$926</c:f>
              <c:strCache>
                <c:ptCount val="1"/>
                <c:pt idx="0">
                  <c:v>Agency result
FY 2016/17</c:v>
                </c:pt>
              </c:strCache>
            </c:strRef>
          </c:tx>
          <c:invertIfNegative val="0"/>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metrics'!$C$927:$C$936</c:f>
              <c:numCache>
                <c:formatCode>_("$"* #,##0.00_);_("$"* \(#,##0.00\);_("$"* "-"??_);_(@_)</c:formatCode>
                <c:ptCount val="10"/>
                <c:pt idx="0">
                  <c:v>200.88749999999999</c:v>
                </c:pt>
                <c:pt idx="1">
                  <c:v>161.3554</c:v>
                </c:pt>
                <c:pt idx="2">
                  <c:v>440.09679999999997</c:v>
                </c:pt>
                <c:pt idx="3">
                  <c:v>0</c:v>
                </c:pt>
                <c:pt idx="4">
                  <c:v>0</c:v>
                </c:pt>
                <c:pt idx="5">
                  <c:v>2033.4811999999999</c:v>
                </c:pt>
                <c:pt idx="6">
                  <c:v>1259.3788</c:v>
                </c:pt>
                <c:pt idx="7">
                  <c:v>24.203299999999999</c:v>
                </c:pt>
                <c:pt idx="8">
                  <c:v>4082.2912000000001</c:v>
                </c:pt>
                <c:pt idx="9">
                  <c:v>739.41110000000003</c:v>
                </c:pt>
              </c:numCache>
            </c:numRef>
          </c:val>
          <c:extLst>
            <c:ext xmlns:c16="http://schemas.microsoft.com/office/drawing/2014/chart" uri="{C3380CC4-5D6E-409C-BE32-E72D297353CC}">
              <c16:uniqueId val="{00000000-6786-458C-AEA9-B70A8A431F4D}"/>
            </c:ext>
          </c:extLst>
        </c:ser>
        <c:ser>
          <c:idx val="1"/>
          <c:order val="1"/>
          <c:tx>
            <c:strRef>
              <c:f>'6. ICT metrics'!$D$926</c:f>
              <c:strCache>
                <c:ptCount val="1"/>
                <c:pt idx="0">
                  <c:v>Agency result
FY 2015/16</c:v>
                </c:pt>
              </c:strCache>
            </c:strRef>
          </c:tx>
          <c:invertIfNegative val="0"/>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metrics'!$D$927:$D$936</c:f>
              <c:numCache>
                <c:formatCode>_("$"* #,##0.00_);_("$"* \(#,##0.00\);_("$"* "-"??_);_(@_)</c:formatCode>
                <c:ptCount val="10"/>
                <c:pt idx="0">
                  <c:v>211.01660000000001</c:v>
                </c:pt>
                <c:pt idx="1">
                  <c:v>142.97290000000001</c:v>
                </c:pt>
                <c:pt idx="2">
                  <c:v>352.36939999999998</c:v>
                </c:pt>
                <c:pt idx="3">
                  <c:v>25.516400000000001</c:v>
                </c:pt>
                <c:pt idx="4">
                  <c:v>0</c:v>
                </c:pt>
                <c:pt idx="5">
                  <c:v>1643.1754000000001</c:v>
                </c:pt>
                <c:pt idx="6">
                  <c:v>1769.1373000000001</c:v>
                </c:pt>
                <c:pt idx="7">
                  <c:v>25.516400000000001</c:v>
                </c:pt>
                <c:pt idx="8">
                  <c:v>3838.8011000000001</c:v>
                </c:pt>
                <c:pt idx="9">
                  <c:v>673.55200000000002</c:v>
                </c:pt>
              </c:numCache>
            </c:numRef>
          </c:val>
          <c:extLst>
            <c:ext xmlns:c16="http://schemas.microsoft.com/office/drawing/2014/chart" uri="{C3380CC4-5D6E-409C-BE32-E72D297353CC}">
              <c16:uniqueId val="{00000001-6786-458C-AEA9-B70A8A431F4D}"/>
            </c:ext>
          </c:extLst>
        </c:ser>
        <c:ser>
          <c:idx val="3"/>
          <c:order val="2"/>
          <c:tx>
            <c:strRef>
              <c:f>'6. ICT metrics'!$E$926</c:f>
              <c:strCache>
                <c:ptCount val="1"/>
                <c:pt idx="0">
                  <c:v>Peer group (median)</c:v>
                </c:pt>
              </c:strCache>
            </c:strRef>
          </c:tx>
          <c:invertIfNegative val="0"/>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metrics'!$E$927:$E$936</c:f>
              <c:numCache>
                <c:formatCode>_("$"* #,##0.00_);_("$"* \(#,##0.00\);_("$"* "-"??_);_(@_)</c:formatCode>
                <c:ptCount val="10"/>
                <c:pt idx="0">
                  <c:v>701.14670000000001</c:v>
                </c:pt>
                <c:pt idx="1">
                  <c:v>403.8639</c:v>
                </c:pt>
                <c:pt idx="2">
                  <c:v>1196.7393999999999</c:v>
                </c:pt>
                <c:pt idx="3">
                  <c:v>71.099000000000004</c:v>
                </c:pt>
                <c:pt idx="4">
                  <c:v>105.62690000000001</c:v>
                </c:pt>
                <c:pt idx="5">
                  <c:v>400.80160000000001</c:v>
                </c:pt>
                <c:pt idx="6">
                  <c:v>1584.7825</c:v>
                </c:pt>
                <c:pt idx="7">
                  <c:v>354.66120000000001</c:v>
                </c:pt>
                <c:pt idx="8">
                  <c:v>4212.9340000000002</c:v>
                </c:pt>
                <c:pt idx="9">
                  <c:v>870.05100000000004</c:v>
                </c:pt>
              </c:numCache>
            </c:numRef>
          </c:val>
          <c:extLst>
            <c:ext xmlns:c16="http://schemas.microsoft.com/office/drawing/2014/chart" uri="{C3380CC4-5D6E-409C-BE32-E72D297353CC}">
              <c16:uniqueId val="{00000002-6786-458C-AEA9-B70A8A431F4D}"/>
            </c:ext>
          </c:extLst>
        </c:ser>
        <c:ser>
          <c:idx val="4"/>
          <c:order val="3"/>
          <c:tx>
            <c:strRef>
              <c:f>'6. ICT metrics'!$F$926</c:f>
              <c:strCache>
                <c:ptCount val="1"/>
                <c:pt idx="0">
                  <c:v>NZ full cohort (median)</c:v>
                </c:pt>
              </c:strCache>
            </c:strRef>
          </c:tx>
          <c:invertIfNegative val="0"/>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metrics'!$F$927:$F$936</c:f>
              <c:numCache>
                <c:formatCode>_("$"* #,##0.00_);_("$"* \(#,##0.00\);_("$"* "-"??_);_(@_)</c:formatCode>
                <c:ptCount val="10"/>
                <c:pt idx="0">
                  <c:v>964.22450000000003</c:v>
                </c:pt>
                <c:pt idx="1">
                  <c:v>429.06180000000001</c:v>
                </c:pt>
                <c:pt idx="2">
                  <c:v>658.23140000000001</c:v>
                </c:pt>
                <c:pt idx="3">
                  <c:v>123.7664</c:v>
                </c:pt>
                <c:pt idx="4">
                  <c:v>79.764200000000002</c:v>
                </c:pt>
                <c:pt idx="5">
                  <c:v>484.44240000000002</c:v>
                </c:pt>
                <c:pt idx="6">
                  <c:v>1914.9784999999999</c:v>
                </c:pt>
                <c:pt idx="7">
                  <c:v>312.5718</c:v>
                </c:pt>
                <c:pt idx="8">
                  <c:v>4359.4426999999996</c:v>
                </c:pt>
                <c:pt idx="9">
                  <c:v>1017.4794000000001</c:v>
                </c:pt>
              </c:numCache>
            </c:numRef>
          </c:val>
          <c:extLst>
            <c:ext xmlns:c16="http://schemas.microsoft.com/office/drawing/2014/chart" uri="{C3380CC4-5D6E-409C-BE32-E72D297353CC}">
              <c16:uniqueId val="{00000003-6786-458C-AEA9-B70A8A431F4D}"/>
            </c:ext>
          </c:extLst>
        </c:ser>
        <c:dLbls>
          <c:showLegendKey val="0"/>
          <c:showVal val="0"/>
          <c:showCatName val="0"/>
          <c:showSerName val="0"/>
          <c:showPercent val="0"/>
          <c:showBubbleSize val="0"/>
        </c:dLbls>
        <c:gapWidth val="150"/>
        <c:axId val="596527368"/>
        <c:axId val="1"/>
      </c:barChart>
      <c:catAx>
        <c:axId val="596527368"/>
        <c:scaling>
          <c:orientation val="minMax"/>
        </c:scaling>
        <c:delete val="0"/>
        <c:axPos val="b"/>
        <c:numFmt formatCode="General" sourceLinked="1"/>
        <c:majorTickMark val="out"/>
        <c:minorTickMark val="none"/>
        <c:tickLblPos val="nextTo"/>
        <c:spPr>
          <a:ln w="3175">
            <a:solidFill>
              <a:srgbClr val="808080"/>
            </a:solidFill>
            <a:prstDash val="solid"/>
          </a:ln>
        </c:spPr>
        <c:txPr>
          <a:bodyPr rot="84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per end user ($)</a:t>
                </a:r>
              </a:p>
            </c:rich>
          </c:tx>
          <c:layout>
            <c:manualLayout>
              <c:xMode val="edge"/>
              <c:yMode val="edge"/>
              <c:x val="5.2473777856419631E-3"/>
              <c:y val="0.29223816201057062"/>
            </c:manualLayout>
          </c:layout>
          <c:overlay val="0"/>
          <c:spPr>
            <a:noFill/>
            <a:ln w="25400">
              <a:noFill/>
            </a:ln>
          </c:spPr>
        </c:title>
        <c:numFmt formatCode="_(&quot;$&quot;* #,##0.00_);_(&quot;$&quot;* \(#,##0.00\);_(&quot;$&quot;* &quot;-&quot;??_);_(@_)"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96527368"/>
        <c:crosses val="autoZero"/>
        <c:crossBetween val="between"/>
      </c:valAx>
      <c:spPr>
        <a:solidFill>
          <a:srgbClr val="FFFFFF"/>
        </a:solidFill>
        <a:ln w="25400">
          <a:noFill/>
        </a:ln>
      </c:spPr>
    </c:plotArea>
    <c:legend>
      <c:legendPos val="r"/>
      <c:layout>
        <c:manualLayout>
          <c:xMode val="edge"/>
          <c:yMode val="edge"/>
          <c:x val="0.87239745593598561"/>
          <c:y val="0.16666522849027432"/>
          <c:w val="0.12141657573702169"/>
          <c:h val="0.54490394180179524"/>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end users per ICT FTE</a:t>
            </a:r>
          </a:p>
        </c:rich>
      </c:tx>
      <c:layout>
        <c:manualLayout>
          <c:xMode val="edge"/>
          <c:yMode val="edge"/>
          <c:x val="0.33801664965289746"/>
          <c:y val="1.9704433497536946E-2"/>
        </c:manualLayout>
      </c:layout>
      <c:overlay val="0"/>
      <c:spPr>
        <a:noFill/>
        <a:ln w="25400">
          <a:noFill/>
        </a:ln>
      </c:spPr>
    </c:title>
    <c:autoTitleDeleted val="0"/>
    <c:plotArea>
      <c:layout>
        <c:manualLayout>
          <c:layoutTarget val="inner"/>
          <c:xMode val="edge"/>
          <c:yMode val="edge"/>
          <c:x val="8.6412228899019214E-2"/>
          <c:y val="0.13793120036753451"/>
          <c:w val="0.90117056913938387"/>
          <c:h val="0.61001719612634631"/>
        </c:manualLayout>
      </c:layout>
      <c:barChart>
        <c:barDir val="col"/>
        <c:grouping val="clustered"/>
        <c:varyColors val="0"/>
        <c:ser>
          <c:idx val="0"/>
          <c:order val="0"/>
          <c:tx>
            <c:strRef>
              <c:f>'6. ICT metrics'!$B$991</c:f>
              <c:strCache>
                <c:ptCount val="1"/>
                <c:pt idx="0">
                  <c:v>Result</c:v>
                </c:pt>
              </c:strCache>
            </c:strRef>
          </c:tx>
          <c:invertIfNegative val="0"/>
          <c:cat>
            <c:strRef>
              <c:f>'6. ICT metrics'!$C$990:$I$990</c:f>
              <c:strCache>
                <c:ptCount val="7"/>
                <c:pt idx="0">
                  <c:v>Agency result
FY 2016/17</c:v>
                </c:pt>
                <c:pt idx="1">
                  <c:v>Agency result
FY 2015/16</c:v>
                </c:pt>
                <c:pt idx="2">
                  <c:v>Peer group (median)</c:v>
                </c:pt>
                <c:pt idx="3">
                  <c:v>NZ full cohort (median)</c:v>
                </c:pt>
                <c:pt idx="4">
                  <c:v>APQC similar cohort (median)</c:v>
                </c:pt>
                <c:pt idx="5">
                  <c:v>Peer group (75th percentile)</c:v>
                </c:pt>
                <c:pt idx="6">
                  <c:v>NZ full cohort (75th percentile)</c:v>
                </c:pt>
              </c:strCache>
            </c:strRef>
          </c:cat>
          <c:val>
            <c:numRef>
              <c:f>'6. ICT metrics'!$C$991:$I$991</c:f>
              <c:numCache>
                <c:formatCode>0.00</c:formatCode>
                <c:ptCount val="7"/>
                <c:pt idx="0">
                  <c:v>33.682099999999998</c:v>
                </c:pt>
                <c:pt idx="1">
                  <c:v>37.694699999999997</c:v>
                </c:pt>
                <c:pt idx="2">
                  <c:v>35.2806</c:v>
                </c:pt>
                <c:pt idx="3">
                  <c:v>35.2806</c:v>
                </c:pt>
                <c:pt idx="4">
                  <c:v>0</c:v>
                </c:pt>
                <c:pt idx="5">
                  <c:v>76.570999999999998</c:v>
                </c:pt>
                <c:pt idx="6">
                  <c:v>95.988799999999998</c:v>
                </c:pt>
              </c:numCache>
            </c:numRef>
          </c:val>
          <c:extLst>
            <c:ext xmlns:c16="http://schemas.microsoft.com/office/drawing/2014/chart" uri="{C3380CC4-5D6E-409C-BE32-E72D297353CC}">
              <c16:uniqueId val="{00000000-2CE8-4ADA-995B-07659275367D}"/>
            </c:ext>
          </c:extLst>
        </c:ser>
        <c:dLbls>
          <c:showLegendKey val="0"/>
          <c:showVal val="0"/>
          <c:showCatName val="0"/>
          <c:showSerName val="0"/>
          <c:showPercent val="0"/>
          <c:showBubbleSize val="0"/>
        </c:dLbls>
        <c:gapWidth val="150"/>
        <c:axId val="596529664"/>
        <c:axId val="1"/>
      </c:barChart>
      <c:catAx>
        <c:axId val="596529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5123983779484211"/>
              <c:y val="0.9334985712992771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end users per ICT FTE</a:t>
                </a:r>
              </a:p>
            </c:rich>
          </c:tx>
          <c:layout>
            <c:manualLayout>
              <c:xMode val="edge"/>
              <c:yMode val="edge"/>
              <c:x val="3.3057861986904816E-2"/>
              <c:y val="0.2167490270612725"/>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96529664"/>
        <c:crosses val="autoZero"/>
        <c:crossBetween val="between"/>
      </c:valAx>
      <c:spPr>
        <a:no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Procurement function as a percentage of the total purchase value</a:t>
            </a:r>
          </a:p>
        </c:rich>
      </c:tx>
      <c:layout>
        <c:manualLayout>
          <c:xMode val="edge"/>
          <c:yMode val="edge"/>
          <c:x val="0.10394274640401133"/>
          <c:y val="2.3121387283236993E-2"/>
        </c:manualLayout>
      </c:layout>
      <c:overlay val="0"/>
      <c:spPr>
        <a:noFill/>
        <a:ln w="25400">
          <a:noFill/>
        </a:ln>
      </c:spPr>
    </c:title>
    <c:autoTitleDeleted val="0"/>
    <c:plotArea>
      <c:layout>
        <c:manualLayout>
          <c:layoutTarget val="inner"/>
          <c:xMode val="edge"/>
          <c:yMode val="edge"/>
          <c:x val="8.9122098984938711E-2"/>
          <c:y val="0.22250967184015294"/>
          <c:w val="0.89846066284725157"/>
          <c:h val="0.52647134431201792"/>
        </c:manualLayout>
      </c:layout>
      <c:barChart>
        <c:barDir val="col"/>
        <c:grouping val="clustered"/>
        <c:varyColors val="0"/>
        <c:ser>
          <c:idx val="0"/>
          <c:order val="0"/>
          <c:tx>
            <c:strRef>
              <c:f>'7. Procurement'!$B$16</c:f>
              <c:strCache>
                <c:ptCount val="1"/>
                <c:pt idx="0">
                  <c:v>Result</c:v>
                </c:pt>
              </c:strCache>
            </c:strRef>
          </c:tx>
          <c:invertIfNegative val="0"/>
          <c:cat>
            <c:strRef>
              <c:f>('7. Procurement'!$C$15:$H$15,'7. Procurement'!$I$15:$J$15)</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('7. Procurement'!$C$16:$H$16,'7. Procurement'!$I$16:$J$16)</c:f>
              <c:numCache>
                <c:formatCode>0.00%</c:formatCode>
                <c:ptCount val="8"/>
                <c:pt idx="0">
                  <c:v>1.9E-3</c:v>
                </c:pt>
                <c:pt idx="1">
                  <c:v>2.0999999999999999E-3</c:v>
                </c:pt>
                <c:pt idx="2">
                  <c:v>6.3E-3</c:v>
                </c:pt>
                <c:pt idx="3">
                  <c:v>5.5999999999999999E-3</c:v>
                </c:pt>
                <c:pt idx="4">
                  <c:v>1.4E-3</c:v>
                </c:pt>
                <c:pt idx="5">
                  <c:v>1.9E-3</c:v>
                </c:pt>
                <c:pt idx="6">
                  <c:v>2.5999999999999999E-3</c:v>
                </c:pt>
                <c:pt idx="7">
                  <c:v>1.4E-3</c:v>
                </c:pt>
              </c:numCache>
            </c:numRef>
          </c:val>
          <c:extLst>
            <c:ext xmlns:c16="http://schemas.microsoft.com/office/drawing/2014/chart" uri="{C3380CC4-5D6E-409C-BE32-E72D297353CC}">
              <c16:uniqueId val="{00000000-82BE-4DD1-8E2B-07B30B2C9B07}"/>
            </c:ext>
          </c:extLst>
        </c:ser>
        <c:dLbls>
          <c:showLegendKey val="0"/>
          <c:showVal val="0"/>
          <c:showCatName val="0"/>
          <c:showSerName val="0"/>
          <c:showPercent val="0"/>
          <c:showBubbleSize val="0"/>
        </c:dLbls>
        <c:gapWidth val="150"/>
        <c:axId val="596531960"/>
        <c:axId val="1"/>
      </c:barChart>
      <c:catAx>
        <c:axId val="5965319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670288525762233"/>
              <c:y val="0.92196653164019238"/>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7283297680275512"/>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9653196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Procurement Management Practice Indicator</a:t>
            </a:r>
          </a:p>
        </c:rich>
      </c:tx>
      <c:layout>
        <c:manualLayout>
          <c:xMode val="edge"/>
          <c:yMode val="edge"/>
          <c:x val="0.26833631484794274"/>
          <c:y val="2.0833333333333332E-2"/>
        </c:manualLayout>
      </c:layout>
      <c:overlay val="0"/>
      <c:spPr>
        <a:noFill/>
        <a:ln w="25400">
          <a:noFill/>
        </a:ln>
      </c:spPr>
    </c:title>
    <c:autoTitleDeleted val="0"/>
    <c:plotArea>
      <c:layout>
        <c:manualLayout>
          <c:layoutTarget val="inner"/>
          <c:xMode val="edge"/>
          <c:yMode val="edge"/>
          <c:x val="0.19126567039735917"/>
          <c:y val="0.21331720253718287"/>
          <c:w val="0.575500804334942"/>
          <c:h val="0.5764714161181872"/>
        </c:manualLayout>
      </c:layout>
      <c:barChart>
        <c:barDir val="col"/>
        <c:grouping val="clustered"/>
        <c:varyColors val="0"/>
        <c:ser>
          <c:idx val="0"/>
          <c:order val="0"/>
          <c:tx>
            <c:strRef>
              <c:f>'7. Procurement'!$B$194</c:f>
              <c:strCache>
                <c:ptCount val="1"/>
                <c:pt idx="0">
                  <c:v>Procurement Current State</c:v>
                </c:pt>
              </c:strCache>
            </c:strRef>
          </c:tx>
          <c:invertIfNegative val="0"/>
          <c:cat>
            <c:strRef>
              <c:f>'7. Procurement'!$C$193:$H$193</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'7. Procurement'!$C$194:$H$194</c:f>
              <c:numCache>
                <c:formatCode>0.0</c:formatCode>
                <c:ptCount val="6"/>
                <c:pt idx="0">
                  <c:v>0</c:v>
                </c:pt>
                <c:pt idx="1">
                  <c:v>1.8</c:v>
                </c:pt>
                <c:pt idx="2">
                  <c:v>0</c:v>
                </c:pt>
                <c:pt idx="3">
                  <c:v>0</c:v>
                </c:pt>
                <c:pt idx="4">
                  <c:v>1.7250000000000001</c:v>
                </c:pt>
                <c:pt idx="5">
                  <c:v>0</c:v>
                </c:pt>
              </c:numCache>
            </c:numRef>
          </c:val>
          <c:extLst>
            <c:ext xmlns:c16="http://schemas.microsoft.com/office/drawing/2014/chart" uri="{C3380CC4-5D6E-409C-BE32-E72D297353CC}">
              <c16:uniqueId val="{00000000-13D8-4E64-ADD5-DBFB4F663591}"/>
            </c:ext>
          </c:extLst>
        </c:ser>
        <c:ser>
          <c:idx val="1"/>
          <c:order val="1"/>
          <c:tx>
            <c:strRef>
              <c:f>'7. Procurement'!$B$195</c:f>
              <c:strCache>
                <c:ptCount val="1"/>
                <c:pt idx="0">
                  <c:v>Procurement Future State Aspiration</c:v>
                </c:pt>
              </c:strCache>
            </c:strRef>
          </c:tx>
          <c:invertIfNegative val="0"/>
          <c:cat>
            <c:strRef>
              <c:f>'7. Procurement'!$C$193:$H$193</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'7. Procurement'!$C$195:$H$195</c:f>
              <c:numCache>
                <c:formatCode>0.0</c:formatCode>
                <c:ptCount val="6"/>
                <c:pt idx="0">
                  <c:v>0</c:v>
                </c:pt>
                <c:pt idx="1">
                  <c:v>2.7</c:v>
                </c:pt>
                <c:pt idx="2">
                  <c:v>0</c:v>
                </c:pt>
                <c:pt idx="3">
                  <c:v>0</c:v>
                </c:pt>
                <c:pt idx="4">
                  <c:v>2.0249999999999999</c:v>
                </c:pt>
                <c:pt idx="5">
                  <c:v>0</c:v>
                </c:pt>
              </c:numCache>
            </c:numRef>
          </c:val>
          <c:extLst>
            <c:ext xmlns:c16="http://schemas.microsoft.com/office/drawing/2014/chart" uri="{C3380CC4-5D6E-409C-BE32-E72D297353CC}">
              <c16:uniqueId val="{00000001-13D8-4E64-ADD5-DBFB4F663591}"/>
            </c:ext>
          </c:extLst>
        </c:ser>
        <c:dLbls>
          <c:showLegendKey val="0"/>
          <c:showVal val="0"/>
          <c:showCatName val="0"/>
          <c:showSerName val="0"/>
          <c:showPercent val="0"/>
          <c:showBubbleSize val="0"/>
        </c:dLbls>
        <c:gapWidth val="150"/>
        <c:axId val="596534256"/>
        <c:axId val="1"/>
      </c:barChart>
      <c:catAx>
        <c:axId val="5965342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2486583184257604"/>
              <c:y val="0.92968996062992126"/>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5.0983899821109124E-2"/>
              <c:y val="0.27604248687664046"/>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96534256"/>
        <c:crosses val="autoZero"/>
        <c:crossBetween val="between"/>
      </c:valAx>
      <c:spPr>
        <a:solidFill>
          <a:srgbClr val="FFFFFF"/>
        </a:solidFill>
        <a:ln w="25400">
          <a:noFill/>
        </a:ln>
      </c:spPr>
    </c:plotArea>
    <c:legend>
      <c:legendPos val="r"/>
      <c:layout>
        <c:manualLayout>
          <c:xMode val="edge"/>
          <c:yMode val="edge"/>
          <c:x val="0.76296958855098385"/>
          <c:y val="0.43229276027996499"/>
          <c:w val="0.22093023255813959"/>
          <c:h val="0.26041721347331581"/>
        </c:manualLayout>
      </c:layout>
      <c:overlay val="0"/>
      <c:spPr>
        <a:no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Actual spend against pre-established contract arrangements as a percentage of total purchase value</a:t>
            </a:r>
          </a:p>
        </c:rich>
      </c:tx>
      <c:layout>
        <c:manualLayout>
          <c:xMode val="edge"/>
          <c:yMode val="edge"/>
          <c:x val="0.10215063170867082"/>
          <c:y val="2.3255813953488372E-2"/>
        </c:manualLayout>
      </c:layout>
      <c:overlay val="0"/>
      <c:spPr>
        <a:noFill/>
        <a:ln w="25400">
          <a:noFill/>
        </a:ln>
      </c:spPr>
    </c:title>
    <c:autoTitleDeleted val="0"/>
    <c:plotArea>
      <c:layout>
        <c:manualLayout>
          <c:layoutTarget val="inner"/>
          <c:xMode val="edge"/>
          <c:yMode val="edge"/>
          <c:x val="7.2847682119205295E-2"/>
          <c:y val="0.2500003590308465"/>
          <c:w val="0.91473509933774833"/>
          <c:h val="0.44117710417208206"/>
        </c:manualLayout>
      </c:layout>
      <c:barChart>
        <c:barDir val="col"/>
        <c:grouping val="clustered"/>
        <c:varyColors val="0"/>
        <c:ser>
          <c:idx val="0"/>
          <c:order val="0"/>
          <c:tx>
            <c:strRef>
              <c:f>'7. Procurement'!$B$37</c:f>
              <c:strCache>
                <c:ptCount val="1"/>
                <c:pt idx="0">
                  <c:v>Result</c:v>
                </c:pt>
              </c:strCache>
            </c:strRef>
          </c:tx>
          <c:invertIfNegative val="0"/>
          <c:cat>
            <c:strRef>
              <c:f>('7. Procurement'!$C$36:$H$36,'7. Procurement'!$I$36:$J$36)</c:f>
              <c:strCache>
                <c:ptCount val="8"/>
                <c:pt idx="0">
                  <c:v>Agency result
FY 2016/17</c:v>
                </c:pt>
                <c:pt idx="1">
                  <c:v>Agency result
FY 2015/16</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('7. Procurement'!$C$37:$H$37,'7. Procurement'!$I$37:$J$37)</c:f>
              <c:numCache>
                <c:formatCode>0.00%</c:formatCode>
                <c:ptCount val="8"/>
                <c:pt idx="0">
                  <c:v>0</c:v>
                </c:pt>
                <c:pt idx="1">
                  <c:v>0.2878</c:v>
                </c:pt>
                <c:pt idx="2">
                  <c:v>0</c:v>
                </c:pt>
                <c:pt idx="3">
                  <c:v>0</c:v>
                </c:pt>
                <c:pt idx="4">
                  <c:v>0.8</c:v>
                </c:pt>
                <c:pt idx="5">
                  <c:v>0.69</c:v>
                </c:pt>
                <c:pt idx="6">
                  <c:v>0.88129999999999997</c:v>
                </c:pt>
                <c:pt idx="7">
                  <c:v>0</c:v>
                </c:pt>
              </c:numCache>
            </c:numRef>
          </c:val>
          <c:extLst>
            <c:ext xmlns:c16="http://schemas.microsoft.com/office/drawing/2014/chart" uri="{C3380CC4-5D6E-409C-BE32-E72D297353CC}">
              <c16:uniqueId val="{00000000-44B9-4949-BC79-176091F51896}"/>
            </c:ext>
          </c:extLst>
        </c:ser>
        <c:dLbls>
          <c:showLegendKey val="0"/>
          <c:showVal val="0"/>
          <c:showCatName val="0"/>
          <c:showSerName val="0"/>
          <c:showPercent val="0"/>
          <c:showBubbleSize val="0"/>
        </c:dLbls>
        <c:gapWidth val="150"/>
        <c:axId val="615414800"/>
        <c:axId val="1"/>
      </c:barChart>
      <c:catAx>
        <c:axId val="6154148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670288525762233"/>
              <c:y val="0.92151162790697672"/>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5755813953488375"/>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1480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'commodity' procurement spend channelled through syndicated procurement arrangements</a:t>
            </a:r>
          </a:p>
        </c:rich>
      </c:tx>
      <c:layout>
        <c:manualLayout>
          <c:xMode val="edge"/>
          <c:yMode val="edge"/>
          <c:x val="0.15219346910194864"/>
          <c:y val="2.318840579710145E-2"/>
        </c:manualLayout>
      </c:layout>
      <c:overlay val="0"/>
      <c:spPr>
        <a:noFill/>
        <a:ln w="25400">
          <a:noFill/>
        </a:ln>
      </c:spPr>
    </c:title>
    <c:autoTitleDeleted val="0"/>
    <c:plotArea>
      <c:layout>
        <c:manualLayout>
          <c:layoutTarget val="inner"/>
          <c:xMode val="edge"/>
          <c:yMode val="edge"/>
          <c:x val="7.2847682119205295E-2"/>
          <c:y val="0.2500003590308465"/>
          <c:w val="0.91473509933774833"/>
          <c:h val="0.44117710417208206"/>
        </c:manualLayout>
      </c:layout>
      <c:barChart>
        <c:barDir val="col"/>
        <c:grouping val="clustered"/>
        <c:varyColors val="0"/>
        <c:ser>
          <c:idx val="0"/>
          <c:order val="0"/>
          <c:tx>
            <c:strRef>
              <c:f>'7. Procurement'!$B$58</c:f>
              <c:strCache>
                <c:ptCount val="1"/>
                <c:pt idx="0">
                  <c:v>Result</c:v>
                </c:pt>
              </c:strCache>
            </c:strRef>
          </c:tx>
          <c:invertIfNegative val="0"/>
          <c:cat>
            <c:strRef>
              <c:f>('7. Procurement'!$C$57:$F$57,'7. Procurement'!$H$57:$H$57)</c:f>
              <c:strCache>
                <c:ptCount val="5"/>
                <c:pt idx="0">
                  <c:v>Agency result
FY 2016/17</c:v>
                </c:pt>
                <c:pt idx="1">
                  <c:v>Agency result
FY 2015/16</c:v>
                </c:pt>
                <c:pt idx="2">
                  <c:v>Peer group (median)</c:v>
                </c:pt>
                <c:pt idx="3">
                  <c:v>NZ full cohort (median)</c:v>
                </c:pt>
                <c:pt idx="4">
                  <c:v>NZ full cohort (75th percentile)</c:v>
                </c:pt>
              </c:strCache>
            </c:strRef>
          </c:cat>
          <c:val>
            <c:numRef>
              <c:f>('7. Procurement'!$C$58:$F$58,'7. Procurement'!$H$58:$H$58)</c:f>
              <c:numCache>
                <c:formatCode>0.00%</c:formatCode>
                <c:ptCount val="5"/>
                <c:pt idx="0">
                  <c:v>0.85489999999999999</c:v>
                </c:pt>
                <c:pt idx="1">
                  <c:v>0.61870000000000003</c:v>
                </c:pt>
                <c:pt idx="2">
                  <c:v>0.55110000000000003</c:v>
                </c:pt>
                <c:pt idx="3">
                  <c:v>0.66400000000000003</c:v>
                </c:pt>
                <c:pt idx="4">
                  <c:v>0.9788</c:v>
                </c:pt>
              </c:numCache>
            </c:numRef>
          </c:val>
          <c:extLst>
            <c:ext xmlns:c16="http://schemas.microsoft.com/office/drawing/2014/chart" uri="{C3380CC4-5D6E-409C-BE32-E72D297353CC}">
              <c16:uniqueId val="{00000000-FB4B-431B-A677-30F651E4C46E}"/>
            </c:ext>
          </c:extLst>
        </c:ser>
        <c:dLbls>
          <c:showLegendKey val="0"/>
          <c:showVal val="0"/>
          <c:showCatName val="0"/>
          <c:showSerName val="0"/>
          <c:showPercent val="0"/>
          <c:showBubbleSize val="0"/>
        </c:dLbls>
        <c:gapWidth val="150"/>
        <c:axId val="615417096"/>
        <c:axId val="1"/>
      </c:barChart>
      <c:catAx>
        <c:axId val="6154170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717118171329748"/>
              <c:y val="0.9217418692228688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762757385854966E-3"/>
              <c:y val="0.38260991289132334"/>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1709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 Summary graphs'!$A$27</c:f>
          <c:strCache>
            <c:ptCount val="1"/>
            <c:pt idx="0">
              <c:v>Distribution of A&amp;S costs FY 2016/17</c:v>
            </c:pt>
          </c:strCache>
        </c:strRef>
      </c:tx>
      <c:layout>
        <c:manualLayout>
          <c:xMode val="edge"/>
          <c:yMode val="edge"/>
          <c:x val="0.13903743315508021"/>
          <c:y val="2.7777777777777776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23272747933902641"/>
          <c:y val="0.24652861371735879"/>
          <c:w val="0.33818211841452289"/>
          <c:h val="0.64583552325955984"/>
        </c:manualLayout>
      </c:layout>
      <c:pieChart>
        <c:varyColors val="1"/>
        <c:ser>
          <c:idx val="0"/>
          <c:order val="0"/>
          <c:tx>
            <c:strRef>
              <c:f>'3. Summary graphs'!$A$27</c:f>
              <c:strCache>
                <c:ptCount val="1"/>
                <c:pt idx="0">
                  <c:v>Distribution of A&amp;S costs FY 2016/17</c:v>
                </c:pt>
              </c:strCache>
            </c:strRef>
          </c:tx>
          <c:dPt>
            <c:idx val="0"/>
            <c:bubble3D val="0"/>
            <c:spPr>
              <a:solidFill>
                <a:srgbClr val="4F81BD"/>
              </a:solidFill>
              <a:ln w="25400">
                <a:noFill/>
              </a:ln>
            </c:spPr>
            <c:extLst>
              <c:ext xmlns:c16="http://schemas.microsoft.com/office/drawing/2014/chart" uri="{C3380CC4-5D6E-409C-BE32-E72D297353CC}">
                <c16:uniqueId val="{00000000-97D5-48EF-886F-24E537A356D0}"/>
              </c:ext>
            </c:extLst>
          </c:dPt>
          <c:dPt>
            <c:idx val="1"/>
            <c:bubble3D val="0"/>
            <c:spPr>
              <a:solidFill>
                <a:srgbClr val="C0504D"/>
              </a:solidFill>
              <a:ln w="25400">
                <a:noFill/>
              </a:ln>
            </c:spPr>
            <c:extLst>
              <c:ext xmlns:c16="http://schemas.microsoft.com/office/drawing/2014/chart" uri="{C3380CC4-5D6E-409C-BE32-E72D297353CC}">
                <c16:uniqueId val="{00000001-97D5-48EF-886F-24E537A356D0}"/>
              </c:ext>
            </c:extLst>
          </c:dPt>
          <c:dPt>
            <c:idx val="2"/>
            <c:bubble3D val="0"/>
            <c:spPr>
              <a:solidFill>
                <a:srgbClr val="9BBB59"/>
              </a:solidFill>
              <a:ln w="25400">
                <a:noFill/>
              </a:ln>
            </c:spPr>
            <c:extLst>
              <c:ext xmlns:c16="http://schemas.microsoft.com/office/drawing/2014/chart" uri="{C3380CC4-5D6E-409C-BE32-E72D297353CC}">
                <c16:uniqueId val="{00000002-97D5-48EF-886F-24E537A356D0}"/>
              </c:ext>
            </c:extLst>
          </c:dPt>
          <c:dPt>
            <c:idx val="3"/>
            <c:bubble3D val="0"/>
            <c:spPr>
              <a:solidFill>
                <a:srgbClr val="8064A2"/>
              </a:solidFill>
              <a:ln w="25400">
                <a:noFill/>
              </a:ln>
            </c:spPr>
            <c:extLst>
              <c:ext xmlns:c16="http://schemas.microsoft.com/office/drawing/2014/chart" uri="{C3380CC4-5D6E-409C-BE32-E72D297353CC}">
                <c16:uniqueId val="{00000003-97D5-48EF-886F-24E537A356D0}"/>
              </c:ext>
            </c:extLst>
          </c:dPt>
          <c:dPt>
            <c:idx val="4"/>
            <c:bubble3D val="0"/>
            <c:spPr>
              <a:solidFill>
                <a:srgbClr val="4BACC6"/>
              </a:solidFill>
              <a:ln w="25400">
                <a:noFill/>
              </a:ln>
            </c:spPr>
            <c:extLst>
              <c:ext xmlns:c16="http://schemas.microsoft.com/office/drawing/2014/chart" uri="{C3380CC4-5D6E-409C-BE32-E72D297353CC}">
                <c16:uniqueId val="{00000004-97D5-48EF-886F-24E537A356D0}"/>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'3. Summary graphs'!$B$26:$F$26</c:f>
              <c:strCache>
                <c:ptCount val="5"/>
                <c:pt idx="0">
                  <c:v>HR</c:v>
                </c:pt>
                <c:pt idx="1">
                  <c:v>Finance</c:v>
                </c:pt>
                <c:pt idx="2">
                  <c:v>ICT</c:v>
                </c:pt>
                <c:pt idx="3">
                  <c:v>Procurement</c:v>
                </c:pt>
                <c:pt idx="4">
                  <c:v>CES</c:v>
                </c:pt>
              </c:strCache>
            </c:strRef>
          </c:cat>
          <c:val>
            <c:numRef>
              <c:f>'3. Summary graphs'!$B$27:$F$27</c:f>
              <c:numCache>
                <c:formatCode>0.00%</c:formatCode>
                <c:ptCount val="5"/>
                <c:pt idx="0">
                  <c:v>8.4871435002515691E-2</c:v>
                </c:pt>
                <c:pt idx="1">
                  <c:v>0.13031273998358184</c:v>
                </c:pt>
                <c:pt idx="2">
                  <c:v>0.58695018933877074</c:v>
                </c:pt>
                <c:pt idx="3">
                  <c:v>9.6920265868707476E-3</c:v>
                </c:pt>
                <c:pt idx="4">
                  <c:v>0.188173609088261</c:v>
                </c:pt>
              </c:numCache>
            </c:numRef>
          </c:val>
          <c:extLst>
            <c:ext xmlns:c16="http://schemas.microsoft.com/office/drawing/2014/chart" uri="{C3380CC4-5D6E-409C-BE32-E72D297353CC}">
              <c16:uniqueId val="{00000005-97D5-48EF-886F-24E537A356D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540106951871657"/>
          <c:y val="0.42708479148439776"/>
          <c:w val="0.20053475935828879"/>
          <c:h val="0.33333442694663168"/>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Percentage of spend under management by Procurement Professionals</a:t>
            </a:r>
          </a:p>
        </c:rich>
      </c:tx>
      <c:layout>
        <c:manualLayout>
          <c:xMode val="edge"/>
          <c:yMode val="edge"/>
          <c:x val="0.1299284094864486"/>
          <c:y val="2.318840579710145E-2"/>
        </c:manualLayout>
      </c:layout>
      <c:overlay val="0"/>
      <c:spPr>
        <a:noFill/>
        <a:ln w="25400">
          <a:noFill/>
        </a:ln>
      </c:spPr>
    </c:title>
    <c:autoTitleDeleted val="0"/>
    <c:plotArea>
      <c:layout>
        <c:manualLayout>
          <c:layoutTarget val="inner"/>
          <c:xMode val="edge"/>
          <c:yMode val="edge"/>
          <c:x val="7.2847682119205323E-2"/>
          <c:y val="0.25000035903084661"/>
          <c:w val="0.91473509933774833"/>
          <c:h val="0.44117710417208206"/>
        </c:manualLayout>
      </c:layout>
      <c:barChart>
        <c:barDir val="col"/>
        <c:grouping val="clustered"/>
        <c:varyColors val="0"/>
        <c:ser>
          <c:idx val="0"/>
          <c:order val="0"/>
          <c:invertIfNegative val="0"/>
          <c:cat>
            <c:strRef>
              <c:f>'7. Procurement'!$C$78:$H$78</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'7. Procurement'!$C$79:$H$79</c:f>
              <c:numCache>
                <c:formatCode>0.00%</c:formatCode>
                <c:ptCount val="6"/>
                <c:pt idx="0">
                  <c:v>0</c:v>
                </c:pt>
                <c:pt idx="1">
                  <c:v>0.2175</c:v>
                </c:pt>
                <c:pt idx="2">
                  <c:v>0</c:v>
                </c:pt>
                <c:pt idx="3">
                  <c:v>0</c:v>
                </c:pt>
                <c:pt idx="4">
                  <c:v>0</c:v>
                </c:pt>
                <c:pt idx="5">
                  <c:v>0</c:v>
                </c:pt>
              </c:numCache>
            </c:numRef>
          </c:val>
          <c:extLst>
            <c:ext xmlns:c16="http://schemas.microsoft.com/office/drawing/2014/chart" uri="{C3380CC4-5D6E-409C-BE32-E72D297353CC}">
              <c16:uniqueId val="{00000000-96B6-40A0-8FC5-E972745D9A1B}"/>
            </c:ext>
          </c:extLst>
        </c:ser>
        <c:dLbls>
          <c:showLegendKey val="0"/>
          <c:showVal val="0"/>
          <c:showCatName val="0"/>
          <c:showSerName val="0"/>
          <c:showPercent val="0"/>
          <c:showBubbleSize val="0"/>
        </c:dLbls>
        <c:gapWidth val="150"/>
        <c:axId val="615419392"/>
        <c:axId val="1"/>
      </c:barChart>
      <c:catAx>
        <c:axId val="6154193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401471321461158"/>
              <c:y val="0.88985750694206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5362410133515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193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Professionally qualified Procurement employees as a % of total Procurement employees</a:t>
            </a:r>
          </a:p>
        </c:rich>
      </c:tx>
      <c:layout>
        <c:manualLayout>
          <c:xMode val="edge"/>
          <c:yMode val="edge"/>
          <c:x val="0.10394274640401133"/>
          <c:y val="2.318840579710145E-2"/>
        </c:manualLayout>
      </c:layout>
      <c:overlay val="0"/>
      <c:spPr>
        <a:noFill/>
        <a:ln w="25400">
          <a:noFill/>
        </a:ln>
      </c:spPr>
    </c:title>
    <c:autoTitleDeleted val="0"/>
    <c:plotArea>
      <c:layout>
        <c:manualLayout>
          <c:layoutTarget val="inner"/>
          <c:xMode val="edge"/>
          <c:yMode val="edge"/>
          <c:x val="7.2847682119205351E-2"/>
          <c:y val="0.25000035903084672"/>
          <c:w val="0.91473509933774833"/>
          <c:h val="0.44117710417208206"/>
        </c:manualLayout>
      </c:layout>
      <c:barChart>
        <c:barDir val="col"/>
        <c:grouping val="clustered"/>
        <c:varyColors val="0"/>
        <c:ser>
          <c:idx val="0"/>
          <c:order val="0"/>
          <c:invertIfNegative val="0"/>
          <c:cat>
            <c:strRef>
              <c:f>'7. Procurement'!$C$99:$H$99</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'7. Procurement'!$C$100:$H$100</c:f>
              <c:numCache>
                <c:formatCode>0.00%</c:formatCode>
                <c:ptCount val="6"/>
                <c:pt idx="0">
                  <c:v>0.2</c:v>
                </c:pt>
                <c:pt idx="1">
                  <c:v>0.2</c:v>
                </c:pt>
                <c:pt idx="2">
                  <c:v>0.2</c:v>
                </c:pt>
                <c:pt idx="3">
                  <c:v>3.7100000000000001E-2</c:v>
                </c:pt>
                <c:pt idx="4">
                  <c:v>0.29330000000000001</c:v>
                </c:pt>
                <c:pt idx="5">
                  <c:v>0.29330000000000001</c:v>
                </c:pt>
              </c:numCache>
            </c:numRef>
          </c:val>
          <c:extLst>
            <c:ext xmlns:c16="http://schemas.microsoft.com/office/drawing/2014/chart" uri="{C3380CC4-5D6E-409C-BE32-E72D297353CC}">
              <c16:uniqueId val="{00000000-B798-4753-B9B2-647BBB413335}"/>
            </c:ext>
          </c:extLst>
        </c:ser>
        <c:dLbls>
          <c:showLegendKey val="0"/>
          <c:showVal val="0"/>
          <c:showCatName val="0"/>
          <c:showSerName val="0"/>
          <c:showPercent val="0"/>
          <c:showBubbleSize val="0"/>
        </c:dLbls>
        <c:gapWidth val="150"/>
        <c:axId val="615422016"/>
        <c:axId val="1"/>
      </c:barChart>
      <c:catAx>
        <c:axId val="61542201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401471321461158"/>
              <c:y val="0.88985750694206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5362410133515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2201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 of Procurement contracts with a value over $100,000 that have a valid procurement plan</a:t>
            </a:r>
          </a:p>
        </c:rich>
      </c:tx>
      <c:layout>
        <c:manualLayout>
          <c:xMode val="edge"/>
          <c:yMode val="edge"/>
          <c:x val="0.1299284094864486"/>
          <c:y val="2.318840579710145E-2"/>
        </c:manualLayout>
      </c:layout>
      <c:overlay val="0"/>
      <c:spPr>
        <a:noFill/>
        <a:ln w="25400">
          <a:noFill/>
        </a:ln>
      </c:spPr>
    </c:title>
    <c:autoTitleDeleted val="0"/>
    <c:plotArea>
      <c:layout>
        <c:manualLayout>
          <c:layoutTarget val="inner"/>
          <c:xMode val="edge"/>
          <c:yMode val="edge"/>
          <c:x val="7.2847682119205379E-2"/>
          <c:y val="0.25000035903084683"/>
          <c:w val="0.91473509933774833"/>
          <c:h val="0.44117710417208206"/>
        </c:manualLayout>
      </c:layout>
      <c:barChart>
        <c:barDir val="col"/>
        <c:grouping val="clustered"/>
        <c:varyColors val="0"/>
        <c:ser>
          <c:idx val="0"/>
          <c:order val="0"/>
          <c:invertIfNegative val="0"/>
          <c:cat>
            <c:strRef>
              <c:f>'7. Procurement'!$C$122:$H$122</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'7. Procurement'!$C$123:$H$123</c:f>
              <c:numCache>
                <c:formatCode>0.00%</c:formatCode>
                <c:ptCount val="6"/>
                <c:pt idx="0">
                  <c:v>0.71730000000000005</c:v>
                </c:pt>
                <c:pt idx="1">
                  <c:v>0.79890000000000005</c:v>
                </c:pt>
                <c:pt idx="2">
                  <c:v>0.74</c:v>
                </c:pt>
                <c:pt idx="3">
                  <c:v>0.86219999999999997</c:v>
                </c:pt>
                <c:pt idx="4">
                  <c:v>0.93130000000000002</c:v>
                </c:pt>
                <c:pt idx="5">
                  <c:v>1</c:v>
                </c:pt>
              </c:numCache>
            </c:numRef>
          </c:val>
          <c:extLst>
            <c:ext xmlns:c16="http://schemas.microsoft.com/office/drawing/2014/chart" uri="{C3380CC4-5D6E-409C-BE32-E72D297353CC}">
              <c16:uniqueId val="{00000000-74EA-4D00-B359-B4C03C8AD27C}"/>
            </c:ext>
          </c:extLst>
        </c:ser>
        <c:dLbls>
          <c:showLegendKey val="0"/>
          <c:showVal val="0"/>
          <c:showCatName val="0"/>
          <c:showSerName val="0"/>
          <c:showPercent val="0"/>
          <c:showBubbleSize val="0"/>
        </c:dLbls>
        <c:gapWidth val="150"/>
        <c:axId val="615423984"/>
        <c:axId val="1"/>
      </c:barChart>
      <c:catAx>
        <c:axId val="6154239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401471321461158"/>
              <c:y val="0.88985750694206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5362410133515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23984"/>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 of Procurement contracts with a value over $100,000 reviewed at least once a year</a:t>
            </a:r>
          </a:p>
        </c:rich>
      </c:tx>
      <c:layout>
        <c:manualLayout>
          <c:xMode val="edge"/>
          <c:yMode val="edge"/>
          <c:x val="0.12813629479110811"/>
          <c:y val="2.318840579710145E-2"/>
        </c:manualLayout>
      </c:layout>
      <c:overlay val="0"/>
      <c:spPr>
        <a:noFill/>
        <a:ln w="25400">
          <a:noFill/>
        </a:ln>
      </c:spPr>
    </c:title>
    <c:autoTitleDeleted val="0"/>
    <c:plotArea>
      <c:layout>
        <c:manualLayout>
          <c:layoutTarget val="inner"/>
          <c:xMode val="edge"/>
          <c:yMode val="edge"/>
          <c:x val="7.2847682119205406E-2"/>
          <c:y val="0.25000035903084694"/>
          <c:w val="0.91473509933774833"/>
          <c:h val="0.44117710417208206"/>
        </c:manualLayout>
      </c:layout>
      <c:barChart>
        <c:barDir val="col"/>
        <c:grouping val="clustered"/>
        <c:varyColors val="0"/>
        <c:ser>
          <c:idx val="0"/>
          <c:order val="0"/>
          <c:invertIfNegative val="0"/>
          <c:cat>
            <c:strRef>
              <c:f>'7. Procurement'!$C$145:$H$145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'7. Procurement'!$C$146:$H$146</c:f>
              <c:numCache>
                <c:formatCode>0.00%</c:formatCode>
                <c:ptCount val="6"/>
                <c:pt idx="0">
                  <c:v>0.33510000000000001</c:v>
                </c:pt>
                <c:pt idx="1">
                  <c:v>0.29049999999999998</c:v>
                </c:pt>
                <c:pt idx="2">
                  <c:v>0.49630000000000002</c:v>
                </c:pt>
                <c:pt idx="3">
                  <c:v>0.83299999999999996</c:v>
                </c:pt>
                <c:pt idx="4">
                  <c:v>0.90500000000000003</c:v>
                </c:pt>
                <c:pt idx="5">
                  <c:v>1</c:v>
                </c:pt>
              </c:numCache>
            </c:numRef>
          </c:val>
          <c:extLst>
            <c:ext xmlns:c16="http://schemas.microsoft.com/office/drawing/2014/chart" uri="{C3380CC4-5D6E-409C-BE32-E72D297353CC}">
              <c16:uniqueId val="{00000000-7389-4C82-8AEE-189193D21224}"/>
            </c:ext>
          </c:extLst>
        </c:ser>
        <c:dLbls>
          <c:showLegendKey val="0"/>
          <c:showVal val="0"/>
          <c:showCatName val="0"/>
          <c:showSerName val="0"/>
          <c:showPercent val="0"/>
          <c:showBubbleSize val="0"/>
        </c:dLbls>
        <c:gapWidth val="150"/>
        <c:axId val="615426280"/>
        <c:axId val="1"/>
      </c:barChart>
      <c:catAx>
        <c:axId val="6154262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401471321461158"/>
              <c:y val="0.88985750694206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4.4802867383512543E-3"/>
              <c:y val="0.353624101335159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2628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Number of top 10 suppliers who have a formal partnership/framework agreement</a:t>
            </a:r>
          </a:p>
        </c:rich>
      </c:tx>
      <c:layout>
        <c:manualLayout>
          <c:xMode val="edge"/>
          <c:yMode val="edge"/>
          <c:x val="0.13978504031082137"/>
          <c:y val="2.318840579710145E-2"/>
        </c:manualLayout>
      </c:layout>
      <c:overlay val="0"/>
      <c:spPr>
        <a:noFill/>
        <a:ln w="25400">
          <a:noFill/>
        </a:ln>
      </c:spPr>
    </c:title>
    <c:autoTitleDeleted val="0"/>
    <c:plotArea>
      <c:layout>
        <c:manualLayout>
          <c:layoutTarget val="inner"/>
          <c:xMode val="edge"/>
          <c:yMode val="edge"/>
          <c:x val="7.2847682119205434E-2"/>
          <c:y val="0.25000035903084705"/>
          <c:w val="0.91473509933774833"/>
          <c:h val="0.44117710417208206"/>
        </c:manualLayout>
      </c:layout>
      <c:barChart>
        <c:barDir val="col"/>
        <c:grouping val="clustered"/>
        <c:varyColors val="0"/>
        <c:ser>
          <c:idx val="0"/>
          <c:order val="0"/>
          <c:invertIfNegative val="0"/>
          <c:cat>
            <c:strRef>
              <c:f>'7. Procurement'!$C$167:$H$167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'7. Procurement'!$C$168:$H$168</c:f>
              <c:numCache>
                <c:formatCode>0%</c:formatCode>
                <c:ptCount val="6"/>
                <c:pt idx="0">
                  <c:v>0.8</c:v>
                </c:pt>
                <c:pt idx="1">
                  <c:v>1</c:v>
                </c:pt>
                <c:pt idx="2">
                  <c:v>1</c:v>
                </c:pt>
                <c:pt idx="3">
                  <c:v>1</c:v>
                </c:pt>
                <c:pt idx="4">
                  <c:v>1</c:v>
                </c:pt>
                <c:pt idx="5">
                  <c:v>1</c:v>
                </c:pt>
              </c:numCache>
            </c:numRef>
          </c:val>
          <c:extLst>
            <c:ext xmlns:c16="http://schemas.microsoft.com/office/drawing/2014/chart" uri="{C3380CC4-5D6E-409C-BE32-E72D297353CC}">
              <c16:uniqueId val="{00000000-92FD-4571-ABD3-4F860B452C4F}"/>
            </c:ext>
          </c:extLst>
        </c:ser>
        <c:dLbls>
          <c:showLegendKey val="0"/>
          <c:showVal val="0"/>
          <c:showCatName val="0"/>
          <c:showSerName val="0"/>
          <c:showPercent val="0"/>
          <c:showBubbleSize val="0"/>
        </c:dLbls>
        <c:gapWidth val="150"/>
        <c:axId val="615428576"/>
        <c:axId val="1"/>
      </c:barChart>
      <c:catAx>
        <c:axId val="6154285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8297528669131412"/>
              <c:y val="0.88985750694206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Number of suppliers</a:t>
                </a:r>
              </a:p>
            </c:rich>
          </c:tx>
          <c:layout>
            <c:manualLayout>
              <c:xMode val="edge"/>
              <c:yMode val="edge"/>
              <c:x val="4.4802867383512543E-3"/>
              <c:y val="0.27536323176994182"/>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542857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CES function as a percentage of ORC</a:t>
            </a:r>
          </a:p>
        </c:rich>
      </c:tx>
      <c:layout>
        <c:manualLayout>
          <c:xMode val="edge"/>
          <c:yMode val="edge"/>
          <c:x val="0.21531552710587434"/>
          <c:y val="2.3255813953488372E-2"/>
        </c:manualLayout>
      </c:layout>
      <c:overlay val="0"/>
      <c:spPr>
        <a:noFill/>
        <a:ln w="25400">
          <a:noFill/>
        </a:ln>
      </c:spPr>
    </c:title>
    <c:autoTitleDeleted val="0"/>
    <c:plotArea>
      <c:layout>
        <c:manualLayout>
          <c:layoutTarget val="inner"/>
          <c:xMode val="edge"/>
          <c:yMode val="edge"/>
          <c:x val="0.10597763117448157"/>
          <c:y val="0.16470611889091064"/>
          <c:w val="0.88160506963656571"/>
          <c:h val="0.52647134431201792"/>
        </c:manualLayout>
      </c:layout>
      <c:barChart>
        <c:barDir val="col"/>
        <c:grouping val="clustered"/>
        <c:varyColors val="0"/>
        <c:ser>
          <c:idx val="0"/>
          <c:order val="0"/>
          <c:tx>
            <c:strRef>
              <c:f>'8. CES'!$B$33</c:f>
              <c:strCache>
                <c:ptCount val="1"/>
                <c:pt idx="0">
                  <c:v>Result</c:v>
                </c:pt>
              </c:strCache>
            </c:strRef>
          </c:tx>
          <c:invertIfNegative val="0"/>
          <c:cat>
            <c:strRef>
              <c:f>('8. CES'!$C$32:$F$32,'8. CES'!$I$32:$J$32)</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CES'!$C$33:$F$33,'8. CES'!$I$33:$J$33)</c:f>
              <c:numCache>
                <c:formatCode>0.00%</c:formatCode>
                <c:ptCount val="6"/>
                <c:pt idx="0">
                  <c:v>1.95E-2</c:v>
                </c:pt>
                <c:pt idx="1">
                  <c:v>1.9099999999999999E-2</c:v>
                </c:pt>
                <c:pt idx="2">
                  <c:v>2.0899999999999998E-2</c:v>
                </c:pt>
                <c:pt idx="3">
                  <c:v>1.83E-2</c:v>
                </c:pt>
                <c:pt idx="4">
                  <c:v>1.6899999999999998E-2</c:v>
                </c:pt>
                <c:pt idx="5">
                  <c:v>1.06E-2</c:v>
                </c:pt>
              </c:numCache>
            </c:numRef>
          </c:val>
          <c:extLst>
            <c:ext xmlns:c16="http://schemas.microsoft.com/office/drawing/2014/chart" uri="{C3380CC4-5D6E-409C-BE32-E72D297353CC}">
              <c16:uniqueId val="{00000000-0443-43CD-8F22-52B4E06E4AD0}"/>
            </c:ext>
          </c:extLst>
        </c:ser>
        <c:dLbls>
          <c:showLegendKey val="0"/>
          <c:showVal val="0"/>
          <c:showCatName val="0"/>
          <c:showSerName val="0"/>
          <c:showPercent val="0"/>
          <c:showBubbleSize val="0"/>
        </c:dLbls>
        <c:gapWidth val="150"/>
        <c:axId val="617080400"/>
        <c:axId val="1"/>
      </c:barChart>
      <c:catAx>
        <c:axId val="6170804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927972582563866"/>
              <c:y val="0.92151162790697672"/>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ORC</a:t>
                </a:r>
              </a:p>
            </c:rich>
          </c:tx>
          <c:layout>
            <c:manualLayout>
              <c:xMode val="edge"/>
              <c:yMode val="edge"/>
              <c:x val="4.5045223663588811E-3"/>
              <c:y val="0.27034883720930231"/>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8040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CES function per organisational FTE</a:t>
            </a:r>
          </a:p>
        </c:rich>
      </c:tx>
      <c:layout>
        <c:manualLayout>
          <c:xMode val="edge"/>
          <c:yMode val="edge"/>
          <c:x val="0.21770567227338239"/>
          <c:y val="2.3255813953488372E-2"/>
        </c:manualLayout>
      </c:layout>
      <c:overlay val="0"/>
      <c:spPr>
        <a:noFill/>
        <a:ln w="25400">
          <a:noFill/>
        </a:ln>
      </c:spPr>
    </c:title>
    <c:autoTitleDeleted val="0"/>
    <c:plotArea>
      <c:layout>
        <c:manualLayout>
          <c:layoutTarget val="inner"/>
          <c:xMode val="edge"/>
          <c:yMode val="edge"/>
          <c:x val="8.9794802676692445E-2"/>
          <c:y val="0.16374315761820865"/>
          <c:w val="0.68952580927384088"/>
          <c:h val="0.5990087285600928"/>
        </c:manualLayout>
      </c:layout>
      <c:barChart>
        <c:barDir val="col"/>
        <c:grouping val="clustered"/>
        <c:varyColors val="0"/>
        <c:ser>
          <c:idx val="0"/>
          <c:order val="0"/>
          <c:tx>
            <c:strRef>
              <c:f>'8. CES'!$B$108</c:f>
              <c:strCache>
                <c:ptCount val="1"/>
                <c:pt idx="0">
                  <c:v>Communications and external relations (excluding the publications function)</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CES'!$C$108:$F$108,'8. CES'!$I$108:$J$108)</c:f>
              <c:numCache>
                <c:formatCode>_("$"* #,##0.00_);_("$"* \(#,##0.00\);_("$"* "-"??_);_(@_)</c:formatCode>
                <c:ptCount val="6"/>
                <c:pt idx="0">
                  <c:v>1575.3681999999999</c:v>
                </c:pt>
                <c:pt idx="1">
                  <c:v>1599.4606000000001</c:v>
                </c:pt>
                <c:pt idx="2">
                  <c:v>1489.5183</c:v>
                </c:pt>
                <c:pt idx="3">
                  <c:v>1345.3335</c:v>
                </c:pt>
                <c:pt idx="4">
                  <c:v>1206.7529999999999</c:v>
                </c:pt>
                <c:pt idx="5">
                  <c:v>781.24130000000002</c:v>
                </c:pt>
              </c:numCache>
            </c:numRef>
          </c:val>
          <c:extLst>
            <c:ext xmlns:c16="http://schemas.microsoft.com/office/drawing/2014/chart" uri="{C3380CC4-5D6E-409C-BE32-E72D297353CC}">
              <c16:uniqueId val="{00000000-47BA-47C1-9286-8CBD1C6F10F5}"/>
            </c:ext>
          </c:extLst>
        </c:ser>
        <c:ser>
          <c:idx val="1"/>
          <c:order val="1"/>
          <c:tx>
            <c:strRef>
              <c:f>'8. CES'!$B$109</c:f>
              <c:strCache>
                <c:ptCount val="1"/>
                <c:pt idx="0">
                  <c:v>Strategy and planning</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CES'!$C$109:$F$109,'8. CES'!$I$109:$J$109)</c:f>
              <c:numCache>
                <c:formatCode>_("$"* #,##0.00_);_("$"* \(#,##0.00\);_("$"* "-"??_);_(@_)</c:formatCode>
                <c:ptCount val="6"/>
                <c:pt idx="0">
                  <c:v>279.54129999999998</c:v>
                </c:pt>
                <c:pt idx="1">
                  <c:v>282.65440000000001</c:v>
                </c:pt>
                <c:pt idx="2">
                  <c:v>738.60720000000003</c:v>
                </c:pt>
                <c:pt idx="3">
                  <c:v>477.47239999999999</c:v>
                </c:pt>
                <c:pt idx="4">
                  <c:v>469.70080000000002</c:v>
                </c:pt>
                <c:pt idx="5">
                  <c:v>201.3784</c:v>
                </c:pt>
              </c:numCache>
            </c:numRef>
          </c:val>
          <c:extLst>
            <c:ext xmlns:c16="http://schemas.microsoft.com/office/drawing/2014/chart" uri="{C3380CC4-5D6E-409C-BE32-E72D297353CC}">
              <c16:uniqueId val="{00000001-47BA-47C1-9286-8CBD1C6F10F5}"/>
            </c:ext>
          </c:extLst>
        </c:ser>
        <c:ser>
          <c:idx val="2"/>
          <c:order val="2"/>
          <c:tx>
            <c:strRef>
              <c:f>'8. CES'!$B$110</c:f>
              <c:strCache>
                <c:ptCount val="1"/>
                <c:pt idx="0">
                  <c:v>Library, document management, archive and research</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CES'!$C$110:$F$110,'8. CES'!$I$110:$J$110)</c:f>
              <c:numCache>
                <c:formatCode>_("$"* #,##0.00_);_("$"* \(#,##0.00\);_("$"* "-"??_);_(@_)</c:formatCode>
                <c:ptCount val="6"/>
                <c:pt idx="0">
                  <c:v>1069.9857</c:v>
                </c:pt>
                <c:pt idx="1">
                  <c:v>916.42250000000001</c:v>
                </c:pt>
                <c:pt idx="2">
                  <c:v>991.09760000000006</c:v>
                </c:pt>
                <c:pt idx="3">
                  <c:v>908.60170000000005</c:v>
                </c:pt>
                <c:pt idx="4">
                  <c:v>772.17570000000001</c:v>
                </c:pt>
                <c:pt idx="5">
                  <c:v>319.50209999999998</c:v>
                </c:pt>
              </c:numCache>
            </c:numRef>
          </c:val>
          <c:extLst>
            <c:ext xmlns:c16="http://schemas.microsoft.com/office/drawing/2014/chart" uri="{C3380CC4-5D6E-409C-BE32-E72D297353CC}">
              <c16:uniqueId val="{00000002-47BA-47C1-9286-8CBD1C6F10F5}"/>
            </c:ext>
          </c:extLst>
        </c:ser>
        <c:ser>
          <c:idx val="3"/>
          <c:order val="3"/>
          <c:tx>
            <c:strRef>
              <c:f>'8. CES'!$B$111</c:f>
              <c:strCache>
                <c:ptCount val="1"/>
                <c:pt idx="0">
                  <c:v>Audit and risk management</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CES'!$C$111:$F$111,'8. CES'!$I$111:$J$111)</c:f>
              <c:numCache>
                <c:formatCode>_("$"* #,##0.00_);_("$"* \(#,##0.00\);_("$"* "-"??_);_(@_)</c:formatCode>
                <c:ptCount val="6"/>
                <c:pt idx="0">
                  <c:v>373.89280000000002</c:v>
                </c:pt>
                <c:pt idx="1">
                  <c:v>283.69159999999999</c:v>
                </c:pt>
                <c:pt idx="2">
                  <c:v>676.45399999999995</c:v>
                </c:pt>
                <c:pt idx="3">
                  <c:v>570.47289999999998</c:v>
                </c:pt>
                <c:pt idx="4">
                  <c:v>425.00380000000001</c:v>
                </c:pt>
                <c:pt idx="5">
                  <c:v>353.49040000000002</c:v>
                </c:pt>
              </c:numCache>
            </c:numRef>
          </c:val>
          <c:extLst>
            <c:ext xmlns:c16="http://schemas.microsoft.com/office/drawing/2014/chart" uri="{C3380CC4-5D6E-409C-BE32-E72D297353CC}">
              <c16:uniqueId val="{00000003-47BA-47C1-9286-8CBD1C6F10F5}"/>
            </c:ext>
          </c:extLst>
        </c:ser>
        <c:ser>
          <c:idx val="4"/>
          <c:order val="4"/>
          <c:tx>
            <c:strRef>
              <c:f>'8. CES'!$B$112</c:f>
              <c:strCache>
                <c:ptCount val="1"/>
                <c:pt idx="0">
                  <c:v>Legal</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CES'!$C$112:$F$112,'8. CES'!$I$112:$J$112)</c:f>
              <c:numCache>
                <c:formatCode>_("$"* #,##0.00_);_("$"* \(#,##0.00\);_("$"* "-"??_);_(@_)</c:formatCode>
                <c:ptCount val="6"/>
                <c:pt idx="0">
                  <c:v>143.03280000000001</c:v>
                </c:pt>
                <c:pt idx="1">
                  <c:v>119.804</c:v>
                </c:pt>
                <c:pt idx="2">
                  <c:v>283.72190000000001</c:v>
                </c:pt>
                <c:pt idx="3">
                  <c:v>304.79410000000001</c:v>
                </c:pt>
                <c:pt idx="4">
                  <c:v>146.5821</c:v>
                </c:pt>
                <c:pt idx="5">
                  <c:v>164.21889999999999</c:v>
                </c:pt>
              </c:numCache>
            </c:numRef>
          </c:val>
          <c:extLst>
            <c:ext xmlns:c16="http://schemas.microsoft.com/office/drawing/2014/chart" uri="{C3380CC4-5D6E-409C-BE32-E72D297353CC}">
              <c16:uniqueId val="{00000004-47BA-47C1-9286-8CBD1C6F10F5}"/>
            </c:ext>
          </c:extLst>
        </c:ser>
        <c:ser>
          <c:idx val="5"/>
          <c:order val="5"/>
          <c:tx>
            <c:strRef>
              <c:f>'8. CES'!$B$113</c:f>
              <c:strCache>
                <c:ptCount val="1"/>
                <c:pt idx="0">
                  <c:v>Portfolio Management Office</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CES'!$C$113:$F$113,'8. CES'!$I$113:$J$113)</c:f>
              <c:numCache>
                <c:formatCode>_("$"* #,##0.00_);_("$"* \(#,##0.00\);_("$"* "-"??_);_(@_)</c:formatCode>
                <c:ptCount val="6"/>
                <c:pt idx="0">
                  <c:v>124.4636</c:v>
                </c:pt>
                <c:pt idx="1">
                  <c:v>141.5865</c:v>
                </c:pt>
                <c:pt idx="2">
                  <c:v>207.21109999999999</c:v>
                </c:pt>
                <c:pt idx="3">
                  <c:v>73.410600000000002</c:v>
                </c:pt>
                <c:pt idx="4">
                  <c:v>22.097799999999999</c:v>
                </c:pt>
                <c:pt idx="5">
                  <c:v>0</c:v>
                </c:pt>
              </c:numCache>
            </c:numRef>
          </c:val>
          <c:extLst>
            <c:ext xmlns:c16="http://schemas.microsoft.com/office/drawing/2014/chart" uri="{C3380CC4-5D6E-409C-BE32-E72D297353CC}">
              <c16:uniqueId val="{00000005-47BA-47C1-9286-8CBD1C6F10F5}"/>
            </c:ext>
          </c:extLst>
        </c:ser>
        <c:ser>
          <c:idx val="6"/>
          <c:order val="6"/>
          <c:tx>
            <c:strRef>
              <c:f>'8. CES'!$B$114</c:f>
              <c:strCache>
                <c:ptCount val="1"/>
                <c:pt idx="0">
                  <c:v>All other identified corporate costs</c:v>
                </c:pt>
              </c:strCache>
            </c:strRef>
          </c:tx>
          <c:invertIfNegative val="0"/>
          <c:cat>
            <c:strRef>
              <c:f>('8. CES'!$C$107:$F$107,'8. CES'!$I$107:$J$107)</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CES'!$C$114:$F$114,'8. CES'!$I$114:$J$114)</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47BA-47C1-9286-8CBD1C6F10F5}"/>
            </c:ext>
          </c:extLst>
        </c:ser>
        <c:dLbls>
          <c:showLegendKey val="0"/>
          <c:showVal val="0"/>
          <c:showCatName val="0"/>
          <c:showSerName val="0"/>
          <c:showPercent val="0"/>
          <c:showBubbleSize val="0"/>
        </c:dLbls>
        <c:gapWidth val="150"/>
        <c:axId val="617082696"/>
        <c:axId val="1"/>
      </c:barChart>
      <c:catAx>
        <c:axId val="6170826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7850078929493597"/>
              <c:y val="0.92151162790697672"/>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of the CES function per organisational FTE ($)</a:t>
                </a:r>
              </a:p>
            </c:rich>
          </c:tx>
          <c:layout>
            <c:manualLayout>
              <c:xMode val="edge"/>
              <c:yMode val="edge"/>
              <c:x val="2.9810308878207174E-2"/>
              <c:y val="0.19476744186046513"/>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82696"/>
        <c:crosses val="autoZero"/>
        <c:crossBetween val="between"/>
      </c:valAx>
      <c:spPr>
        <a:solidFill>
          <a:srgbClr val="FFFFFF"/>
        </a:solidFill>
        <a:ln w="25400">
          <a:noFill/>
        </a:ln>
      </c:spPr>
    </c:plotArea>
    <c:legend>
      <c:legendPos val="r"/>
      <c:layout>
        <c:manualLayout>
          <c:xMode val="edge"/>
          <c:yMode val="edge"/>
          <c:x val="0.80041142738131588"/>
          <c:y val="0.1604938045535006"/>
          <c:w val="0.19838732962707883"/>
          <c:h val="0.71660929011780505"/>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CES processes as a percentage of ORC</a:t>
            </a:r>
          </a:p>
        </c:rich>
      </c:tx>
      <c:layout>
        <c:manualLayout>
          <c:xMode val="edge"/>
          <c:yMode val="edge"/>
          <c:x val="0.22522545742933214"/>
          <c:y val="1.9464720194647202E-2"/>
        </c:manualLayout>
      </c:layout>
      <c:overlay val="0"/>
      <c:spPr>
        <a:noFill/>
        <a:ln w="25400">
          <a:noFill/>
        </a:ln>
      </c:spPr>
    </c:title>
    <c:autoTitleDeleted val="0"/>
    <c:plotArea>
      <c:layout>
        <c:manualLayout>
          <c:layoutTarget val="inner"/>
          <c:xMode val="edge"/>
          <c:yMode val="edge"/>
          <c:x val="9.5120010662229457E-2"/>
          <c:y val="0.13793120036753431"/>
          <c:w val="0.69975242626300971"/>
          <c:h val="0.60591205875738285"/>
        </c:manualLayout>
      </c:layout>
      <c:barChart>
        <c:barDir val="col"/>
        <c:grouping val="clustered"/>
        <c:varyColors val="0"/>
        <c:ser>
          <c:idx val="0"/>
          <c:order val="0"/>
          <c:tx>
            <c:strRef>
              <c:f>'8. CES'!$C$53</c:f>
              <c:strCache>
                <c:ptCount val="1"/>
                <c:pt idx="0">
                  <c:v>Agency result
FY 2016/17</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CES'!$C$54:$C$60</c:f>
              <c:numCache>
                <c:formatCode>0.00%</c:formatCode>
                <c:ptCount val="7"/>
                <c:pt idx="0">
                  <c:v>8.6E-3</c:v>
                </c:pt>
                <c:pt idx="1">
                  <c:v>1.5E-3</c:v>
                </c:pt>
                <c:pt idx="2">
                  <c:v>5.7999999999999996E-3</c:v>
                </c:pt>
                <c:pt idx="3">
                  <c:v>2E-3</c:v>
                </c:pt>
                <c:pt idx="4">
                  <c:v>8.0000000000000004E-4</c:v>
                </c:pt>
                <c:pt idx="5">
                  <c:v>6.9999999999999999E-4</c:v>
                </c:pt>
                <c:pt idx="6">
                  <c:v>0</c:v>
                </c:pt>
              </c:numCache>
            </c:numRef>
          </c:val>
          <c:extLst>
            <c:ext xmlns:c16="http://schemas.microsoft.com/office/drawing/2014/chart" uri="{C3380CC4-5D6E-409C-BE32-E72D297353CC}">
              <c16:uniqueId val="{00000000-2A56-402D-AA4A-41519C58A51E}"/>
            </c:ext>
          </c:extLst>
        </c:ser>
        <c:ser>
          <c:idx val="1"/>
          <c:order val="1"/>
          <c:tx>
            <c:strRef>
              <c:f>'8. CES'!$D$53</c:f>
              <c:strCache>
                <c:ptCount val="1"/>
                <c:pt idx="0">
                  <c:v>Agency result
FY 2015/16</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CES'!$D$54:$D$60</c:f>
              <c:numCache>
                <c:formatCode>0.00%</c:formatCode>
                <c:ptCount val="7"/>
                <c:pt idx="0">
                  <c:v>9.1000000000000004E-3</c:v>
                </c:pt>
                <c:pt idx="1">
                  <c:v>1.6000000000000001E-3</c:v>
                </c:pt>
                <c:pt idx="2">
                  <c:v>5.1999999999999998E-3</c:v>
                </c:pt>
                <c:pt idx="3">
                  <c:v>1.6000000000000001E-3</c:v>
                </c:pt>
                <c:pt idx="4">
                  <c:v>6.9999999999999999E-4</c:v>
                </c:pt>
                <c:pt idx="5">
                  <c:v>8.0000000000000004E-4</c:v>
                </c:pt>
                <c:pt idx="6">
                  <c:v>0</c:v>
                </c:pt>
              </c:numCache>
            </c:numRef>
          </c:val>
          <c:extLst>
            <c:ext xmlns:c16="http://schemas.microsoft.com/office/drawing/2014/chart" uri="{C3380CC4-5D6E-409C-BE32-E72D297353CC}">
              <c16:uniqueId val="{00000001-2A56-402D-AA4A-41519C58A51E}"/>
            </c:ext>
          </c:extLst>
        </c:ser>
        <c:ser>
          <c:idx val="2"/>
          <c:order val="2"/>
          <c:tx>
            <c:strRef>
              <c:f>'8. CES'!$E$53</c:f>
              <c:strCache>
                <c:ptCount val="1"/>
                <c:pt idx="0">
                  <c:v>Peer group (median)</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CES'!$E$54:$E$60</c:f>
              <c:numCache>
                <c:formatCode>0.00%</c:formatCode>
                <c:ptCount val="7"/>
                <c:pt idx="0">
                  <c:v>6.3E-3</c:v>
                </c:pt>
                <c:pt idx="1">
                  <c:v>2.8E-3</c:v>
                </c:pt>
                <c:pt idx="2">
                  <c:v>3.3E-3</c:v>
                </c:pt>
                <c:pt idx="3">
                  <c:v>2.8999999999999998E-3</c:v>
                </c:pt>
                <c:pt idx="4">
                  <c:v>1.1000000000000001E-3</c:v>
                </c:pt>
                <c:pt idx="5">
                  <c:v>1.1999999999999999E-3</c:v>
                </c:pt>
                <c:pt idx="6">
                  <c:v>0</c:v>
                </c:pt>
              </c:numCache>
            </c:numRef>
          </c:val>
          <c:extLst>
            <c:ext xmlns:c16="http://schemas.microsoft.com/office/drawing/2014/chart" uri="{C3380CC4-5D6E-409C-BE32-E72D297353CC}">
              <c16:uniqueId val="{00000002-2A56-402D-AA4A-41519C58A51E}"/>
            </c:ext>
          </c:extLst>
        </c:ser>
        <c:ser>
          <c:idx val="3"/>
          <c:order val="3"/>
          <c:tx>
            <c:strRef>
              <c:f>'8. CES'!$F$53</c:f>
              <c:strCache>
                <c:ptCount val="1"/>
                <c:pt idx="0">
                  <c:v>NZ full cohort (median)</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CES'!$F$54:$F$60</c:f>
              <c:numCache>
                <c:formatCode>0.00%</c:formatCode>
                <c:ptCount val="7"/>
                <c:pt idx="0">
                  <c:v>5.8999999999999999E-3</c:v>
                </c:pt>
                <c:pt idx="1">
                  <c:v>1.6999999999999999E-3</c:v>
                </c:pt>
                <c:pt idx="2">
                  <c:v>2.5999999999999999E-3</c:v>
                </c:pt>
                <c:pt idx="3">
                  <c:v>1.9E-3</c:v>
                </c:pt>
                <c:pt idx="4">
                  <c:v>1.4E-3</c:v>
                </c:pt>
                <c:pt idx="5">
                  <c:v>5.0000000000000001E-4</c:v>
                </c:pt>
                <c:pt idx="6">
                  <c:v>0</c:v>
                </c:pt>
              </c:numCache>
            </c:numRef>
          </c:val>
          <c:extLst>
            <c:ext xmlns:c16="http://schemas.microsoft.com/office/drawing/2014/chart" uri="{C3380CC4-5D6E-409C-BE32-E72D297353CC}">
              <c16:uniqueId val="{00000003-2A56-402D-AA4A-41519C58A51E}"/>
            </c:ext>
          </c:extLst>
        </c:ser>
        <c:ser>
          <c:idx val="4"/>
          <c:order val="4"/>
          <c:tx>
            <c:strRef>
              <c:f>'8. CES'!$I$53</c:f>
              <c:strCache>
                <c:ptCount val="1"/>
                <c:pt idx="0">
                  <c:v>Peer group (75th percentile)</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CES'!$I$54:$I$60</c:f>
              <c:numCache>
                <c:formatCode>0.00%</c:formatCode>
                <c:ptCount val="7"/>
                <c:pt idx="0">
                  <c:v>5.1000000000000004E-3</c:v>
                </c:pt>
                <c:pt idx="1">
                  <c:v>1.8E-3</c:v>
                </c:pt>
                <c:pt idx="2">
                  <c:v>2.3999999999999998E-3</c:v>
                </c:pt>
                <c:pt idx="3">
                  <c:v>2.0999999999999999E-3</c:v>
                </c:pt>
                <c:pt idx="4">
                  <c:v>6.9999999999999999E-4</c:v>
                </c:pt>
                <c:pt idx="5">
                  <c:v>1E-4</c:v>
                </c:pt>
                <c:pt idx="6">
                  <c:v>0</c:v>
                </c:pt>
              </c:numCache>
            </c:numRef>
          </c:val>
          <c:extLst>
            <c:ext xmlns:c16="http://schemas.microsoft.com/office/drawing/2014/chart" uri="{C3380CC4-5D6E-409C-BE32-E72D297353CC}">
              <c16:uniqueId val="{00000004-2A56-402D-AA4A-41519C58A51E}"/>
            </c:ext>
          </c:extLst>
        </c:ser>
        <c:ser>
          <c:idx val="5"/>
          <c:order val="5"/>
          <c:tx>
            <c:strRef>
              <c:f>'8. CES'!$J$53</c:f>
              <c:strCache>
                <c:ptCount val="1"/>
                <c:pt idx="0">
                  <c:v>NZ full cohort (75th percentile)</c:v>
                </c:pt>
              </c:strCache>
            </c:strRef>
          </c:tx>
          <c:invertIfNegative val="0"/>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CES'!$J$54:$J$60</c:f>
              <c:numCache>
                <c:formatCode>0.00%</c:formatCode>
                <c:ptCount val="7"/>
                <c:pt idx="0">
                  <c:v>4.4000000000000003E-3</c:v>
                </c:pt>
                <c:pt idx="1">
                  <c:v>8.9999999999999998E-4</c:v>
                </c:pt>
                <c:pt idx="2">
                  <c:v>1.2999999999999999E-3</c:v>
                </c:pt>
                <c:pt idx="3">
                  <c:v>1.4E-3</c:v>
                </c:pt>
                <c:pt idx="4">
                  <c:v>6.9999999999999999E-4</c:v>
                </c:pt>
                <c:pt idx="5">
                  <c:v>0</c:v>
                </c:pt>
                <c:pt idx="6">
                  <c:v>0</c:v>
                </c:pt>
              </c:numCache>
            </c:numRef>
          </c:val>
          <c:extLst>
            <c:ext xmlns:c16="http://schemas.microsoft.com/office/drawing/2014/chart" uri="{C3380CC4-5D6E-409C-BE32-E72D297353CC}">
              <c16:uniqueId val="{00000005-2A56-402D-AA4A-41519C58A51E}"/>
            </c:ext>
          </c:extLst>
        </c:ser>
        <c:dLbls>
          <c:showLegendKey val="0"/>
          <c:showVal val="0"/>
          <c:showCatName val="0"/>
          <c:showSerName val="0"/>
          <c:showPercent val="0"/>
          <c:showBubbleSize val="0"/>
        </c:dLbls>
        <c:gapWidth val="150"/>
        <c:axId val="617084992"/>
        <c:axId val="1"/>
      </c:barChart>
      <c:catAx>
        <c:axId val="6170849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CES processes</a:t>
                </a:r>
              </a:p>
            </c:rich>
          </c:tx>
          <c:layout>
            <c:manualLayout>
              <c:xMode val="edge"/>
              <c:yMode val="edge"/>
              <c:x val="0.40810844237995431"/>
              <c:y val="0.93430886832576587"/>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of CES processes as a                            percentage of ORC</a:t>
                </a:r>
              </a:p>
            </c:rich>
          </c:tx>
          <c:layout>
            <c:manualLayout>
              <c:xMode val="edge"/>
              <c:yMode val="edge"/>
              <c:x val="4.5045223663588811E-3"/>
              <c:y val="0.14841874692670715"/>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84992"/>
        <c:crosses val="autoZero"/>
        <c:crossBetween val="between"/>
      </c:valAx>
      <c:spPr>
        <a:solidFill>
          <a:srgbClr val="FFFFFF"/>
        </a:solidFill>
        <a:ln w="25400">
          <a:noFill/>
        </a:ln>
      </c:spPr>
    </c:plotArea>
    <c:legend>
      <c:legendPos val="r"/>
      <c:layout>
        <c:manualLayout>
          <c:xMode val="edge"/>
          <c:yMode val="edge"/>
          <c:x val="0.82216771464717986"/>
          <c:y val="0.19289946420930962"/>
          <c:w val="0.1713597311127476"/>
          <c:h val="0.55581023175022826"/>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Total cost of the CES function per organisational FTE</a:t>
            </a:r>
          </a:p>
        </c:rich>
      </c:tx>
      <c:layout>
        <c:manualLayout>
          <c:xMode val="edge"/>
          <c:yMode val="edge"/>
          <c:x val="0.21739146530734291"/>
          <c:y val="2.2988505747126436E-2"/>
        </c:manualLayout>
      </c:layout>
      <c:overlay val="0"/>
      <c:spPr>
        <a:noFill/>
        <a:ln w="25400">
          <a:noFill/>
        </a:ln>
      </c:spPr>
    </c:title>
    <c:autoTitleDeleted val="0"/>
    <c:plotArea>
      <c:layout>
        <c:manualLayout>
          <c:layoutTarget val="inner"/>
          <c:xMode val="edge"/>
          <c:yMode val="edge"/>
          <c:x val="0.14209941309870258"/>
          <c:y val="0.16374315761820871"/>
          <c:w val="0.84382767358035748"/>
          <c:h val="0.52924127730171044"/>
        </c:manualLayout>
      </c:layout>
      <c:barChart>
        <c:barDir val="col"/>
        <c:grouping val="clustered"/>
        <c:varyColors val="0"/>
        <c:ser>
          <c:idx val="0"/>
          <c:order val="0"/>
          <c:tx>
            <c:strRef>
              <c:f>'8. CES'!$B$86</c:f>
              <c:strCache>
                <c:ptCount val="1"/>
                <c:pt idx="0">
                  <c:v>Result</c:v>
                </c:pt>
              </c:strCache>
            </c:strRef>
          </c:tx>
          <c:invertIfNegative val="0"/>
          <c:cat>
            <c:strRef>
              <c:f>('8. CES'!$C$85:$F$85,'8. CES'!$I$85:$J$85)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CES'!$C$86:$F$86,'8. CES'!$I$86:$J$86)</c:f>
              <c:numCache>
                <c:formatCode>_("$"* #,##0.00_);_("$"* \(#,##0.00\);_("$"* "-"??_);_(@_)</c:formatCode>
                <c:ptCount val="6"/>
                <c:pt idx="0">
                  <c:v>3566.2844</c:v>
                </c:pt>
                <c:pt idx="1">
                  <c:v>3343.6194999999998</c:v>
                </c:pt>
                <c:pt idx="2">
                  <c:v>5089.2430999999997</c:v>
                </c:pt>
                <c:pt idx="3">
                  <c:v>4447.3796000000002</c:v>
                </c:pt>
                <c:pt idx="4">
                  <c:v>3703.8375000000001</c:v>
                </c:pt>
                <c:pt idx="5">
                  <c:v>2835.0659999999998</c:v>
                </c:pt>
              </c:numCache>
            </c:numRef>
          </c:val>
          <c:extLst>
            <c:ext xmlns:c16="http://schemas.microsoft.com/office/drawing/2014/chart" uri="{C3380CC4-5D6E-409C-BE32-E72D297353CC}">
              <c16:uniqueId val="{00000000-4ED9-48E3-BC5A-1EE6AC5A5475}"/>
            </c:ext>
          </c:extLst>
        </c:ser>
        <c:dLbls>
          <c:showLegendKey val="0"/>
          <c:showVal val="0"/>
          <c:showCatName val="0"/>
          <c:showSerName val="0"/>
          <c:showPercent val="0"/>
          <c:showBubbleSize val="0"/>
        </c:dLbls>
        <c:gapWidth val="150"/>
        <c:axId val="617087288"/>
        <c:axId val="1"/>
      </c:barChart>
      <c:catAx>
        <c:axId val="6170872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826126164609167"/>
              <c:y val="0.9224165082812924"/>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Total cost of the CES function per organisational FTE ($)</a:t>
                </a:r>
              </a:p>
            </c:rich>
          </c:tx>
          <c:layout>
            <c:manualLayout>
              <c:xMode val="edge"/>
              <c:yMode val="edge"/>
              <c:x val="3.4420317713450374E-2"/>
              <c:y val="0.23850635049929103"/>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8728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The % of total Communications employees by level of experience</a:t>
            </a:r>
          </a:p>
        </c:rich>
      </c:tx>
      <c:layout>
        <c:manualLayout>
          <c:xMode val="edge"/>
          <c:yMode val="edge"/>
          <c:x val="0.17045462249156029"/>
          <c:y val="2.3255813953488372E-2"/>
        </c:manualLayout>
      </c:layout>
      <c:overlay val="0"/>
      <c:spPr>
        <a:noFill/>
        <a:ln w="25400">
          <a:noFill/>
        </a:ln>
      </c:spPr>
    </c:title>
    <c:autoTitleDeleted val="0"/>
    <c:plotArea>
      <c:layout>
        <c:manualLayout>
          <c:layoutTarget val="inner"/>
          <c:xMode val="edge"/>
          <c:yMode val="edge"/>
          <c:x val="8.9794802676692556E-2"/>
          <c:y val="0.16374315761820871"/>
          <c:w val="0.68952580927384111"/>
          <c:h val="0.5990087285600928"/>
        </c:manualLayout>
      </c:layout>
      <c:barChart>
        <c:barDir val="col"/>
        <c:grouping val="clustered"/>
        <c:varyColors val="0"/>
        <c:ser>
          <c:idx val="0"/>
          <c:order val="0"/>
          <c:tx>
            <c:strRef>
              <c:f>'8. CES'!$B$136</c:f>
              <c:strCache>
                <c:ptCount val="1"/>
                <c:pt idx="0">
                  <c:v>Number at Assistant/Advisor level as % of Total Comms employees</c:v>
                </c:pt>
              </c:strCache>
            </c:strRef>
          </c:tx>
          <c:invertIfNegative val="0"/>
          <c:cat>
            <c:strRef>
              <c:f>'8. CES'!$C$135:$H$135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CES'!$C$136:$H$136</c:f>
              <c:numCache>
                <c:formatCode>0.00%</c:formatCode>
                <c:ptCount val="6"/>
                <c:pt idx="0">
                  <c:v>0.53129999999999999</c:v>
                </c:pt>
                <c:pt idx="1">
                  <c:v>0.70589999999999997</c:v>
                </c:pt>
                <c:pt idx="2">
                  <c:v>0.26790000000000003</c:v>
                </c:pt>
                <c:pt idx="3">
                  <c:v>0.2762</c:v>
                </c:pt>
                <c:pt idx="4">
                  <c:v>0.1081</c:v>
                </c:pt>
                <c:pt idx="5">
                  <c:v>0.17499999999999999</c:v>
                </c:pt>
              </c:numCache>
            </c:numRef>
          </c:val>
          <c:extLst>
            <c:ext xmlns:c16="http://schemas.microsoft.com/office/drawing/2014/chart" uri="{C3380CC4-5D6E-409C-BE32-E72D297353CC}">
              <c16:uniqueId val="{00000000-FF98-45DE-A8EF-163DBA8FFE11}"/>
            </c:ext>
          </c:extLst>
        </c:ser>
        <c:ser>
          <c:idx val="1"/>
          <c:order val="1"/>
          <c:tx>
            <c:strRef>
              <c:f>'8. CES'!$B$137</c:f>
              <c:strCache>
                <c:ptCount val="1"/>
                <c:pt idx="0">
                  <c:v>Number at  Senior Advisor level as % of Total Comms employees</c:v>
                </c:pt>
              </c:strCache>
            </c:strRef>
          </c:tx>
          <c:invertIfNegative val="0"/>
          <c:cat>
            <c:strRef>
              <c:f>'8. CES'!$C$135:$H$135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CES'!$C$137:$H$137</c:f>
              <c:numCache>
                <c:formatCode>0.00%</c:formatCode>
                <c:ptCount val="6"/>
                <c:pt idx="0">
                  <c:v>0.25</c:v>
                </c:pt>
                <c:pt idx="1">
                  <c:v>0.17649999999999999</c:v>
                </c:pt>
                <c:pt idx="2">
                  <c:v>0.49209999999999998</c:v>
                </c:pt>
                <c:pt idx="3">
                  <c:v>0.35899999999999999</c:v>
                </c:pt>
                <c:pt idx="4">
                  <c:v>0.33329999999999999</c:v>
                </c:pt>
                <c:pt idx="5">
                  <c:v>0.25650000000000001</c:v>
                </c:pt>
              </c:numCache>
            </c:numRef>
          </c:val>
          <c:extLst>
            <c:ext xmlns:c16="http://schemas.microsoft.com/office/drawing/2014/chart" uri="{C3380CC4-5D6E-409C-BE32-E72D297353CC}">
              <c16:uniqueId val="{00000001-FF98-45DE-A8EF-163DBA8FFE11}"/>
            </c:ext>
          </c:extLst>
        </c:ser>
        <c:ser>
          <c:idx val="2"/>
          <c:order val="2"/>
          <c:tx>
            <c:strRef>
              <c:f>'8. CES'!$B$138</c:f>
              <c:strCache>
                <c:ptCount val="1"/>
                <c:pt idx="0">
                  <c:v>Number at Lead/Principal Advisor / Account Manager level as % of Total Comms employees</c:v>
                </c:pt>
              </c:strCache>
            </c:strRef>
          </c:tx>
          <c:invertIfNegative val="0"/>
          <c:cat>
            <c:strRef>
              <c:f>'8. CES'!$C$135:$H$135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CES'!$C$138:$H$138</c:f>
              <c:numCache>
                <c:formatCode>0.00%</c:formatCode>
                <c:ptCount val="6"/>
                <c:pt idx="0">
                  <c:v>0.1875</c:v>
                </c:pt>
                <c:pt idx="1">
                  <c:v>8.8200000000000001E-2</c:v>
                </c:pt>
                <c:pt idx="2">
                  <c:v>7.6399999999999996E-2</c:v>
                </c:pt>
                <c:pt idx="3">
                  <c:v>0.1111</c:v>
                </c:pt>
                <c:pt idx="4">
                  <c:v>0</c:v>
                </c:pt>
                <c:pt idx="5">
                  <c:v>0</c:v>
                </c:pt>
              </c:numCache>
            </c:numRef>
          </c:val>
          <c:extLst>
            <c:ext xmlns:c16="http://schemas.microsoft.com/office/drawing/2014/chart" uri="{C3380CC4-5D6E-409C-BE32-E72D297353CC}">
              <c16:uniqueId val="{00000002-FF98-45DE-A8EF-163DBA8FFE11}"/>
            </c:ext>
          </c:extLst>
        </c:ser>
        <c:ser>
          <c:idx val="3"/>
          <c:order val="3"/>
          <c:tx>
            <c:strRef>
              <c:f>'8. CES'!$B$139</c:f>
              <c:strCache>
                <c:ptCount val="1"/>
                <c:pt idx="0">
                  <c:v>Number at Team Leader/Manager/Director level as % of Total Comms employees</c:v>
                </c:pt>
              </c:strCache>
            </c:strRef>
          </c:tx>
          <c:invertIfNegative val="0"/>
          <c:cat>
            <c:strRef>
              <c:f>'8. CES'!$C$135:$H$135</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CES'!$C$139:$H$139</c:f>
              <c:numCache>
                <c:formatCode>0.00%</c:formatCode>
                <c:ptCount val="6"/>
                <c:pt idx="0">
                  <c:v>3.1300000000000001E-2</c:v>
                </c:pt>
                <c:pt idx="1">
                  <c:v>2.9399999999999999E-2</c:v>
                </c:pt>
                <c:pt idx="2">
                  <c:v>0.1875</c:v>
                </c:pt>
                <c:pt idx="3">
                  <c:v>0.16669999999999999</c:v>
                </c:pt>
                <c:pt idx="4">
                  <c:v>0.13569999999999999</c:v>
                </c:pt>
                <c:pt idx="5">
                  <c:v>0.11459999999999999</c:v>
                </c:pt>
              </c:numCache>
            </c:numRef>
          </c:val>
          <c:extLst>
            <c:ext xmlns:c16="http://schemas.microsoft.com/office/drawing/2014/chart" uri="{C3380CC4-5D6E-409C-BE32-E72D297353CC}">
              <c16:uniqueId val="{00000003-FF98-45DE-A8EF-163DBA8FFE11}"/>
            </c:ext>
          </c:extLst>
        </c:ser>
        <c:dLbls>
          <c:showLegendKey val="0"/>
          <c:showVal val="0"/>
          <c:showCatName val="0"/>
          <c:showSerName val="0"/>
          <c:showPercent val="0"/>
          <c:showBubbleSize val="0"/>
        </c:dLbls>
        <c:gapWidth val="150"/>
        <c:axId val="617089584"/>
        <c:axId val="1"/>
      </c:barChart>
      <c:catAx>
        <c:axId val="6170895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8024487776724242"/>
              <c:y val="0.92151162790697672"/>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 of Communications employees by level of experience</a:t>
                </a:r>
              </a:p>
            </c:rich>
          </c:tx>
          <c:layout>
            <c:manualLayout>
              <c:xMode val="edge"/>
              <c:yMode val="edge"/>
              <c:x val="4.3706055067723867E-3"/>
              <c:y val="0.20562015503875969"/>
            </c:manualLayout>
          </c:layout>
          <c:overlay val="0"/>
          <c:spPr>
            <a:noFill/>
            <a:ln w="25400">
              <a:noFill/>
            </a:ln>
          </c:spPr>
        </c:title>
        <c:numFmt formatCode="0.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89584"/>
        <c:crosses val="autoZero"/>
        <c:crossBetween val="between"/>
        <c:majorUnit val="0.1"/>
      </c:valAx>
      <c:spPr>
        <a:solidFill>
          <a:srgbClr val="FFFFFF"/>
        </a:solidFill>
        <a:ln w="25400">
          <a:noFill/>
        </a:ln>
      </c:spPr>
    </c:plotArea>
    <c:legend>
      <c:legendPos val="r"/>
      <c:layout>
        <c:manualLayout>
          <c:xMode val="edge"/>
          <c:yMode val="edge"/>
          <c:x val="0.80041151924072318"/>
          <c:y val="0.22250930842946959"/>
          <c:w val="0.18036928629994553"/>
          <c:h val="0.56932246841237866"/>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NZ"/>
              <a:t>Summary of total A&amp;S costs FY 2014/15, FY 2015/16 and FY 2016/17</a:t>
            </a:r>
          </a:p>
        </c:rich>
      </c:tx>
      <c:layout>
        <c:manualLayout>
          <c:xMode val="edge"/>
          <c:yMode val="edge"/>
          <c:x val="0.16435443435098893"/>
          <c:y val="2.5236593059936908E-2"/>
        </c:manualLayout>
      </c:layout>
      <c:overlay val="0"/>
      <c:spPr>
        <a:noFill/>
        <a:ln w="25400">
          <a:noFill/>
        </a:ln>
      </c:spPr>
    </c:title>
    <c:autoTitleDeleted val="0"/>
    <c:plotArea>
      <c:layout>
        <c:manualLayout>
          <c:layoutTarget val="inner"/>
          <c:xMode val="edge"/>
          <c:yMode val="edge"/>
          <c:x val="8.3244440391354799E-2"/>
          <c:y val="0.17665615141955837"/>
          <c:w val="0.72678799880144351"/>
          <c:h val="0.63091482649842312"/>
        </c:manualLayout>
      </c:layout>
      <c:barChart>
        <c:barDir val="col"/>
        <c:grouping val="clustered"/>
        <c:varyColors val="0"/>
        <c:ser>
          <c:idx val="0"/>
          <c:order val="0"/>
          <c:tx>
            <c:strRef>
              <c:f>'3. Summary graphs'!$A$48</c:f>
              <c:strCache>
                <c:ptCount val="1"/>
                <c:pt idx="0">
                  <c:v>Agency result FY 2016/17</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graphs'!$B$48:$F$48</c:f>
              <c:numCache>
                <c:formatCode>0.00%</c:formatCode>
                <c:ptCount val="5"/>
                <c:pt idx="0">
                  <c:v>8.8000000000000005E-3</c:v>
                </c:pt>
                <c:pt idx="1">
                  <c:v>1.35E-2</c:v>
                </c:pt>
                <c:pt idx="2">
                  <c:v>6.08E-2</c:v>
                </c:pt>
                <c:pt idx="3">
                  <c:v>1E-3</c:v>
                </c:pt>
                <c:pt idx="4">
                  <c:v>1.95E-2</c:v>
                </c:pt>
              </c:numCache>
            </c:numRef>
          </c:val>
          <c:extLst>
            <c:ext xmlns:c16="http://schemas.microsoft.com/office/drawing/2014/chart" uri="{C3380CC4-5D6E-409C-BE32-E72D297353CC}">
              <c16:uniqueId val="{00000000-A3FB-484D-9FE0-76CE6DE62D81}"/>
            </c:ext>
          </c:extLst>
        </c:ser>
        <c:ser>
          <c:idx val="1"/>
          <c:order val="1"/>
          <c:tx>
            <c:strRef>
              <c:f>'3. Summary graphs'!$A$49</c:f>
              <c:strCache>
                <c:ptCount val="1"/>
                <c:pt idx="0">
                  <c:v>Agency result FY 2015/16</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graphs'!$B$49:$F$49</c:f>
              <c:numCache>
                <c:formatCode>0.00%</c:formatCode>
                <c:ptCount val="5"/>
                <c:pt idx="0">
                  <c:v>1.11E-2</c:v>
                </c:pt>
                <c:pt idx="1">
                  <c:v>1.41E-2</c:v>
                </c:pt>
                <c:pt idx="2">
                  <c:v>6.3600000000000004E-2</c:v>
                </c:pt>
                <c:pt idx="3">
                  <c:v>1.1000000000000001E-3</c:v>
                </c:pt>
                <c:pt idx="4">
                  <c:v>1.9099999999999999E-2</c:v>
                </c:pt>
              </c:numCache>
            </c:numRef>
          </c:val>
          <c:extLst>
            <c:ext xmlns:c16="http://schemas.microsoft.com/office/drawing/2014/chart" uri="{C3380CC4-5D6E-409C-BE32-E72D297353CC}">
              <c16:uniqueId val="{00000001-A3FB-484D-9FE0-76CE6DE62D81}"/>
            </c:ext>
          </c:extLst>
        </c:ser>
        <c:ser>
          <c:idx val="2"/>
          <c:order val="2"/>
          <c:tx>
            <c:strRef>
              <c:f>'3. Summary graphs'!$A$50</c:f>
              <c:strCache>
                <c:ptCount val="1"/>
                <c:pt idx="0">
                  <c:v>Agency result FY 2014/15</c:v>
                </c:pt>
              </c:strCache>
            </c:strRef>
          </c:tx>
          <c:invertIfNegative val="0"/>
          <c:cat>
            <c:strRef>
              <c:f>'3. Summary graphs'!$B$47:$F$47</c:f>
              <c:strCache>
                <c:ptCount val="5"/>
                <c:pt idx="0">
                  <c:v>HR</c:v>
                </c:pt>
                <c:pt idx="1">
                  <c:v>Finance</c:v>
                </c:pt>
                <c:pt idx="2">
                  <c:v>ICT</c:v>
                </c:pt>
                <c:pt idx="3">
                  <c:v>Procurement</c:v>
                </c:pt>
                <c:pt idx="4">
                  <c:v>CES</c:v>
                </c:pt>
              </c:strCache>
            </c:strRef>
          </c:cat>
          <c:val>
            <c:numRef>
              <c:f>'3. Summary graphs'!$B$50:$F$50</c:f>
              <c:numCache>
                <c:formatCode>0.00%</c:formatCode>
                <c:ptCount val="5"/>
                <c:pt idx="0">
                  <c:v>1.0800000000000001E-2</c:v>
                </c:pt>
                <c:pt idx="1">
                  <c:v>1.4800000000000001E-2</c:v>
                </c:pt>
                <c:pt idx="2">
                  <c:v>6.7400000000000002E-2</c:v>
                </c:pt>
                <c:pt idx="3">
                  <c:v>1.9E-3</c:v>
                </c:pt>
                <c:pt idx="4">
                  <c:v>1.72E-2</c:v>
                </c:pt>
              </c:numCache>
            </c:numRef>
          </c:val>
          <c:extLst>
            <c:ext xmlns:c16="http://schemas.microsoft.com/office/drawing/2014/chart" uri="{C3380CC4-5D6E-409C-BE32-E72D297353CC}">
              <c16:uniqueId val="{00000002-A3FB-484D-9FE0-76CE6DE62D81}"/>
            </c:ext>
          </c:extLst>
        </c:ser>
        <c:dLbls>
          <c:showLegendKey val="0"/>
          <c:showVal val="0"/>
          <c:showCatName val="0"/>
          <c:showSerName val="0"/>
          <c:showPercent val="0"/>
          <c:showBubbleSize val="0"/>
        </c:dLbls>
        <c:gapWidth val="150"/>
        <c:axId val="485607536"/>
        <c:axId val="1"/>
      </c:barChart>
      <c:catAx>
        <c:axId val="4856075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A&amp;S function</a:t>
                </a:r>
              </a:p>
            </c:rich>
          </c:tx>
          <c:layout>
            <c:manualLayout>
              <c:xMode val="edge"/>
              <c:yMode val="edge"/>
              <c:x val="0.40021367126334395"/>
              <c:y val="0.91482649842271291"/>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ORC</a:t>
                </a:r>
              </a:p>
            </c:rich>
          </c:tx>
          <c:layout>
            <c:manualLayout>
              <c:xMode val="edge"/>
              <c:yMode val="edge"/>
              <c:x val="5.3361792956243331E-3"/>
              <c:y val="0.29337539432176657"/>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5607536"/>
        <c:crosses val="autoZero"/>
        <c:crossBetween val="between"/>
      </c:valAx>
      <c:spPr>
        <a:solidFill>
          <a:srgbClr val="FFFFFF"/>
        </a:solidFill>
        <a:ln w="25400">
          <a:noFill/>
        </a:ln>
      </c:spPr>
    </c:plotArea>
    <c:legend>
      <c:legendPos val="r"/>
      <c:layout>
        <c:manualLayout>
          <c:xMode val="edge"/>
          <c:yMode val="edge"/>
          <c:x val="0.82924271072305933"/>
          <c:y val="0.27655099894847529"/>
          <c:w val="0.15261483990061542"/>
          <c:h val="0.53732912723449"/>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Professionally qualified Communications employees as % ot total Comms employees</a:t>
            </a:r>
          </a:p>
        </c:rich>
      </c:tx>
      <c:layout>
        <c:manualLayout>
          <c:xMode val="edge"/>
          <c:yMode val="edge"/>
          <c:x val="0.11562794506412578"/>
          <c:y val="2.030456852791878E-2"/>
        </c:manualLayout>
      </c:layout>
      <c:overlay val="0"/>
      <c:spPr>
        <a:noFill/>
        <a:ln w="25400">
          <a:noFill/>
        </a:ln>
      </c:spPr>
    </c:title>
    <c:autoTitleDeleted val="0"/>
    <c:plotArea>
      <c:layout>
        <c:manualLayout>
          <c:layoutTarget val="inner"/>
          <c:xMode val="edge"/>
          <c:yMode val="edge"/>
          <c:x val="0.10597763117448157"/>
          <c:y val="0.16470611889091069"/>
          <c:w val="0.88160506963656571"/>
          <c:h val="0.5264713443120177"/>
        </c:manualLayout>
      </c:layout>
      <c:barChart>
        <c:barDir val="col"/>
        <c:grouping val="clustered"/>
        <c:varyColors val="0"/>
        <c:ser>
          <c:idx val="0"/>
          <c:order val="0"/>
          <c:tx>
            <c:strRef>
              <c:f>'8. CES'!$B$161</c:f>
              <c:strCache>
                <c:ptCount val="1"/>
                <c:pt idx="0">
                  <c:v>Result</c:v>
                </c:pt>
              </c:strCache>
            </c:strRef>
          </c:tx>
          <c:invertIfNegative val="0"/>
          <c:cat>
            <c:strRef>
              <c:f>'8. CES'!$C$160:$H$160</c:f>
              <c:strCache>
                <c:ptCount val="6"/>
                <c:pt idx="0">
                  <c:v>Agency result
FY 2016/17</c:v>
                </c:pt>
                <c:pt idx="1">
                  <c:v>Agency result
FY 2015/16</c:v>
                </c:pt>
                <c:pt idx="2">
                  <c:v>Peer group (median)</c:v>
                </c:pt>
                <c:pt idx="3">
                  <c:v>NZ full cohort (median)</c:v>
                </c:pt>
                <c:pt idx="4">
                  <c:v>Peer group (75th percentile)</c:v>
                </c:pt>
                <c:pt idx="5">
                  <c:v>NZ full cohort (75th percentile)</c:v>
                </c:pt>
              </c:strCache>
            </c:strRef>
          </c:cat>
          <c:val>
            <c:numRef>
              <c:f>'8. CES'!$C$161:$H$161</c:f>
              <c:numCache>
                <c:formatCode>0%</c:formatCode>
                <c:ptCount val="6"/>
                <c:pt idx="0">
                  <c:v>0.9375</c:v>
                </c:pt>
                <c:pt idx="1">
                  <c:v>0.85289999999999999</c:v>
                </c:pt>
                <c:pt idx="2">
                  <c:v>0.93540000000000001</c:v>
                </c:pt>
                <c:pt idx="3">
                  <c:v>0.92500000000000004</c:v>
                </c:pt>
                <c:pt idx="4">
                  <c:v>1</c:v>
                </c:pt>
                <c:pt idx="5">
                  <c:v>1</c:v>
                </c:pt>
              </c:numCache>
            </c:numRef>
          </c:val>
          <c:extLst>
            <c:ext xmlns:c16="http://schemas.microsoft.com/office/drawing/2014/chart" uri="{C3380CC4-5D6E-409C-BE32-E72D297353CC}">
              <c16:uniqueId val="{00000000-842C-4CFF-9FB2-38795EC1AE48}"/>
            </c:ext>
          </c:extLst>
        </c:ser>
        <c:dLbls>
          <c:showLegendKey val="0"/>
          <c:showVal val="0"/>
          <c:showCatName val="0"/>
          <c:showSerName val="0"/>
          <c:showPercent val="0"/>
          <c:showBubbleSize val="0"/>
        </c:dLbls>
        <c:gapWidth val="150"/>
        <c:axId val="617091880"/>
        <c:axId val="1"/>
      </c:barChart>
      <c:catAx>
        <c:axId val="6170918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47967519389201685"/>
              <c:y val="0.93147314707488971"/>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 of qualified employees</a:t>
                </a:r>
              </a:p>
            </c:rich>
          </c:tx>
          <c:layout>
            <c:manualLayout>
              <c:xMode val="edge"/>
              <c:yMode val="edge"/>
              <c:x val="4.516707728936949E-3"/>
              <c:y val="0.33248784257297787"/>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9188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Communications Capability Maturity Model scores</a:t>
            </a:r>
          </a:p>
        </c:rich>
      </c:tx>
      <c:layout>
        <c:manualLayout>
          <c:xMode val="edge"/>
          <c:yMode val="edge"/>
          <c:x val="0.23534712526370749"/>
          <c:y val="2.0618556701030927E-2"/>
        </c:manualLayout>
      </c:layout>
      <c:overlay val="0"/>
      <c:spPr>
        <a:noFill/>
        <a:ln w="25400">
          <a:noFill/>
        </a:ln>
      </c:spPr>
    </c:title>
    <c:autoTitleDeleted val="0"/>
    <c:plotArea>
      <c:layout>
        <c:manualLayout>
          <c:layoutTarget val="inner"/>
          <c:xMode val="edge"/>
          <c:yMode val="edge"/>
          <c:x val="0.12847481393592922"/>
          <c:y val="0.18876121201363424"/>
          <c:w val="0.63432026542456843"/>
          <c:h val="0.55241644278040858"/>
        </c:manualLayout>
      </c:layout>
      <c:barChart>
        <c:barDir val="col"/>
        <c:grouping val="clustered"/>
        <c:varyColors val="0"/>
        <c:ser>
          <c:idx val="0"/>
          <c:order val="0"/>
          <c:tx>
            <c:strRef>
              <c:f>'8. CES'!$B$187</c:f>
              <c:strCache>
                <c:ptCount val="1"/>
                <c:pt idx="0">
                  <c:v>Communications Current State</c:v>
                </c:pt>
              </c:strCache>
            </c:strRef>
          </c:tx>
          <c:invertIfNegative val="0"/>
          <c:cat>
            <c:strRef>
              <c:f>'8. CES'!$C$186:$H$186</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'8. CES'!$C$187:$H$187</c:f>
              <c:numCache>
                <c:formatCode>0.0</c:formatCode>
                <c:ptCount val="6"/>
                <c:pt idx="0">
                  <c:v>2.1</c:v>
                </c:pt>
                <c:pt idx="1">
                  <c:v>1.9</c:v>
                </c:pt>
                <c:pt idx="2">
                  <c:v>2.9</c:v>
                </c:pt>
                <c:pt idx="3">
                  <c:v>2.9</c:v>
                </c:pt>
                <c:pt idx="4">
                  <c:v>3.25</c:v>
                </c:pt>
                <c:pt idx="5">
                  <c:v>3.2749999999999999</c:v>
                </c:pt>
              </c:numCache>
            </c:numRef>
          </c:val>
          <c:extLst>
            <c:ext xmlns:c16="http://schemas.microsoft.com/office/drawing/2014/chart" uri="{C3380CC4-5D6E-409C-BE32-E72D297353CC}">
              <c16:uniqueId val="{00000000-2B1D-4237-A14A-138C735E8107}"/>
            </c:ext>
          </c:extLst>
        </c:ser>
        <c:ser>
          <c:idx val="1"/>
          <c:order val="1"/>
          <c:tx>
            <c:strRef>
              <c:f>'8. CES'!$B$188</c:f>
              <c:strCache>
                <c:ptCount val="1"/>
                <c:pt idx="0">
                  <c:v>Communications Future State Aspiration</c:v>
                </c:pt>
              </c:strCache>
            </c:strRef>
          </c:tx>
          <c:invertIfNegative val="0"/>
          <c:cat>
            <c:strRef>
              <c:f>'8. CES'!$C$186:$H$186</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'8. CES'!$C$188:$H$188</c:f>
              <c:numCache>
                <c:formatCode>0.0</c:formatCode>
                <c:ptCount val="6"/>
                <c:pt idx="0">
                  <c:v>2.8</c:v>
                </c:pt>
                <c:pt idx="1">
                  <c:v>2.7</c:v>
                </c:pt>
                <c:pt idx="2">
                  <c:v>3.6</c:v>
                </c:pt>
                <c:pt idx="3">
                  <c:v>3.55</c:v>
                </c:pt>
                <c:pt idx="4">
                  <c:v>3.7749999999999999</c:v>
                </c:pt>
                <c:pt idx="5">
                  <c:v>3.875</c:v>
                </c:pt>
              </c:numCache>
            </c:numRef>
          </c:val>
          <c:extLst>
            <c:ext xmlns:c16="http://schemas.microsoft.com/office/drawing/2014/chart" uri="{C3380CC4-5D6E-409C-BE32-E72D297353CC}">
              <c16:uniqueId val="{00000001-2B1D-4237-A14A-138C735E8107}"/>
            </c:ext>
          </c:extLst>
        </c:ser>
        <c:dLbls>
          <c:showLegendKey val="0"/>
          <c:showVal val="0"/>
          <c:showCatName val="0"/>
          <c:showSerName val="0"/>
          <c:showPercent val="0"/>
          <c:showBubbleSize val="0"/>
        </c:dLbls>
        <c:gapWidth val="150"/>
        <c:axId val="617094504"/>
        <c:axId val="1"/>
      </c:barChart>
      <c:catAx>
        <c:axId val="6170945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8954015086548022"/>
              <c:y val="0.9175268555348107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8530254600263171E-2"/>
              <c:y val="0.25257759017236248"/>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7094504"/>
        <c:crosses val="autoZero"/>
        <c:crossBetween val="between"/>
      </c:valAx>
      <c:spPr>
        <a:solidFill>
          <a:srgbClr val="FFFFFF"/>
        </a:solidFill>
        <a:ln w="25400">
          <a:noFill/>
        </a:ln>
      </c:spPr>
    </c:plotArea>
    <c:legend>
      <c:legendPos val="r"/>
      <c:layout>
        <c:manualLayout>
          <c:xMode val="edge"/>
          <c:yMode val="edge"/>
          <c:x val="0.78809736091719418"/>
          <c:y val="0.38144384013853938"/>
          <c:w val="0.2046888783366525"/>
          <c:h val="0.2268043942960738"/>
        </c:manualLayout>
      </c:layout>
      <c:overlay val="0"/>
      <c:spPr>
        <a:no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Legal Capability Maturity Model scores</a:t>
            </a:r>
          </a:p>
        </c:rich>
      </c:tx>
      <c:layout>
        <c:manualLayout>
          <c:xMode val="edge"/>
          <c:yMode val="edge"/>
          <c:x val="0.29422392471211367"/>
          <c:y val="2.0618556701030927E-2"/>
        </c:manualLayout>
      </c:layout>
      <c:overlay val="0"/>
      <c:spPr>
        <a:noFill/>
        <a:ln w="25400">
          <a:noFill/>
        </a:ln>
      </c:spPr>
    </c:title>
    <c:autoTitleDeleted val="0"/>
    <c:plotArea>
      <c:layout>
        <c:manualLayout>
          <c:layoutTarget val="inner"/>
          <c:xMode val="edge"/>
          <c:yMode val="edge"/>
          <c:x val="0.12847481393592922"/>
          <c:y val="0.18876121201363424"/>
          <c:w val="0.64237810513136917"/>
          <c:h val="0.55241644278040858"/>
        </c:manualLayout>
      </c:layout>
      <c:barChart>
        <c:barDir val="col"/>
        <c:grouping val="clustered"/>
        <c:varyColors val="0"/>
        <c:ser>
          <c:idx val="0"/>
          <c:order val="0"/>
          <c:tx>
            <c:strRef>
              <c:f>'8. CES'!$B$213</c:f>
              <c:strCache>
                <c:ptCount val="1"/>
                <c:pt idx="0">
                  <c:v>Legal Current State</c:v>
                </c:pt>
              </c:strCache>
            </c:strRef>
          </c:tx>
          <c:invertIfNegative val="0"/>
          <c:cat>
            <c:strRef>
              <c:f>'8. CES'!$C$212:$H$212</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'8. CES'!$C$213:$H$213</c:f>
              <c:numCache>
                <c:formatCode>0.0</c:formatCode>
                <c:ptCount val="6"/>
                <c:pt idx="0">
                  <c:v>3.4</c:v>
                </c:pt>
                <c:pt idx="1">
                  <c:v>3.6</c:v>
                </c:pt>
                <c:pt idx="2">
                  <c:v>2.85</c:v>
                </c:pt>
                <c:pt idx="3">
                  <c:v>2.8</c:v>
                </c:pt>
                <c:pt idx="4">
                  <c:v>3.4</c:v>
                </c:pt>
                <c:pt idx="5">
                  <c:v>3.35</c:v>
                </c:pt>
              </c:numCache>
            </c:numRef>
          </c:val>
          <c:extLst>
            <c:ext xmlns:c16="http://schemas.microsoft.com/office/drawing/2014/chart" uri="{C3380CC4-5D6E-409C-BE32-E72D297353CC}">
              <c16:uniqueId val="{00000000-8E53-49E7-A24F-BAB42EDCDE67}"/>
            </c:ext>
          </c:extLst>
        </c:ser>
        <c:ser>
          <c:idx val="1"/>
          <c:order val="1"/>
          <c:tx>
            <c:strRef>
              <c:f>'8. CES'!$B$214</c:f>
              <c:strCache>
                <c:ptCount val="1"/>
                <c:pt idx="0">
                  <c:v>Legal Future State Aspiration</c:v>
                </c:pt>
              </c:strCache>
            </c:strRef>
          </c:tx>
          <c:invertIfNegative val="0"/>
          <c:cat>
            <c:strRef>
              <c:f>'8. CES'!$C$212:$H$212</c:f>
              <c:strCache>
                <c:ptCount val="6"/>
                <c:pt idx="0">
                  <c:v>Agency result
FY 2016/17</c:v>
                </c:pt>
                <c:pt idx="1">
                  <c:v>Agency result
FY 2015/16</c:v>
                </c:pt>
                <c:pt idx="2">
                  <c:v>NZ peer group (median)</c:v>
                </c:pt>
                <c:pt idx="3">
                  <c:v>NZ Full cohort (median)</c:v>
                </c:pt>
                <c:pt idx="4">
                  <c:v>Peer group (75th percentile)</c:v>
                </c:pt>
                <c:pt idx="5">
                  <c:v>NZ full cohort (75th percentile)</c:v>
                </c:pt>
              </c:strCache>
            </c:strRef>
          </c:cat>
          <c:val>
            <c:numRef>
              <c:f>'8. CES'!$C$214:$H$214</c:f>
              <c:numCache>
                <c:formatCode>0.0</c:formatCode>
                <c:ptCount val="6"/>
                <c:pt idx="0">
                  <c:v>4</c:v>
                </c:pt>
                <c:pt idx="1">
                  <c:v>4</c:v>
                </c:pt>
                <c:pt idx="2">
                  <c:v>3.45</c:v>
                </c:pt>
                <c:pt idx="3">
                  <c:v>3.5</c:v>
                </c:pt>
                <c:pt idx="4">
                  <c:v>3.7749999999999999</c:v>
                </c:pt>
                <c:pt idx="5">
                  <c:v>3.8</c:v>
                </c:pt>
              </c:numCache>
            </c:numRef>
          </c:val>
          <c:extLst>
            <c:ext xmlns:c16="http://schemas.microsoft.com/office/drawing/2014/chart" uri="{C3380CC4-5D6E-409C-BE32-E72D297353CC}">
              <c16:uniqueId val="{00000001-8E53-49E7-A24F-BAB42EDCDE67}"/>
            </c:ext>
          </c:extLst>
        </c:ser>
        <c:dLbls>
          <c:showLegendKey val="0"/>
          <c:showVal val="0"/>
          <c:showCatName val="0"/>
          <c:showSerName val="0"/>
          <c:showPercent val="0"/>
          <c:showBubbleSize val="0"/>
        </c:dLbls>
        <c:gapWidth val="150"/>
        <c:axId val="613046480"/>
        <c:axId val="1"/>
      </c:barChart>
      <c:catAx>
        <c:axId val="6130464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9350197441536022"/>
              <c:y val="0.91752685553481073"/>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min val="0"/>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8592088151143274E-2"/>
              <c:y val="0.25257759017236248"/>
            </c:manualLayout>
          </c:layout>
          <c:overlay val="0"/>
          <c:spPr>
            <a:noFill/>
            <a:ln w="25400">
              <a:noFill/>
            </a:ln>
          </c:spPr>
        </c:title>
        <c:numFmt formatCode="#,##0.0" sourceLinked="0"/>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13046480"/>
        <c:crosses val="autoZero"/>
        <c:crossBetween val="between"/>
      </c:valAx>
      <c:spPr>
        <a:solidFill>
          <a:srgbClr val="FFFFFF"/>
        </a:solidFill>
        <a:ln w="25400">
          <a:noFill/>
        </a:ln>
      </c:spPr>
    </c:plotArea>
    <c:legend>
      <c:legendPos val="r"/>
      <c:layout>
        <c:manualLayout>
          <c:xMode val="edge"/>
          <c:yMode val="edge"/>
          <c:x val="0.81046965075311528"/>
          <c:y val="0.38144384013853938"/>
          <c:w val="0.16967515547043099"/>
          <c:h val="0.21907243553318723"/>
        </c:manualLayout>
      </c:layout>
      <c:overlay val="0"/>
      <c:spPr>
        <a:no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ICT MPI scores FY2014/15, FY2015/16, FY2016/17</a:t>
            </a:r>
          </a:p>
        </c:rich>
      </c:tx>
      <c:layout>
        <c:manualLayout>
          <c:xMode val="edge"/>
          <c:yMode val="edge"/>
          <c:x val="0.12098512311228762"/>
          <c:y val="2.1390374331550801E-2"/>
        </c:manualLayout>
      </c:layout>
      <c:overlay val="0"/>
      <c:spPr>
        <a:noFill/>
        <a:ln w="25400">
          <a:noFill/>
        </a:ln>
      </c:spPr>
    </c:title>
    <c:autoTitleDeleted val="0"/>
    <c:plotArea>
      <c:layout>
        <c:manualLayout>
          <c:layoutTarget val="inner"/>
          <c:xMode val="edge"/>
          <c:yMode val="edge"/>
          <c:x val="8.3099982401798847E-2"/>
          <c:y val="0.17557295536377665"/>
          <c:w val="0.74976725695106161"/>
          <c:h val="0.63867843183055006"/>
        </c:manualLayout>
      </c:layout>
      <c:barChart>
        <c:barDir val="col"/>
        <c:grouping val="clustered"/>
        <c:varyColors val="0"/>
        <c:ser>
          <c:idx val="0"/>
          <c:order val="0"/>
          <c:tx>
            <c:strRef>
              <c:f>'3. Summary graphs'!$A$90</c:f>
              <c:strCache>
                <c:ptCount val="1"/>
                <c:pt idx="0">
                  <c:v>Agency result FY 2016/17 </c:v>
                </c:pt>
              </c:strCache>
            </c:strRef>
          </c:tx>
          <c:invertIfNegative val="0"/>
          <c:cat>
            <c:strRef>
              <c:f>'3. Summary graphs'!$B$89:$B$89</c:f>
              <c:strCache>
                <c:ptCount val="1"/>
                <c:pt idx="0">
                  <c:v>ICT</c:v>
                </c:pt>
              </c:strCache>
            </c:strRef>
          </c:cat>
          <c:val>
            <c:numRef>
              <c:f>'3. Summary graphs'!$B$90:$B$90</c:f>
              <c:numCache>
                <c:formatCode>0.00%</c:formatCode>
                <c:ptCount val="1"/>
                <c:pt idx="0">
                  <c:v>0.5</c:v>
                </c:pt>
              </c:numCache>
            </c:numRef>
          </c:val>
          <c:extLst>
            <c:ext xmlns:c16="http://schemas.microsoft.com/office/drawing/2014/chart" uri="{C3380CC4-5D6E-409C-BE32-E72D297353CC}">
              <c16:uniqueId val="{00000000-CE8B-4AA9-99AE-444BD7AF567C}"/>
            </c:ext>
          </c:extLst>
        </c:ser>
        <c:ser>
          <c:idx val="1"/>
          <c:order val="1"/>
          <c:tx>
            <c:strRef>
              <c:f>'3. Summary graphs'!$A$91</c:f>
              <c:strCache>
                <c:ptCount val="1"/>
                <c:pt idx="0">
                  <c:v>Agency result FY 2015/16 </c:v>
                </c:pt>
              </c:strCache>
            </c:strRef>
          </c:tx>
          <c:invertIfNegative val="0"/>
          <c:cat>
            <c:strRef>
              <c:f>'3. Summary graphs'!$B$89:$B$89</c:f>
              <c:strCache>
                <c:ptCount val="1"/>
                <c:pt idx="0">
                  <c:v>ICT</c:v>
                </c:pt>
              </c:strCache>
            </c:strRef>
          </c:cat>
          <c:val>
            <c:numRef>
              <c:f>'3. Summary graphs'!$B$91:$B$91</c:f>
              <c:numCache>
                <c:formatCode>0.00%</c:formatCode>
                <c:ptCount val="1"/>
                <c:pt idx="0">
                  <c:v>0.5</c:v>
                </c:pt>
              </c:numCache>
            </c:numRef>
          </c:val>
          <c:extLst>
            <c:ext xmlns:c16="http://schemas.microsoft.com/office/drawing/2014/chart" uri="{C3380CC4-5D6E-409C-BE32-E72D297353CC}">
              <c16:uniqueId val="{00000001-CE8B-4AA9-99AE-444BD7AF567C}"/>
            </c:ext>
          </c:extLst>
        </c:ser>
        <c:ser>
          <c:idx val="2"/>
          <c:order val="2"/>
          <c:tx>
            <c:strRef>
              <c:f>'3. Summary graphs'!$A$92</c:f>
              <c:strCache>
                <c:ptCount val="1"/>
                <c:pt idx="0">
                  <c:v>Agency result FY 2014/15 </c:v>
                </c:pt>
              </c:strCache>
            </c:strRef>
          </c:tx>
          <c:invertIfNegative val="0"/>
          <c:cat>
            <c:strRef>
              <c:f>'3. Summary graphs'!$B$89:$B$89</c:f>
              <c:strCache>
                <c:ptCount val="1"/>
                <c:pt idx="0">
                  <c:v>ICT</c:v>
                </c:pt>
              </c:strCache>
            </c:strRef>
          </c:cat>
          <c:val>
            <c:numRef>
              <c:f>'3. Summary graphs'!$B$92:$B$92</c:f>
              <c:numCache>
                <c:formatCode>0.00%</c:formatCode>
                <c:ptCount val="1"/>
                <c:pt idx="0">
                  <c:v>1</c:v>
                </c:pt>
              </c:numCache>
            </c:numRef>
          </c:val>
          <c:extLst>
            <c:ext xmlns:c16="http://schemas.microsoft.com/office/drawing/2014/chart" uri="{C3380CC4-5D6E-409C-BE32-E72D297353CC}">
              <c16:uniqueId val="{00000002-CE8B-4AA9-99AE-444BD7AF567C}"/>
            </c:ext>
          </c:extLst>
        </c:ser>
        <c:dLbls>
          <c:showLegendKey val="0"/>
          <c:showVal val="0"/>
          <c:showCatName val="0"/>
          <c:showSerName val="0"/>
          <c:showPercent val="0"/>
          <c:showBubbleSize val="0"/>
        </c:dLbls>
        <c:gapWidth val="150"/>
        <c:axId val="485735912"/>
        <c:axId val="1"/>
      </c:barChart>
      <c:catAx>
        <c:axId val="4857359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A&amp;S function</a:t>
                </a:r>
              </a:p>
            </c:rich>
          </c:tx>
          <c:layout>
            <c:manualLayout>
              <c:xMode val="edge"/>
              <c:yMode val="edge"/>
              <c:x val="0.41434711988624545"/>
              <c:y val="0.9117647058823529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Percentage</a:t>
                </a:r>
              </a:p>
            </c:rich>
          </c:tx>
          <c:layout>
            <c:manualLayout>
              <c:xMode val="edge"/>
              <c:yMode val="edge"/>
              <c:x val="5.3533190578158455E-3"/>
              <c:y val="0.3930481283422460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5735912"/>
        <c:crosses val="autoZero"/>
        <c:crossBetween val="between"/>
      </c:valAx>
      <c:spPr>
        <a:solidFill>
          <a:srgbClr val="FFFFFF"/>
        </a:solidFill>
        <a:ln w="25400">
          <a:noFill/>
        </a:ln>
      </c:spPr>
    </c:plotArea>
    <c:legend>
      <c:legendPos val="r"/>
      <c:layout>
        <c:manualLayout>
          <c:xMode val="edge"/>
          <c:yMode val="edge"/>
          <c:x val="0.85340886992980258"/>
          <c:y val="0.24275127373784158"/>
          <c:w val="0.12698432503217616"/>
          <c:h val="0.57814027257288025"/>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NZ"/>
              <a:t>Summary of Finance Capability Maturity Model (CMM) scores</a:t>
            </a:r>
          </a:p>
        </c:rich>
      </c:tx>
      <c:layout>
        <c:manualLayout>
          <c:xMode val="edge"/>
          <c:yMode val="edge"/>
          <c:x val="0.11893203883495146"/>
          <c:y val="2.0356234096692113E-2"/>
        </c:manualLayout>
      </c:layout>
      <c:overlay val="0"/>
      <c:spPr>
        <a:noFill/>
        <a:ln w="25400">
          <a:noFill/>
        </a:ln>
      </c:spPr>
    </c:title>
    <c:autoTitleDeleted val="0"/>
    <c:plotArea>
      <c:layout>
        <c:manualLayout>
          <c:layoutTarget val="inner"/>
          <c:xMode val="edge"/>
          <c:yMode val="edge"/>
          <c:x val="8.3099982401798847E-2"/>
          <c:y val="0.17557295536377665"/>
          <c:w val="0.74976725695106161"/>
          <c:h val="0.63867843183055073"/>
        </c:manualLayout>
      </c:layout>
      <c:barChart>
        <c:barDir val="col"/>
        <c:grouping val="clustered"/>
        <c:varyColors val="0"/>
        <c:ser>
          <c:idx val="0"/>
          <c:order val="0"/>
          <c:tx>
            <c:strRef>
              <c:f>'3. Summary graphs'!$A$141</c:f>
              <c:strCache>
                <c:ptCount val="1"/>
                <c:pt idx="0">
                  <c:v>Agency result FY 2016/17 (mean)</c:v>
                </c:pt>
              </c:strCache>
            </c:strRef>
          </c:tx>
          <c:invertIfNegative val="0"/>
          <c:cat>
            <c:strRef>
              <c:f>'3. Summary graphs'!$B$140</c:f>
              <c:strCache>
                <c:ptCount val="1"/>
                <c:pt idx="0">
                  <c:v>Finance Current State</c:v>
                </c:pt>
              </c:strCache>
            </c:strRef>
          </c:cat>
          <c:val>
            <c:numRef>
              <c:f>'3. Summary graphs'!$B$141</c:f>
              <c:numCache>
                <c:formatCode>0.0</c:formatCode>
                <c:ptCount val="1"/>
                <c:pt idx="0">
                  <c:v>3</c:v>
                </c:pt>
              </c:numCache>
            </c:numRef>
          </c:val>
          <c:extLst>
            <c:ext xmlns:c16="http://schemas.microsoft.com/office/drawing/2014/chart" uri="{C3380CC4-5D6E-409C-BE32-E72D297353CC}">
              <c16:uniqueId val="{00000000-091F-4119-8D66-B62971312633}"/>
            </c:ext>
          </c:extLst>
        </c:ser>
        <c:ser>
          <c:idx val="3"/>
          <c:order val="1"/>
          <c:tx>
            <c:strRef>
              <c:f>'3. Summary graphs'!$A$142</c:f>
              <c:strCache>
                <c:ptCount val="1"/>
                <c:pt idx="0">
                  <c:v>Agency result FY 2015/16 (mean)</c:v>
                </c:pt>
              </c:strCache>
            </c:strRef>
          </c:tx>
          <c:invertIfNegative val="0"/>
          <c:cat>
            <c:strRef>
              <c:f>'3. Summary graphs'!$B$140</c:f>
              <c:strCache>
                <c:ptCount val="1"/>
                <c:pt idx="0">
                  <c:v>Finance Current State</c:v>
                </c:pt>
              </c:strCache>
            </c:strRef>
          </c:cat>
          <c:val>
            <c:numRef>
              <c:f>'3. Summary graphs'!$B$142</c:f>
              <c:numCache>
                <c:formatCode>0.0</c:formatCode>
                <c:ptCount val="1"/>
                <c:pt idx="0">
                  <c:v>3.1</c:v>
                </c:pt>
              </c:numCache>
            </c:numRef>
          </c:val>
          <c:extLst>
            <c:ext xmlns:c16="http://schemas.microsoft.com/office/drawing/2014/chart" uri="{C3380CC4-5D6E-409C-BE32-E72D297353CC}">
              <c16:uniqueId val="{00000001-091F-4119-8D66-B62971312633}"/>
            </c:ext>
          </c:extLst>
        </c:ser>
        <c:ser>
          <c:idx val="1"/>
          <c:order val="2"/>
          <c:tx>
            <c:strRef>
              <c:f>'3. Summary graphs'!$A$143</c:f>
              <c:strCache>
                <c:ptCount val="1"/>
                <c:pt idx="0">
                  <c:v>NZ peer group (mean)</c:v>
                </c:pt>
              </c:strCache>
            </c:strRef>
          </c:tx>
          <c:invertIfNegative val="0"/>
          <c:cat>
            <c:strRef>
              <c:f>'3. Summary graphs'!$B$140</c:f>
              <c:strCache>
                <c:ptCount val="1"/>
                <c:pt idx="0">
                  <c:v>Finance Current State</c:v>
                </c:pt>
              </c:strCache>
            </c:strRef>
          </c:cat>
          <c:val>
            <c:numRef>
              <c:f>'3. Summary graphs'!$B$143</c:f>
              <c:numCache>
                <c:formatCode>0.0</c:formatCode>
                <c:ptCount val="1"/>
                <c:pt idx="0">
                  <c:v>2.65</c:v>
                </c:pt>
              </c:numCache>
            </c:numRef>
          </c:val>
          <c:extLst>
            <c:ext xmlns:c16="http://schemas.microsoft.com/office/drawing/2014/chart" uri="{C3380CC4-5D6E-409C-BE32-E72D297353CC}">
              <c16:uniqueId val="{00000002-091F-4119-8D66-B62971312633}"/>
            </c:ext>
          </c:extLst>
        </c:ser>
        <c:ser>
          <c:idx val="2"/>
          <c:order val="3"/>
          <c:tx>
            <c:strRef>
              <c:f>'3. Summary graphs'!$A$144</c:f>
              <c:strCache>
                <c:ptCount val="1"/>
                <c:pt idx="0">
                  <c:v>NZ Full cohort (mean)</c:v>
                </c:pt>
              </c:strCache>
            </c:strRef>
          </c:tx>
          <c:invertIfNegative val="0"/>
          <c:cat>
            <c:strRef>
              <c:f>'3. Summary graphs'!$B$140</c:f>
              <c:strCache>
                <c:ptCount val="1"/>
                <c:pt idx="0">
                  <c:v>Finance Current State</c:v>
                </c:pt>
              </c:strCache>
            </c:strRef>
          </c:cat>
          <c:val>
            <c:numRef>
              <c:f>'3. Summary graphs'!$B$144</c:f>
              <c:numCache>
                <c:formatCode>0.0</c:formatCode>
                <c:ptCount val="1"/>
                <c:pt idx="0">
                  <c:v>2.7</c:v>
                </c:pt>
              </c:numCache>
            </c:numRef>
          </c:val>
          <c:extLst>
            <c:ext xmlns:c16="http://schemas.microsoft.com/office/drawing/2014/chart" uri="{C3380CC4-5D6E-409C-BE32-E72D297353CC}">
              <c16:uniqueId val="{00000003-091F-4119-8D66-B62971312633}"/>
            </c:ext>
          </c:extLst>
        </c:ser>
        <c:dLbls>
          <c:showLegendKey val="0"/>
          <c:showVal val="0"/>
          <c:showCatName val="0"/>
          <c:showSerName val="0"/>
          <c:showPercent val="0"/>
          <c:showBubbleSize val="0"/>
        </c:dLbls>
        <c:gapWidth val="150"/>
        <c:axId val="489683664"/>
        <c:axId val="1"/>
      </c:barChart>
      <c:catAx>
        <c:axId val="489683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NZ"/>
                  <a:t>Comparator cohort</a:t>
                </a:r>
              </a:p>
            </c:rich>
          </c:tx>
          <c:layout>
            <c:manualLayout>
              <c:xMode val="edge"/>
              <c:yMode val="edge"/>
              <c:x val="0.37985436893203883"/>
              <c:y val="0.90585455444023688"/>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4"/>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rPr lang="en-NZ"/>
                  <a:t>CMM score (4 maximum)</a:t>
                </a:r>
              </a:p>
            </c:rich>
          </c:tx>
          <c:layout>
            <c:manualLayout>
              <c:xMode val="edge"/>
              <c:yMode val="edge"/>
              <c:x val="6.0679611650485436E-3"/>
              <c:y val="0.2875326080423153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9683664"/>
        <c:crosses val="autoZero"/>
        <c:crossBetween val="between"/>
      </c:valAx>
      <c:spPr>
        <a:solidFill>
          <a:srgbClr val="FFFFFF"/>
        </a:solidFill>
        <a:ln w="25400">
          <a:noFill/>
        </a:ln>
      </c:spPr>
    </c:plotArea>
    <c:legend>
      <c:legendPos val="r"/>
      <c:layout>
        <c:manualLayout>
          <c:xMode val="edge"/>
          <c:yMode val="edge"/>
          <c:x val="0.85340876079810413"/>
          <c:y val="0.25275710765161985"/>
          <c:w val="0.14659123920189587"/>
          <c:h val="0.56949369878383527"/>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drawings/_rels/drawing11.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 Id="rId9" Type="http://schemas.openxmlformats.org/officeDocument/2006/relationships/chart" Target="../charts/chart64.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72.xml"/><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18" Type="http://schemas.openxmlformats.org/officeDocument/2006/relationships/chart" Target="../charts/chart47.xml"/><Relationship Id="rId26" Type="http://schemas.openxmlformats.org/officeDocument/2006/relationships/chart" Target="../charts/chart55.xml"/><Relationship Id="rId3" Type="http://schemas.openxmlformats.org/officeDocument/2006/relationships/chart" Target="../charts/chart32.xml"/><Relationship Id="rId21" Type="http://schemas.openxmlformats.org/officeDocument/2006/relationships/chart" Target="../charts/chart50.xml"/><Relationship Id="rId7" Type="http://schemas.openxmlformats.org/officeDocument/2006/relationships/chart" Target="../charts/chart36.xml"/><Relationship Id="rId12" Type="http://schemas.openxmlformats.org/officeDocument/2006/relationships/chart" Target="../charts/chart41.xml"/><Relationship Id="rId17" Type="http://schemas.openxmlformats.org/officeDocument/2006/relationships/chart" Target="../charts/chart46.xml"/><Relationship Id="rId25" Type="http://schemas.openxmlformats.org/officeDocument/2006/relationships/chart" Target="../charts/chart54.xml"/><Relationship Id="rId2" Type="http://schemas.openxmlformats.org/officeDocument/2006/relationships/chart" Target="../charts/chart31.xml"/><Relationship Id="rId16" Type="http://schemas.openxmlformats.org/officeDocument/2006/relationships/chart" Target="../charts/chart45.xml"/><Relationship Id="rId20" Type="http://schemas.openxmlformats.org/officeDocument/2006/relationships/chart" Target="../charts/chart49.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24" Type="http://schemas.openxmlformats.org/officeDocument/2006/relationships/chart" Target="../charts/chart53.xml"/><Relationship Id="rId5" Type="http://schemas.openxmlformats.org/officeDocument/2006/relationships/chart" Target="../charts/chart34.xml"/><Relationship Id="rId15" Type="http://schemas.openxmlformats.org/officeDocument/2006/relationships/chart" Target="../charts/chart44.xml"/><Relationship Id="rId23" Type="http://schemas.openxmlformats.org/officeDocument/2006/relationships/chart" Target="../charts/chart52.xml"/><Relationship Id="rId10" Type="http://schemas.openxmlformats.org/officeDocument/2006/relationships/chart" Target="../charts/chart39.xml"/><Relationship Id="rId19" Type="http://schemas.openxmlformats.org/officeDocument/2006/relationships/chart" Target="../charts/chart48.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 Id="rId22"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0</xdr:col>
      <xdr:colOff>13609</xdr:colOff>
      <xdr:row>4</xdr:row>
      <xdr:rowOff>0</xdr:rowOff>
    </xdr:from>
    <xdr:to>
      <xdr:col>3</xdr:col>
      <xdr:colOff>4352925</xdr:colOff>
      <xdr:row>51</xdr:row>
      <xdr:rowOff>171449</xdr:rowOff>
    </xdr:to>
    <xdr:sp macro="" textlink="">
      <xdr:nvSpPr>
        <xdr:cNvPr id="2" name="TextBox 1">
          <a:extLst>
            <a:ext uri="{FF2B5EF4-FFF2-40B4-BE49-F238E27FC236}">
              <a16:creationId xmlns:a16="http://schemas.microsoft.com/office/drawing/2014/main" id="{B97FAFE0-4A03-4495-A75F-38C3F3A633C8}"/>
            </a:ext>
          </a:extLst>
        </xdr:cNvPr>
        <xdr:cNvSpPr txBox="1"/>
      </xdr:nvSpPr>
      <xdr:spPr>
        <a:xfrm>
          <a:off x="13609" y="1028700"/>
          <a:ext cx="12864191" cy="912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a:solidFill>
                <a:schemeClr val="dk1"/>
              </a:solidFill>
              <a:effectLst/>
              <a:latin typeface="+mn-lt"/>
              <a:ea typeface="+mn-ea"/>
              <a:cs typeface="+mn-cs"/>
            </a:rPr>
            <a:t>Overview</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The purpose of this report is to provide managers in agencies with management information that improves transparency and scrutiny and helps identify opportunities for improvement and savings. This agency report is based on the results of the last three years benchmarking exercises for 2014/15, 2015/16 and 2016/17. Definitions and the metrics can be found in the Data Collection Guide for FY2016/17. More information on BASS, including prior year results, can be found on the BASS page on Treasury's website. </a:t>
          </a:r>
        </a:p>
        <a:p>
          <a:r>
            <a:rPr lang="en-NZ" sz="1100">
              <a:solidFill>
                <a:schemeClr val="dk1"/>
              </a:solidFill>
              <a:effectLst/>
              <a:latin typeface="+mn-lt"/>
              <a:ea typeface="+mn-ea"/>
              <a:cs typeface="+mn-cs"/>
            </a:rPr>
            <a:t> </a:t>
          </a:r>
        </a:p>
        <a:p>
          <a:r>
            <a:rPr lang="en-NZ" sz="1100" b="1">
              <a:solidFill>
                <a:schemeClr val="dk1"/>
              </a:solidFill>
              <a:effectLst/>
              <a:latin typeface="+mn-lt"/>
              <a:ea typeface="+mn-ea"/>
              <a:cs typeface="+mn-cs"/>
            </a:rPr>
            <a:t>Benchmarking of Administrative and Support Services is guided by five principles:</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1. Metrics are selected with practitioners across government. Selection is based on three criteria:</a:t>
          </a:r>
        </a:p>
        <a:p>
          <a:pPr lvl="1"/>
          <a:r>
            <a:rPr lang="en-NZ" sz="1100">
              <a:solidFill>
                <a:schemeClr val="dk1"/>
              </a:solidFill>
              <a:effectLst/>
              <a:latin typeface="+mn-lt"/>
              <a:ea typeface="+mn-ea"/>
              <a:cs typeface="+mn-cs"/>
            </a:rPr>
            <a:t>A. Metrics reflect performance – they provide meaningful management information that can support business decisions.</a:t>
          </a:r>
        </a:p>
        <a:p>
          <a:pPr lvl="1"/>
          <a:r>
            <a:rPr lang="en-NZ" sz="1100">
              <a:solidFill>
                <a:schemeClr val="dk1"/>
              </a:solidFill>
              <a:effectLst/>
              <a:latin typeface="+mn-lt"/>
              <a:ea typeface="+mn-ea"/>
              <a:cs typeface="+mn-cs"/>
            </a:rPr>
            <a:t>B. Results can be compared – they are comparable across New Zealand agencies and comparator groups.</a:t>
          </a:r>
        </a:p>
        <a:p>
          <a:pPr lvl="1"/>
          <a:r>
            <a:rPr lang="en-NZ" sz="1100">
              <a:solidFill>
                <a:schemeClr val="dk1"/>
              </a:solidFill>
              <a:effectLst/>
              <a:latin typeface="+mn-lt"/>
              <a:ea typeface="+mn-ea"/>
              <a:cs typeface="+mn-cs"/>
            </a:rPr>
            <a:t>C. Data is accessible within agencies – the measurement costs are reasonable.</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2. Methods and results are transparent. Metric calculation methods and underlying definitions are publicly available along with the results of individual agencies to promote transparency, facilitate discussion and debate, and to support collaboration with other jurisdictions undertaking similar exercises.</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3. Performance results should be understood within the operational context of each agency. While agencies have common features, each has their own unique functions and cost drivers that need to be considered when interpreting results. For example, results can be expected to differ depending on whether an agency is a</a:t>
          </a:r>
          <a:r>
            <a:rPr lang="en-GB" sz="1100">
              <a:solidFill>
                <a:schemeClr val="dk1"/>
              </a:solidFill>
              <a:effectLst/>
              <a:latin typeface="+mn-lt"/>
              <a:ea typeface="+mn-ea"/>
              <a:cs typeface="+mn-cs"/>
            </a:rPr>
            <a:t>sset intensive, has large service delivery activities, has a wide range of activities (e.g.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multiple votes) or is supporting significant non-departmental activity. </a:t>
          </a:r>
          <a:r>
            <a:rPr lang="en-NZ" sz="1100">
              <a:solidFill>
                <a:schemeClr val="dk1"/>
              </a:solidFill>
              <a:effectLst/>
              <a:latin typeface="+mn-lt"/>
              <a:ea typeface="+mn-ea"/>
              <a:cs typeface="+mn-cs"/>
            </a:rPr>
            <a:t>Accordingly, benchmarking results are only a guide to relative performance, and conclusions regarding efficiency and effectiveness should be made in light of each agency’s operational context, with comparators chosen according to</a:t>
          </a:r>
          <a:r>
            <a:rPr lang="en-GB" sz="1100">
              <a:solidFill>
                <a:schemeClr val="dk1"/>
              </a:solidFill>
              <a:effectLst/>
              <a:latin typeface="+mn-lt"/>
              <a:ea typeface="+mn-ea"/>
              <a:cs typeface="+mn-cs"/>
            </a:rPr>
            <a:t> which function within a particular agency is being reviewed</a:t>
          </a:r>
          <a:r>
            <a:rPr lang="en-NZ" sz="1100">
              <a:solidFill>
                <a:schemeClr val="dk1"/>
              </a:solidFill>
              <a:effectLst/>
              <a:latin typeface="+mn-lt"/>
              <a:ea typeface="+mn-ea"/>
              <a:cs typeface="+mn-cs"/>
            </a:rPr>
            <a:t>.</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4. Results should be used constructively, not punitively. In leading practice organisations, performance information supports discussion, decision making, and learning.</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5. The quality of management information should improve each year. Metric sets and data collection methods are refined and improved year-to-year based on lessons learned.</a:t>
          </a:r>
        </a:p>
        <a:p>
          <a:r>
            <a:rPr lang="en-NZ" sz="1100">
              <a:solidFill>
                <a:schemeClr val="dk1"/>
              </a:solidFill>
              <a:effectLst/>
              <a:latin typeface="+mn-lt"/>
              <a:ea typeface="+mn-ea"/>
              <a:cs typeface="+mn-cs"/>
            </a:rPr>
            <a:t> </a:t>
          </a:r>
        </a:p>
        <a:p>
          <a:r>
            <a:rPr lang="en-NZ" sz="1100" b="1">
              <a:solidFill>
                <a:schemeClr val="dk1"/>
              </a:solidFill>
              <a:effectLst/>
              <a:latin typeface="+mn-lt"/>
              <a:ea typeface="+mn-ea"/>
              <a:cs typeface="+mn-cs"/>
            </a:rPr>
            <a:t>Quality of management information</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1. On balance, the quality of the data underlying the metrics is generally of a high standard. There are some concerns with data quality for:</a:t>
          </a:r>
        </a:p>
        <a:p>
          <a:pPr lvl="1"/>
          <a:r>
            <a:rPr lang="en-NZ" sz="1100">
              <a:solidFill>
                <a:schemeClr val="dk1"/>
              </a:solidFill>
              <a:effectLst/>
              <a:latin typeface="+mn-lt"/>
              <a:ea typeface="+mn-ea"/>
              <a:cs typeface="+mn-cs"/>
            </a:rPr>
            <a:t>A. the CES function due to data consistency issues and a limited pool of reliable comparator data; and </a:t>
          </a:r>
        </a:p>
        <a:p>
          <a:pPr lvl="1"/>
          <a:r>
            <a:rPr lang="en-NZ" sz="1100">
              <a:solidFill>
                <a:schemeClr val="dk1"/>
              </a:solidFill>
              <a:effectLst/>
              <a:latin typeface="+mn-lt"/>
              <a:ea typeface="+mn-ea"/>
              <a:cs typeface="+mn-cs"/>
            </a:rPr>
            <a:t>B. the cost information for the Procurement Function due to the highly devolved nature of the function.</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2. Data quality is</a:t>
          </a:r>
          <a:r>
            <a:rPr lang="en-NZ" sz="1100" b="1">
              <a:solidFill>
                <a:schemeClr val="dk1"/>
              </a:solidFill>
              <a:effectLst/>
              <a:latin typeface="+mn-lt"/>
              <a:ea typeface="+mn-ea"/>
              <a:cs typeface="+mn-cs"/>
            </a:rPr>
            <a:t> </a:t>
          </a:r>
          <a:r>
            <a:rPr lang="en-NZ" sz="1100">
              <a:solidFill>
                <a:schemeClr val="dk1"/>
              </a:solidFill>
              <a:effectLst/>
              <a:latin typeface="+mn-lt"/>
              <a:ea typeface="+mn-ea"/>
              <a:cs typeface="+mn-cs"/>
            </a:rPr>
            <a:t>reliant on: </a:t>
          </a:r>
        </a:p>
        <a:p>
          <a:pPr lvl="1"/>
          <a:r>
            <a:rPr lang="en-NZ" sz="1100">
              <a:solidFill>
                <a:schemeClr val="dk1"/>
              </a:solidFill>
              <a:effectLst/>
              <a:latin typeface="+mn-lt"/>
              <a:ea typeface="+mn-ea"/>
              <a:cs typeface="+mn-cs"/>
            </a:rPr>
            <a:t>A. the maturity of the management information systems used by individual agencies, so reported values may vary from year to year as efforts are made to refine data quality;</a:t>
          </a:r>
        </a:p>
        <a:p>
          <a:pPr lvl="1"/>
          <a:r>
            <a:rPr lang="en-NZ" sz="1100">
              <a:solidFill>
                <a:schemeClr val="dk1"/>
              </a:solidFill>
              <a:effectLst/>
              <a:latin typeface="+mn-lt"/>
              <a:ea typeface="+mn-ea"/>
              <a:cs typeface="+mn-cs"/>
            </a:rPr>
            <a:t>B. necessary judgements in applying data definitions to an agency’s activities; and</a:t>
          </a:r>
        </a:p>
        <a:p>
          <a:pPr lvl="1"/>
          <a:r>
            <a:rPr lang="en-NZ" sz="1100">
              <a:solidFill>
                <a:schemeClr val="dk1"/>
              </a:solidFill>
              <a:effectLst/>
              <a:latin typeface="+mn-lt"/>
              <a:ea typeface="+mn-ea"/>
              <a:cs typeface="+mn-cs"/>
            </a:rPr>
            <a:t>C. consistent interpretation of metric definitions by agencies.</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3. To support data quality and comparability:</a:t>
          </a:r>
        </a:p>
        <a:p>
          <a:pPr lvl="1"/>
          <a:r>
            <a:rPr lang="en-NZ" sz="1100">
              <a:solidFill>
                <a:schemeClr val="dk1"/>
              </a:solidFill>
              <a:effectLst/>
              <a:latin typeface="+mn-lt"/>
              <a:ea typeface="+mn-ea"/>
              <a:cs typeface="+mn-cs"/>
            </a:rPr>
            <a:t>A. agencies have been provided with the opportunity to assess the quality of their data and review significant variances from previous year’s results prior to analysis and publication; and</a:t>
          </a:r>
        </a:p>
        <a:p>
          <a:pPr lvl="1"/>
          <a:r>
            <a:rPr lang="en-NZ" sz="1100">
              <a:solidFill>
                <a:schemeClr val="dk1"/>
              </a:solidFill>
              <a:effectLst/>
              <a:latin typeface="+mn-lt"/>
              <a:ea typeface="+mn-ea"/>
              <a:cs typeface="+mn-cs"/>
            </a:rPr>
            <a:t>B. the data collection practices and definitions used to collect data for this report align, where practical, with those used internationally by The Hackett Group and the American Productivity and Quality Centre (APQC). Aspects of the ICT measurement model have also been developed to align with the model used by the New South Wales (NSW) Government.</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As per international methodologies, agencies only include function activity costs for staff that spend more than 20 percent of their time on the specific function. As a result, if agencies have highly devolved processes for a specific function, the true cost of the activity is likely to be understated as the data excludes cost attributable to those who spend less than 20 percent of their time on that function.  </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The international benchmarks used in this report are:</a:t>
          </a:r>
          <a:r>
            <a:rPr lang="en-NZ" sz="1100" b="1">
              <a:solidFill>
                <a:schemeClr val="dk1"/>
              </a:solidFill>
              <a:effectLst/>
              <a:latin typeface="+mn-lt"/>
              <a:ea typeface="+mn-ea"/>
              <a:cs typeface="+mn-cs"/>
            </a:rPr>
            <a:t> </a:t>
          </a:r>
          <a:r>
            <a:rPr lang="en-NZ" sz="1100">
              <a:solidFill>
                <a:schemeClr val="dk1"/>
              </a:solidFill>
              <a:effectLst/>
              <a:latin typeface="+mn-lt"/>
              <a:ea typeface="+mn-ea"/>
              <a:cs typeface="+mn-cs"/>
            </a:rPr>
            <a:t>The Hackett Group ‘peer cohort’, APQC ‘similar cohort’</a:t>
          </a:r>
          <a:r>
            <a:rPr lang="en-NZ" sz="1100" baseline="30000">
              <a:solidFill>
                <a:schemeClr val="dk1"/>
              </a:solidFill>
              <a:effectLst/>
              <a:latin typeface="+mn-lt"/>
              <a:ea typeface="+mn-ea"/>
              <a:cs typeface="+mn-cs"/>
            </a:rPr>
            <a:t> 1</a:t>
          </a:r>
          <a:r>
            <a:rPr lang="en-NZ" sz="1100">
              <a:solidFill>
                <a:schemeClr val="dk1"/>
              </a:solidFill>
              <a:effectLst/>
              <a:latin typeface="+mn-lt"/>
              <a:ea typeface="+mn-ea"/>
              <a:cs typeface="+mn-cs"/>
            </a:rPr>
            <a:t>, and NSW Government ‘Other Jurisdiction’</a:t>
          </a:r>
          <a:r>
            <a:rPr lang="en-NZ" sz="1100" baseline="30000">
              <a:solidFill>
                <a:schemeClr val="dk1"/>
              </a:solidFill>
              <a:effectLst/>
              <a:latin typeface="+mn-lt"/>
              <a:ea typeface="+mn-ea"/>
              <a:cs typeface="+mn-cs"/>
            </a:rPr>
            <a:t> 2</a:t>
          </a:r>
          <a:r>
            <a:rPr lang="en-NZ" sz="1100">
              <a:solidFill>
                <a:schemeClr val="dk1"/>
              </a:solidFill>
              <a:effectLst/>
              <a:latin typeface="+mn-lt"/>
              <a:ea typeface="+mn-ea"/>
              <a:cs typeface="+mn-cs"/>
            </a:rPr>
            <a:t>. Benchmark comparator data was updated in 2012.</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Management Practice Indicator (MPI) and Capability Maturity Model (CMM) scores are self-reported by agencies and the responses have not been moderated across agencies.</a:t>
          </a:r>
        </a:p>
        <a:p>
          <a:r>
            <a:rPr lang="en-NZ" sz="1100">
              <a:solidFill>
                <a:schemeClr val="dk1"/>
              </a:solidFill>
              <a:effectLst/>
              <a:latin typeface="+mn-lt"/>
              <a:ea typeface="+mn-ea"/>
              <a:cs typeface="+mn-cs"/>
            </a:rPr>
            <a:t>To simplify reporting and minimise the impact of data outliers, median values have been used throughout this report, with the exception of CMM and MPI analysis where the mean value is used, and ‘overall’ or ‘total’ cost graphs where the aggregated cost is provided.</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t>
          </a:r>
        </a:p>
        <a:p>
          <a:r>
            <a:rPr lang="en-AU" sz="1200" baseline="30000">
              <a:solidFill>
                <a:schemeClr val="dk1"/>
              </a:solidFill>
              <a:effectLst/>
              <a:latin typeface="+mn-lt"/>
              <a:ea typeface="+mn-ea"/>
              <a:cs typeface="+mn-cs"/>
            </a:rPr>
            <a:t>1. </a:t>
          </a:r>
          <a:r>
            <a:rPr lang="en-GB" sz="1200" baseline="30000">
              <a:solidFill>
                <a:schemeClr val="dk1"/>
              </a:solidFill>
              <a:effectLst/>
              <a:latin typeface="+mn-lt"/>
              <a:ea typeface="+mn-ea"/>
              <a:cs typeface="+mn-cs"/>
            </a:rPr>
            <a:t>A subset of The Hackett Group full cohort database that includes government and military agencies, banks, utilities, not-for-profits, and research organisations deemed suitable for comparison with NZ State sector agencies.</a:t>
          </a:r>
          <a:endParaRPr lang="en-AU" sz="1200" baseline="30000">
            <a:solidFill>
              <a:schemeClr val="dk1"/>
            </a:solidFill>
            <a:effectLst/>
            <a:latin typeface="+mn-lt"/>
            <a:ea typeface="+mn-ea"/>
            <a:cs typeface="+mn-cs"/>
          </a:endParaRPr>
        </a:p>
        <a:p>
          <a:pPr marL="0" indent="0"/>
          <a:r>
            <a:rPr lang="en-NZ" sz="1200" baseline="30000">
              <a:solidFill>
                <a:schemeClr val="dk1"/>
              </a:solidFill>
              <a:effectLst/>
              <a:latin typeface="+mn-lt"/>
              <a:ea typeface="+mn-ea"/>
              <a:cs typeface="+mn-cs"/>
            </a:rPr>
            <a:t>2. </a:t>
          </a:r>
          <a:r>
            <a:rPr lang="en-GB" sz="1200" baseline="30000">
              <a:solidFill>
                <a:schemeClr val="dk1"/>
              </a:solidFill>
              <a:effectLst/>
              <a:latin typeface="+mn-lt"/>
              <a:ea typeface="+mn-ea"/>
              <a:cs typeface="+mn-cs"/>
            </a:rPr>
            <a:t>A subset of the APQC full cohort database that includes government and military agencies, banks, utilities, not-for-profits, and research organisations deemed suitable for comparison with NZ State sector agencies.</a:t>
          </a:r>
          <a:endParaRPr lang="en-NZ" sz="1200" baseline="30000">
            <a:solidFill>
              <a:schemeClr val="dk1"/>
            </a:solidFill>
            <a:effectLst/>
            <a:latin typeface="+mn-lt"/>
            <a:ea typeface="+mn-ea"/>
            <a:cs typeface="+mn-cs"/>
          </a:endParaRPr>
        </a:p>
        <a:p>
          <a:endParaRPr lang="en-NZ"/>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0.25534</cdr:x>
      <cdr:y>0.3997</cdr:y>
    </cdr:from>
    <cdr:to>
      <cdr:x>0.54799</cdr:x>
      <cdr:y>0.49231</cdr:y>
    </cdr:to>
    <cdr:sp macro="" textlink="">
      <cdr:nvSpPr>
        <cdr:cNvPr id="2" name="TextBox 35"/>
        <cdr:cNvSpPr txBox="1"/>
      </cdr:nvSpPr>
      <cdr:spPr>
        <a:xfrm xmlns:a="http://schemas.openxmlformats.org/drawingml/2006/main">
          <a:off x="3255683" y="1305859"/>
          <a:ext cx="3731557" cy="302559"/>
        </a:xfrm>
        <a:prstGeom xmlns:a="http://schemas.openxmlformats.org/drawingml/2006/main" prst="rect">
          <a:avLst/>
        </a:prstGeom>
        <a:solidFill xmlns:a="http://schemas.openxmlformats.org/drawingml/2006/main">
          <a:schemeClr val="accent6">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9525</xdr:colOff>
      <xdr:row>17</xdr:row>
      <xdr:rowOff>9525</xdr:rowOff>
    </xdr:from>
    <xdr:to>
      <xdr:col>11</xdr:col>
      <xdr:colOff>0</xdr:colOff>
      <xdr:row>34</xdr:row>
      <xdr:rowOff>66675</xdr:rowOff>
    </xdr:to>
    <xdr:graphicFrame macro="">
      <xdr:nvGraphicFramePr>
        <xdr:cNvPr id="56419654" name="Chart 1">
          <a:extLst>
            <a:ext uri="{FF2B5EF4-FFF2-40B4-BE49-F238E27FC236}">
              <a16:creationId xmlns:a16="http://schemas.microsoft.com/office/drawing/2014/main" id="{7DADDC9E-E62C-45CE-A59B-7C02856EE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196</xdr:row>
      <xdr:rowOff>0</xdr:rowOff>
    </xdr:from>
    <xdr:to>
      <xdr:col>11</xdr:col>
      <xdr:colOff>9525</xdr:colOff>
      <xdr:row>215</xdr:row>
      <xdr:rowOff>38100</xdr:rowOff>
    </xdr:to>
    <xdr:graphicFrame macro="">
      <xdr:nvGraphicFramePr>
        <xdr:cNvPr id="56419655" name="Chart 5">
          <a:extLst>
            <a:ext uri="{FF2B5EF4-FFF2-40B4-BE49-F238E27FC236}">
              <a16:creationId xmlns:a16="http://schemas.microsoft.com/office/drawing/2014/main" id="{EF91A570-25C4-4256-83B3-771138AEC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38</xdr:row>
      <xdr:rowOff>9525</xdr:rowOff>
    </xdr:from>
    <xdr:to>
      <xdr:col>10</xdr:col>
      <xdr:colOff>1181100</xdr:colOff>
      <xdr:row>55</xdr:row>
      <xdr:rowOff>47625</xdr:rowOff>
    </xdr:to>
    <xdr:graphicFrame macro="">
      <xdr:nvGraphicFramePr>
        <xdr:cNvPr id="56419656" name="Chart 11">
          <a:extLst>
            <a:ext uri="{FF2B5EF4-FFF2-40B4-BE49-F238E27FC236}">
              <a16:creationId xmlns:a16="http://schemas.microsoft.com/office/drawing/2014/main" id="{AC05653C-C618-42DE-92CE-384AB8D59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59</xdr:row>
      <xdr:rowOff>9525</xdr:rowOff>
    </xdr:from>
    <xdr:to>
      <xdr:col>11</xdr:col>
      <xdr:colOff>9525</xdr:colOff>
      <xdr:row>76</xdr:row>
      <xdr:rowOff>57150</xdr:rowOff>
    </xdr:to>
    <xdr:graphicFrame macro="">
      <xdr:nvGraphicFramePr>
        <xdr:cNvPr id="56419657" name="Chart 12">
          <a:extLst>
            <a:ext uri="{FF2B5EF4-FFF2-40B4-BE49-F238E27FC236}">
              <a16:creationId xmlns:a16="http://schemas.microsoft.com/office/drawing/2014/main" id="{AD0294CD-A7AB-4BD6-AE84-139873061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79</xdr:row>
      <xdr:rowOff>142875</xdr:rowOff>
    </xdr:from>
    <xdr:to>
      <xdr:col>11</xdr:col>
      <xdr:colOff>0</xdr:colOff>
      <xdr:row>97</xdr:row>
      <xdr:rowOff>0</xdr:rowOff>
    </xdr:to>
    <xdr:graphicFrame macro="">
      <xdr:nvGraphicFramePr>
        <xdr:cNvPr id="56419658" name="Chart 13">
          <a:extLst>
            <a:ext uri="{FF2B5EF4-FFF2-40B4-BE49-F238E27FC236}">
              <a16:creationId xmlns:a16="http://schemas.microsoft.com/office/drawing/2014/main" id="{719F1988-CE45-4159-A31A-AF4FA5169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101</xdr:row>
      <xdr:rowOff>123825</xdr:rowOff>
    </xdr:from>
    <xdr:to>
      <xdr:col>10</xdr:col>
      <xdr:colOff>1171575</xdr:colOff>
      <xdr:row>118</xdr:row>
      <xdr:rowOff>171450</xdr:rowOff>
    </xdr:to>
    <xdr:graphicFrame macro="">
      <xdr:nvGraphicFramePr>
        <xdr:cNvPr id="56419659" name="Chart 13">
          <a:extLst>
            <a:ext uri="{FF2B5EF4-FFF2-40B4-BE49-F238E27FC236}">
              <a16:creationId xmlns:a16="http://schemas.microsoft.com/office/drawing/2014/main" id="{53253582-4805-4946-9B1F-59679FD4D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125</xdr:row>
      <xdr:rowOff>0</xdr:rowOff>
    </xdr:from>
    <xdr:to>
      <xdr:col>10</xdr:col>
      <xdr:colOff>1171575</xdr:colOff>
      <xdr:row>142</xdr:row>
      <xdr:rowOff>47625</xdr:rowOff>
    </xdr:to>
    <xdr:graphicFrame macro="">
      <xdr:nvGraphicFramePr>
        <xdr:cNvPr id="56419660" name="Chart 13">
          <a:extLst>
            <a:ext uri="{FF2B5EF4-FFF2-40B4-BE49-F238E27FC236}">
              <a16:creationId xmlns:a16="http://schemas.microsoft.com/office/drawing/2014/main" id="{50388021-20D3-43CD-9E74-5E0D7CB15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xdr:colOff>
      <xdr:row>147</xdr:row>
      <xdr:rowOff>47625</xdr:rowOff>
    </xdr:from>
    <xdr:to>
      <xdr:col>11</xdr:col>
      <xdr:colOff>9525</xdr:colOff>
      <xdr:row>164</xdr:row>
      <xdr:rowOff>95250</xdr:rowOff>
    </xdr:to>
    <xdr:graphicFrame macro="">
      <xdr:nvGraphicFramePr>
        <xdr:cNvPr id="56419661" name="Chart 13">
          <a:extLst>
            <a:ext uri="{FF2B5EF4-FFF2-40B4-BE49-F238E27FC236}">
              <a16:creationId xmlns:a16="http://schemas.microsoft.com/office/drawing/2014/main" id="{1A713784-0BBA-4971-A946-6FF607795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169</xdr:row>
      <xdr:rowOff>0</xdr:rowOff>
    </xdr:from>
    <xdr:to>
      <xdr:col>10</xdr:col>
      <xdr:colOff>1171575</xdr:colOff>
      <xdr:row>186</xdr:row>
      <xdr:rowOff>47625</xdr:rowOff>
    </xdr:to>
    <xdr:graphicFrame macro="">
      <xdr:nvGraphicFramePr>
        <xdr:cNvPr id="56419662" name="Chart 13">
          <a:extLst>
            <a:ext uri="{FF2B5EF4-FFF2-40B4-BE49-F238E27FC236}">
              <a16:creationId xmlns:a16="http://schemas.microsoft.com/office/drawing/2014/main" id="{44FD75C2-B6BC-4FF3-A967-D4E7683A5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851647</xdr:colOff>
      <xdr:row>11</xdr:row>
      <xdr:rowOff>336177</xdr:rowOff>
    </xdr:from>
    <xdr:to>
      <xdr:col>5</xdr:col>
      <xdr:colOff>1064557</xdr:colOff>
      <xdr:row>12</xdr:row>
      <xdr:rowOff>134471</xdr:rowOff>
    </xdr:to>
    <xdr:sp macro="" textlink="">
      <xdr:nvSpPr>
        <xdr:cNvPr id="11" name="TextBox 10">
          <a:extLst>
            <a:ext uri="{FF2B5EF4-FFF2-40B4-BE49-F238E27FC236}">
              <a16:creationId xmlns:a16="http://schemas.microsoft.com/office/drawing/2014/main" id="{68D9C14D-38BB-4916-8D86-40FFA4C5ADFA}"/>
            </a:ext>
          </a:extLst>
        </xdr:cNvPr>
        <xdr:cNvSpPr txBox="1"/>
      </xdr:nvSpPr>
      <xdr:spPr>
        <a:xfrm>
          <a:off x="4269441" y="6510618"/>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aseline="0">
              <a:latin typeface="Arial" panose="020B0604020202020204" pitchFamily="34" charset="0"/>
              <a:cs typeface="Arial" panose="020B0604020202020204" pitchFamily="34" charset="0"/>
            </a:rPr>
            <a:t>Procurement CMM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8</xdr:col>
      <xdr:colOff>268942</xdr:colOff>
      <xdr:row>192</xdr:row>
      <xdr:rowOff>381000</xdr:rowOff>
    </xdr:from>
    <xdr:to>
      <xdr:col>11</xdr:col>
      <xdr:colOff>392205</xdr:colOff>
      <xdr:row>194</xdr:row>
      <xdr:rowOff>44824</xdr:rowOff>
    </xdr:to>
    <xdr:sp macro="" textlink="">
      <xdr:nvSpPr>
        <xdr:cNvPr id="12" name="TextBox 11">
          <a:extLst>
            <a:ext uri="{FF2B5EF4-FFF2-40B4-BE49-F238E27FC236}">
              <a16:creationId xmlns:a16="http://schemas.microsoft.com/office/drawing/2014/main" id="{F6A9C39D-BB24-4D49-A9B8-6BAF55DDD660}"/>
            </a:ext>
          </a:extLst>
        </xdr:cNvPr>
        <xdr:cNvSpPr txBox="1"/>
      </xdr:nvSpPr>
      <xdr:spPr>
        <a:xfrm>
          <a:off x="10712824" y="44666647"/>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aseline="0">
              <a:latin typeface="Arial" panose="020B0604020202020204" pitchFamily="34" charset="0"/>
              <a:cs typeface="Arial" panose="020B0604020202020204" pitchFamily="34" charset="0"/>
            </a:rPr>
            <a:t>Procurement CMM data not collected for 2016/17</a:t>
          </a:r>
          <a:endParaRPr lang="en-NZ" sz="1100">
            <a:latin typeface="Arial" panose="020B0604020202020204" pitchFamily="34" charset="0"/>
            <a:cs typeface="Arial" panose="020B0604020202020204" pitchFamily="34" charset="0"/>
          </a:endParaRP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0.31114</cdr:x>
      <cdr:y>0.44587</cdr:y>
    </cdr:from>
    <cdr:to>
      <cdr:x>0.66172</cdr:x>
      <cdr:y>0.52859</cdr:y>
    </cdr:to>
    <cdr:sp macro="" textlink="">
      <cdr:nvSpPr>
        <cdr:cNvPr id="2" name="TextBox 9"/>
        <cdr:cNvSpPr txBox="1"/>
      </cdr:nvSpPr>
      <cdr:spPr>
        <a:xfrm xmlns:a="http://schemas.openxmlformats.org/drawingml/2006/main">
          <a:off x="3311712" y="1630829"/>
          <a:ext cx="3731557" cy="302559"/>
        </a:xfrm>
        <a:prstGeom xmlns:a="http://schemas.openxmlformats.org/drawingml/2006/main" prst="rect">
          <a:avLst/>
        </a:prstGeom>
        <a:solidFill xmlns:a="http://schemas.openxmlformats.org/drawingml/2006/main">
          <a:schemeClr val="accent6">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NZ" sz="1100" baseline="0">
              <a:latin typeface="Arial" panose="020B0604020202020204" pitchFamily="34" charset="0"/>
              <a:cs typeface="Arial" panose="020B0604020202020204" pitchFamily="34" charset="0"/>
            </a:rPr>
            <a:t>Procurement CMM data not collected for 2016/17</a:t>
          </a:r>
          <a:endParaRPr lang="en-NZ" sz="1100">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2</xdr:col>
      <xdr:colOff>9525</xdr:colOff>
      <xdr:row>34</xdr:row>
      <xdr:rowOff>9525</xdr:rowOff>
    </xdr:from>
    <xdr:to>
      <xdr:col>11</xdr:col>
      <xdr:colOff>19050</xdr:colOff>
      <xdr:row>51</xdr:row>
      <xdr:rowOff>47625</xdr:rowOff>
    </xdr:to>
    <xdr:graphicFrame macro="">
      <xdr:nvGraphicFramePr>
        <xdr:cNvPr id="56429840" name="Chart 1">
          <a:extLst>
            <a:ext uri="{FF2B5EF4-FFF2-40B4-BE49-F238E27FC236}">
              <a16:creationId xmlns:a16="http://schemas.microsoft.com/office/drawing/2014/main" id="{5AB1ED65-EAB1-43FF-91C3-4F8C71F68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115</xdr:row>
      <xdr:rowOff>9525</xdr:rowOff>
    </xdr:from>
    <xdr:to>
      <xdr:col>10</xdr:col>
      <xdr:colOff>1200150</xdr:colOff>
      <xdr:row>132</xdr:row>
      <xdr:rowOff>47625</xdr:rowOff>
    </xdr:to>
    <xdr:graphicFrame macro="">
      <xdr:nvGraphicFramePr>
        <xdr:cNvPr id="56429841" name="Chart 3">
          <a:extLst>
            <a:ext uri="{FF2B5EF4-FFF2-40B4-BE49-F238E27FC236}">
              <a16:creationId xmlns:a16="http://schemas.microsoft.com/office/drawing/2014/main" id="{E5895B70-54D8-4721-8DAD-2B47295EA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60</xdr:row>
      <xdr:rowOff>190500</xdr:rowOff>
    </xdr:from>
    <xdr:to>
      <xdr:col>11</xdr:col>
      <xdr:colOff>9525</xdr:colOff>
      <xdr:row>81</xdr:row>
      <xdr:rowOff>104775</xdr:rowOff>
    </xdr:to>
    <xdr:graphicFrame macro="">
      <xdr:nvGraphicFramePr>
        <xdr:cNvPr id="56429842" name="Chart 7">
          <a:extLst>
            <a:ext uri="{FF2B5EF4-FFF2-40B4-BE49-F238E27FC236}">
              <a16:creationId xmlns:a16="http://schemas.microsoft.com/office/drawing/2014/main" id="{3D260048-9DF0-4919-8E4B-B67963F02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87</xdr:row>
      <xdr:rowOff>47625</xdr:rowOff>
    </xdr:from>
    <xdr:to>
      <xdr:col>10</xdr:col>
      <xdr:colOff>1200150</xdr:colOff>
      <xdr:row>104</xdr:row>
      <xdr:rowOff>123825</xdr:rowOff>
    </xdr:to>
    <xdr:graphicFrame macro="">
      <xdr:nvGraphicFramePr>
        <xdr:cNvPr id="56429843" name="Chart 3">
          <a:extLst>
            <a:ext uri="{FF2B5EF4-FFF2-40B4-BE49-F238E27FC236}">
              <a16:creationId xmlns:a16="http://schemas.microsoft.com/office/drawing/2014/main" id="{22BD67B1-2EF2-4554-AC65-57082F3AB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2781300</xdr:colOff>
      <xdr:row>139</xdr:row>
      <xdr:rowOff>152400</xdr:rowOff>
    </xdr:from>
    <xdr:to>
      <xdr:col>11</xdr:col>
      <xdr:colOff>0</xdr:colOff>
      <xdr:row>157</xdr:row>
      <xdr:rowOff>0</xdr:rowOff>
    </xdr:to>
    <xdr:graphicFrame macro="">
      <xdr:nvGraphicFramePr>
        <xdr:cNvPr id="56429844" name="Chart 3">
          <a:extLst>
            <a:ext uri="{FF2B5EF4-FFF2-40B4-BE49-F238E27FC236}">
              <a16:creationId xmlns:a16="http://schemas.microsoft.com/office/drawing/2014/main" id="{7D1568DE-4EB6-4843-A81D-D1F59410B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19050</xdr:colOff>
      <xdr:row>162</xdr:row>
      <xdr:rowOff>19050</xdr:rowOff>
    </xdr:from>
    <xdr:to>
      <xdr:col>11</xdr:col>
      <xdr:colOff>0</xdr:colOff>
      <xdr:row>181</xdr:row>
      <xdr:rowOff>152400</xdr:rowOff>
    </xdr:to>
    <xdr:graphicFrame macro="">
      <xdr:nvGraphicFramePr>
        <xdr:cNvPr id="56429845" name="Chart 1">
          <a:extLst>
            <a:ext uri="{FF2B5EF4-FFF2-40B4-BE49-F238E27FC236}">
              <a16:creationId xmlns:a16="http://schemas.microsoft.com/office/drawing/2014/main" id="{07BBB077-0EB1-4C54-811C-3CD9534F15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3114675</xdr:colOff>
      <xdr:row>189</xdr:row>
      <xdr:rowOff>142875</xdr:rowOff>
    </xdr:from>
    <xdr:to>
      <xdr:col>10</xdr:col>
      <xdr:colOff>1209675</xdr:colOff>
      <xdr:row>209</xdr:row>
      <xdr:rowOff>28575</xdr:rowOff>
    </xdr:to>
    <xdr:graphicFrame macro="">
      <xdr:nvGraphicFramePr>
        <xdr:cNvPr id="56429846" name="Chart 8">
          <a:extLst>
            <a:ext uri="{FF2B5EF4-FFF2-40B4-BE49-F238E27FC236}">
              <a16:creationId xmlns:a16="http://schemas.microsoft.com/office/drawing/2014/main" id="{58FB1A0C-9CDC-4D15-9152-E8E2D0377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216</xdr:row>
      <xdr:rowOff>0</xdr:rowOff>
    </xdr:from>
    <xdr:to>
      <xdr:col>10</xdr:col>
      <xdr:colOff>1200150</xdr:colOff>
      <xdr:row>235</xdr:row>
      <xdr:rowOff>76200</xdr:rowOff>
    </xdr:to>
    <xdr:graphicFrame macro="">
      <xdr:nvGraphicFramePr>
        <xdr:cNvPr id="56429847" name="Chart 8">
          <a:extLst>
            <a:ext uri="{FF2B5EF4-FFF2-40B4-BE49-F238E27FC236}">
              <a16:creationId xmlns:a16="http://schemas.microsoft.com/office/drawing/2014/main" id="{2BDAAE8D-8685-47D7-BB82-2E159099D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1008531</xdr:colOff>
      <xdr:row>169</xdr:row>
      <xdr:rowOff>201706</xdr:rowOff>
    </xdr:from>
    <xdr:to>
      <xdr:col>5</xdr:col>
      <xdr:colOff>470647</xdr:colOff>
      <xdr:row>171</xdr:row>
      <xdr:rowOff>33618</xdr:rowOff>
    </xdr:to>
    <xdr:sp macro="" textlink="">
      <xdr:nvSpPr>
        <xdr:cNvPr id="2" name="TextBox 1">
          <a:extLst>
            <a:ext uri="{FF2B5EF4-FFF2-40B4-BE49-F238E27FC236}">
              <a16:creationId xmlns:a16="http://schemas.microsoft.com/office/drawing/2014/main" id="{187DB752-C247-4157-B1F3-FD7C8D9AD9AB}"/>
            </a:ext>
          </a:extLst>
        </xdr:cNvPr>
        <xdr:cNvSpPr txBox="1"/>
      </xdr:nvSpPr>
      <xdr:spPr>
        <a:xfrm>
          <a:off x="7866531" y="40475647"/>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1086970</xdr:colOff>
      <xdr:row>183</xdr:row>
      <xdr:rowOff>89646</xdr:rowOff>
    </xdr:from>
    <xdr:to>
      <xdr:col>5</xdr:col>
      <xdr:colOff>549086</xdr:colOff>
      <xdr:row>184</xdr:row>
      <xdr:rowOff>156882</xdr:rowOff>
    </xdr:to>
    <xdr:sp macro="" textlink="">
      <xdr:nvSpPr>
        <xdr:cNvPr id="3" name="TextBox 2">
          <a:extLst>
            <a:ext uri="{FF2B5EF4-FFF2-40B4-BE49-F238E27FC236}">
              <a16:creationId xmlns:a16="http://schemas.microsoft.com/office/drawing/2014/main" id="{68CB5F05-B186-4DDF-B439-2E25040E513F}"/>
            </a:ext>
          </a:extLst>
        </xdr:cNvPr>
        <xdr:cNvSpPr txBox="1"/>
      </xdr:nvSpPr>
      <xdr:spPr>
        <a:xfrm>
          <a:off x="7944970" y="43949470"/>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1086971</xdr:colOff>
      <xdr:row>191</xdr:row>
      <xdr:rowOff>201706</xdr:rowOff>
    </xdr:from>
    <xdr:to>
      <xdr:col>5</xdr:col>
      <xdr:colOff>549087</xdr:colOff>
      <xdr:row>193</xdr:row>
      <xdr:rowOff>33618</xdr:rowOff>
    </xdr:to>
    <xdr:sp macro="" textlink="">
      <xdr:nvSpPr>
        <xdr:cNvPr id="4" name="TextBox 3">
          <a:extLst>
            <a:ext uri="{FF2B5EF4-FFF2-40B4-BE49-F238E27FC236}">
              <a16:creationId xmlns:a16="http://schemas.microsoft.com/office/drawing/2014/main" id="{E01B1A36-FA12-4320-8E13-F54CD79006FD}"/>
            </a:ext>
          </a:extLst>
        </xdr:cNvPr>
        <xdr:cNvSpPr txBox="1"/>
      </xdr:nvSpPr>
      <xdr:spPr>
        <a:xfrm>
          <a:off x="7944971" y="46145824"/>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1131794</xdr:colOff>
      <xdr:row>202</xdr:row>
      <xdr:rowOff>89647</xdr:rowOff>
    </xdr:from>
    <xdr:to>
      <xdr:col>5</xdr:col>
      <xdr:colOff>593910</xdr:colOff>
      <xdr:row>203</xdr:row>
      <xdr:rowOff>156882</xdr:rowOff>
    </xdr:to>
    <xdr:sp macro="" textlink="">
      <xdr:nvSpPr>
        <xdr:cNvPr id="5" name="TextBox 4">
          <a:extLst>
            <a:ext uri="{FF2B5EF4-FFF2-40B4-BE49-F238E27FC236}">
              <a16:creationId xmlns:a16="http://schemas.microsoft.com/office/drawing/2014/main" id="{2B0287E8-6C45-41BD-8935-1E6AB3A2F8CA}"/>
            </a:ext>
          </a:extLst>
        </xdr:cNvPr>
        <xdr:cNvSpPr txBox="1"/>
      </xdr:nvSpPr>
      <xdr:spPr>
        <a:xfrm>
          <a:off x="7989794" y="48835235"/>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1143000</xdr:colOff>
      <xdr:row>212</xdr:row>
      <xdr:rowOff>56029</xdr:rowOff>
    </xdr:from>
    <xdr:to>
      <xdr:col>5</xdr:col>
      <xdr:colOff>605116</xdr:colOff>
      <xdr:row>213</xdr:row>
      <xdr:rowOff>123264</xdr:rowOff>
    </xdr:to>
    <xdr:sp macro="" textlink="">
      <xdr:nvSpPr>
        <xdr:cNvPr id="6" name="TextBox 5">
          <a:extLst>
            <a:ext uri="{FF2B5EF4-FFF2-40B4-BE49-F238E27FC236}">
              <a16:creationId xmlns:a16="http://schemas.microsoft.com/office/drawing/2014/main" id="{29CA714D-4898-4EE4-8AA0-E45D8C38476C}"/>
            </a:ext>
          </a:extLst>
        </xdr:cNvPr>
        <xdr:cNvSpPr txBox="1"/>
      </xdr:nvSpPr>
      <xdr:spPr>
        <a:xfrm>
          <a:off x="8001000" y="51300529"/>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974912</xdr:colOff>
      <xdr:row>223</xdr:row>
      <xdr:rowOff>44824</xdr:rowOff>
    </xdr:from>
    <xdr:to>
      <xdr:col>5</xdr:col>
      <xdr:colOff>437028</xdr:colOff>
      <xdr:row>224</xdr:row>
      <xdr:rowOff>112059</xdr:rowOff>
    </xdr:to>
    <xdr:sp macro="" textlink="">
      <xdr:nvSpPr>
        <xdr:cNvPr id="7" name="TextBox 6">
          <a:extLst>
            <a:ext uri="{FF2B5EF4-FFF2-40B4-BE49-F238E27FC236}">
              <a16:creationId xmlns:a16="http://schemas.microsoft.com/office/drawing/2014/main" id="{CD014F51-F15B-4E07-8D7F-1AB2BAD225B4}"/>
            </a:ext>
          </a:extLst>
        </xdr:cNvPr>
        <xdr:cNvSpPr txBox="1"/>
      </xdr:nvSpPr>
      <xdr:spPr>
        <a:xfrm>
          <a:off x="7832912" y="54214059"/>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1075764</xdr:colOff>
      <xdr:row>233</xdr:row>
      <xdr:rowOff>100853</xdr:rowOff>
    </xdr:from>
    <xdr:to>
      <xdr:col>5</xdr:col>
      <xdr:colOff>537880</xdr:colOff>
      <xdr:row>234</xdr:row>
      <xdr:rowOff>168088</xdr:rowOff>
    </xdr:to>
    <xdr:sp macro="" textlink="">
      <xdr:nvSpPr>
        <xdr:cNvPr id="8" name="TextBox 7">
          <a:extLst>
            <a:ext uri="{FF2B5EF4-FFF2-40B4-BE49-F238E27FC236}">
              <a16:creationId xmlns:a16="http://schemas.microsoft.com/office/drawing/2014/main" id="{434160F4-1794-447A-B705-D277E3187C89}"/>
            </a:ext>
          </a:extLst>
        </xdr:cNvPr>
        <xdr:cNvSpPr txBox="1"/>
      </xdr:nvSpPr>
      <xdr:spPr>
        <a:xfrm>
          <a:off x="7933764" y="56959500"/>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1154206</xdr:colOff>
      <xdr:row>242</xdr:row>
      <xdr:rowOff>78441</xdr:rowOff>
    </xdr:from>
    <xdr:to>
      <xdr:col>5</xdr:col>
      <xdr:colOff>616322</xdr:colOff>
      <xdr:row>243</xdr:row>
      <xdr:rowOff>145676</xdr:rowOff>
    </xdr:to>
    <xdr:sp macro="" textlink="">
      <xdr:nvSpPr>
        <xdr:cNvPr id="9" name="TextBox 8">
          <a:extLst>
            <a:ext uri="{FF2B5EF4-FFF2-40B4-BE49-F238E27FC236}">
              <a16:creationId xmlns:a16="http://schemas.microsoft.com/office/drawing/2014/main" id="{5B29BF9F-D43C-4296-83D5-EED779C2EBEE}"/>
            </a:ext>
          </a:extLst>
        </xdr:cNvPr>
        <xdr:cNvSpPr txBox="1"/>
      </xdr:nvSpPr>
      <xdr:spPr>
        <a:xfrm>
          <a:off x="8012206" y="59200676"/>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1064559</xdr:colOff>
      <xdr:row>313</xdr:row>
      <xdr:rowOff>56029</xdr:rowOff>
    </xdr:from>
    <xdr:to>
      <xdr:col>5</xdr:col>
      <xdr:colOff>526675</xdr:colOff>
      <xdr:row>314</xdr:row>
      <xdr:rowOff>123265</xdr:rowOff>
    </xdr:to>
    <xdr:sp macro="" textlink="">
      <xdr:nvSpPr>
        <xdr:cNvPr id="10" name="TextBox 9">
          <a:extLst>
            <a:ext uri="{FF2B5EF4-FFF2-40B4-BE49-F238E27FC236}">
              <a16:creationId xmlns:a16="http://schemas.microsoft.com/office/drawing/2014/main" id="{3A79E0B3-FF95-4705-8B08-895D15573DAA}"/>
            </a:ext>
          </a:extLst>
        </xdr:cNvPr>
        <xdr:cNvSpPr txBox="1"/>
      </xdr:nvSpPr>
      <xdr:spPr>
        <a:xfrm>
          <a:off x="7922559" y="76278441"/>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aseline="0">
              <a:latin typeface="Arial" panose="020B0604020202020204" pitchFamily="34" charset="0"/>
              <a:cs typeface="Arial" panose="020B0604020202020204" pitchFamily="34" charset="0"/>
            </a:rPr>
            <a:t>Procurement CMM data not collected for 2016/17</a:t>
          </a:r>
          <a:endParaRPr lang="en-NZ"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2533650</xdr:colOff>
      <xdr:row>6</xdr:row>
      <xdr:rowOff>133350</xdr:rowOff>
    </xdr:from>
    <xdr:to>
      <xdr:col>6</xdr:col>
      <xdr:colOff>381000</xdr:colOff>
      <xdr:row>22</xdr:row>
      <xdr:rowOff>152400</xdr:rowOff>
    </xdr:to>
    <xdr:graphicFrame macro="">
      <xdr:nvGraphicFramePr>
        <xdr:cNvPr id="56359421" name="Chart 9">
          <a:extLst>
            <a:ext uri="{FF2B5EF4-FFF2-40B4-BE49-F238E27FC236}">
              <a16:creationId xmlns:a16="http://schemas.microsoft.com/office/drawing/2014/main" id="{86E57B86-29B8-4153-A0CF-94B65E294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29</xdr:row>
      <xdr:rowOff>161925</xdr:rowOff>
    </xdr:from>
    <xdr:to>
      <xdr:col>1</xdr:col>
      <xdr:colOff>1181100</xdr:colOff>
      <xdr:row>44</xdr:row>
      <xdr:rowOff>47625</xdr:rowOff>
    </xdr:to>
    <xdr:graphicFrame macro="">
      <xdr:nvGraphicFramePr>
        <xdr:cNvPr id="56359422" name="Chart 11">
          <a:extLst>
            <a:ext uri="{FF2B5EF4-FFF2-40B4-BE49-F238E27FC236}">
              <a16:creationId xmlns:a16="http://schemas.microsoft.com/office/drawing/2014/main" id="{5E850DBD-F627-4511-AD7C-5D16CDB5E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2533650</xdr:colOff>
      <xdr:row>69</xdr:row>
      <xdr:rowOff>180975</xdr:rowOff>
    </xdr:from>
    <xdr:to>
      <xdr:col>7</xdr:col>
      <xdr:colOff>1257300</xdr:colOff>
      <xdr:row>85</xdr:row>
      <xdr:rowOff>152400</xdr:rowOff>
    </xdr:to>
    <xdr:graphicFrame macro="">
      <xdr:nvGraphicFramePr>
        <xdr:cNvPr id="56359423" name="Chart 12">
          <a:extLst>
            <a:ext uri="{FF2B5EF4-FFF2-40B4-BE49-F238E27FC236}">
              <a16:creationId xmlns:a16="http://schemas.microsoft.com/office/drawing/2014/main" id="{115DAB36-DC61-40B6-AC5D-B7661E3F6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116</xdr:row>
      <xdr:rowOff>161925</xdr:rowOff>
    </xdr:from>
    <xdr:to>
      <xdr:col>7</xdr:col>
      <xdr:colOff>1257300</xdr:colOff>
      <xdr:row>136</xdr:row>
      <xdr:rowOff>76200</xdr:rowOff>
    </xdr:to>
    <xdr:graphicFrame macro="">
      <xdr:nvGraphicFramePr>
        <xdr:cNvPr id="56359424" name="Chart 13">
          <a:extLst>
            <a:ext uri="{FF2B5EF4-FFF2-40B4-BE49-F238E27FC236}">
              <a16:creationId xmlns:a16="http://schemas.microsoft.com/office/drawing/2014/main" id="{F4C26359-6C48-47C7-971F-F70345110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104775</xdr:colOff>
      <xdr:row>29</xdr:row>
      <xdr:rowOff>171450</xdr:rowOff>
    </xdr:from>
    <xdr:to>
      <xdr:col>4</xdr:col>
      <xdr:colOff>1219200</xdr:colOff>
      <xdr:row>44</xdr:row>
      <xdr:rowOff>57150</xdr:rowOff>
    </xdr:to>
    <xdr:graphicFrame macro="">
      <xdr:nvGraphicFramePr>
        <xdr:cNvPr id="56359425" name="Chart 11">
          <a:extLst>
            <a:ext uri="{FF2B5EF4-FFF2-40B4-BE49-F238E27FC236}">
              <a16:creationId xmlns:a16="http://schemas.microsoft.com/office/drawing/2014/main" id="{A86F7FEE-8BDD-426E-A8F7-158AD65FA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247650</xdr:colOff>
      <xdr:row>29</xdr:row>
      <xdr:rowOff>161925</xdr:rowOff>
    </xdr:from>
    <xdr:to>
      <xdr:col>7</xdr:col>
      <xdr:colOff>1257300</xdr:colOff>
      <xdr:row>44</xdr:row>
      <xdr:rowOff>47625</xdr:rowOff>
    </xdr:to>
    <xdr:graphicFrame macro="">
      <xdr:nvGraphicFramePr>
        <xdr:cNvPr id="56359426" name="Chart 11">
          <a:extLst>
            <a:ext uri="{FF2B5EF4-FFF2-40B4-BE49-F238E27FC236}">
              <a16:creationId xmlns:a16="http://schemas.microsoft.com/office/drawing/2014/main" id="{2864360A-47DD-4675-94E9-147BF2055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53</xdr:row>
      <xdr:rowOff>0</xdr:rowOff>
    </xdr:from>
    <xdr:to>
      <xdr:col>7</xdr:col>
      <xdr:colOff>1266825</xdr:colOff>
      <xdr:row>68</xdr:row>
      <xdr:rowOff>161925</xdr:rowOff>
    </xdr:to>
    <xdr:graphicFrame macro="">
      <xdr:nvGraphicFramePr>
        <xdr:cNvPr id="56359427" name="Chart 12">
          <a:extLst>
            <a:ext uri="{FF2B5EF4-FFF2-40B4-BE49-F238E27FC236}">
              <a16:creationId xmlns:a16="http://schemas.microsoft.com/office/drawing/2014/main" id="{3CC1BCD1-2B19-4B35-9143-32C100DA4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9525</xdr:colOff>
      <xdr:row>97</xdr:row>
      <xdr:rowOff>38100</xdr:rowOff>
    </xdr:from>
    <xdr:to>
      <xdr:col>7</xdr:col>
      <xdr:colOff>1247775</xdr:colOff>
      <xdr:row>115</xdr:row>
      <xdr:rowOff>171450</xdr:rowOff>
    </xdr:to>
    <xdr:graphicFrame macro="">
      <xdr:nvGraphicFramePr>
        <xdr:cNvPr id="56359428" name="Chart 13">
          <a:extLst>
            <a:ext uri="{FF2B5EF4-FFF2-40B4-BE49-F238E27FC236}">
              <a16:creationId xmlns:a16="http://schemas.microsoft.com/office/drawing/2014/main" id="{26BC1FF4-A820-4A9D-8F2C-9BDC65626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145</xdr:row>
      <xdr:rowOff>114300</xdr:rowOff>
    </xdr:from>
    <xdr:to>
      <xdr:col>7</xdr:col>
      <xdr:colOff>228600</xdr:colOff>
      <xdr:row>165</xdr:row>
      <xdr:rowOff>47625</xdr:rowOff>
    </xdr:to>
    <xdr:graphicFrame macro="">
      <xdr:nvGraphicFramePr>
        <xdr:cNvPr id="56359429" name="Chart 13">
          <a:extLst>
            <a:ext uri="{FF2B5EF4-FFF2-40B4-BE49-F238E27FC236}">
              <a16:creationId xmlns:a16="http://schemas.microsoft.com/office/drawing/2014/main" id="{D3511764-6431-4057-AB4E-0035AAF94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174</xdr:row>
      <xdr:rowOff>0</xdr:rowOff>
    </xdr:from>
    <xdr:to>
      <xdr:col>7</xdr:col>
      <xdr:colOff>190500</xdr:colOff>
      <xdr:row>193</xdr:row>
      <xdr:rowOff>123825</xdr:rowOff>
    </xdr:to>
    <xdr:graphicFrame macro="">
      <xdr:nvGraphicFramePr>
        <xdr:cNvPr id="56359430" name="Chart 13">
          <a:extLst>
            <a:ext uri="{FF2B5EF4-FFF2-40B4-BE49-F238E27FC236}">
              <a16:creationId xmlns:a16="http://schemas.microsoft.com/office/drawing/2014/main" id="{A3CC35D1-96AB-4E6F-A45F-029C7005B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203</xdr:row>
      <xdr:rowOff>0</xdr:rowOff>
    </xdr:from>
    <xdr:to>
      <xdr:col>7</xdr:col>
      <xdr:colOff>190500</xdr:colOff>
      <xdr:row>222</xdr:row>
      <xdr:rowOff>123825</xdr:rowOff>
    </xdr:to>
    <xdr:graphicFrame macro="">
      <xdr:nvGraphicFramePr>
        <xdr:cNvPr id="56359431" name="Chart 13">
          <a:extLst>
            <a:ext uri="{FF2B5EF4-FFF2-40B4-BE49-F238E27FC236}">
              <a16:creationId xmlns:a16="http://schemas.microsoft.com/office/drawing/2014/main" id="{0836599C-9F81-4F19-A911-2D97BE9EB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233</xdr:row>
      <xdr:rowOff>0</xdr:rowOff>
    </xdr:from>
    <xdr:to>
      <xdr:col>7</xdr:col>
      <xdr:colOff>190500</xdr:colOff>
      <xdr:row>252</xdr:row>
      <xdr:rowOff>123825</xdr:rowOff>
    </xdr:to>
    <xdr:graphicFrame macro="">
      <xdr:nvGraphicFramePr>
        <xdr:cNvPr id="56359432" name="Chart 13">
          <a:extLst>
            <a:ext uri="{FF2B5EF4-FFF2-40B4-BE49-F238E27FC236}">
              <a16:creationId xmlns:a16="http://schemas.microsoft.com/office/drawing/2014/main" id="{4E2216DC-2B57-4C27-B387-B361AC9D5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257175</xdr:colOff>
      <xdr:row>262</xdr:row>
      <xdr:rowOff>0</xdr:rowOff>
    </xdr:from>
    <xdr:to>
      <xdr:col>7</xdr:col>
      <xdr:colOff>238125</xdr:colOff>
      <xdr:row>281</xdr:row>
      <xdr:rowOff>123825</xdr:rowOff>
    </xdr:to>
    <xdr:graphicFrame macro="">
      <xdr:nvGraphicFramePr>
        <xdr:cNvPr id="56359433" name="Chart 13">
          <a:extLst>
            <a:ext uri="{FF2B5EF4-FFF2-40B4-BE49-F238E27FC236}">
              <a16:creationId xmlns:a16="http://schemas.microsoft.com/office/drawing/2014/main" id="{F508F513-0776-438C-9749-B50F7BD8A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2505075</xdr:colOff>
      <xdr:row>291</xdr:row>
      <xdr:rowOff>28575</xdr:rowOff>
    </xdr:from>
    <xdr:to>
      <xdr:col>6</xdr:col>
      <xdr:colOff>1266825</xdr:colOff>
      <xdr:row>313</xdr:row>
      <xdr:rowOff>85725</xdr:rowOff>
    </xdr:to>
    <xdr:graphicFrame macro="">
      <xdr:nvGraphicFramePr>
        <xdr:cNvPr id="56359434" name="Chart 14">
          <a:extLst>
            <a:ext uri="{FF2B5EF4-FFF2-40B4-BE49-F238E27FC236}">
              <a16:creationId xmlns:a16="http://schemas.microsoft.com/office/drawing/2014/main" id="{3D14D8C5-3E81-4BBF-BA40-FEF9C115E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78442</xdr:colOff>
      <xdr:row>167</xdr:row>
      <xdr:rowOff>257736</xdr:rowOff>
    </xdr:from>
    <xdr:to>
      <xdr:col>4</xdr:col>
      <xdr:colOff>1255058</xdr:colOff>
      <xdr:row>168</xdr:row>
      <xdr:rowOff>156883</xdr:rowOff>
    </xdr:to>
    <xdr:sp macro="" textlink="">
      <xdr:nvSpPr>
        <xdr:cNvPr id="16" name="TextBox 15">
          <a:extLst>
            <a:ext uri="{FF2B5EF4-FFF2-40B4-BE49-F238E27FC236}">
              <a16:creationId xmlns:a16="http://schemas.microsoft.com/office/drawing/2014/main" id="{A68C357C-FB7C-4B71-A9A1-1E27BC9DA661}"/>
            </a:ext>
          </a:extLst>
        </xdr:cNvPr>
        <xdr:cNvSpPr txBox="1"/>
      </xdr:nvSpPr>
      <xdr:spPr>
        <a:xfrm>
          <a:off x="3899648" y="32799618"/>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Procurement CMM </a:t>
          </a:r>
          <a:r>
            <a:rPr lang="en-NZ" sz="1100" baseline="0">
              <a:latin typeface="Arial" panose="020B0604020202020204" pitchFamily="34" charset="0"/>
              <a:cs typeface="Arial" panose="020B0604020202020204" pitchFamily="34" charset="0"/>
            </a:rPr>
            <a:t>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1</xdr:col>
      <xdr:colOff>874059</xdr:colOff>
      <xdr:row>289</xdr:row>
      <xdr:rowOff>33618</xdr:rowOff>
    </xdr:from>
    <xdr:to>
      <xdr:col>4</xdr:col>
      <xdr:colOff>773204</xdr:colOff>
      <xdr:row>290</xdr:row>
      <xdr:rowOff>145677</xdr:rowOff>
    </xdr:to>
    <xdr:sp macro="" textlink="">
      <xdr:nvSpPr>
        <xdr:cNvPr id="17" name="TextBox 16">
          <a:extLst>
            <a:ext uri="{FF2B5EF4-FFF2-40B4-BE49-F238E27FC236}">
              <a16:creationId xmlns:a16="http://schemas.microsoft.com/office/drawing/2014/main" id="{FB7B3A92-3955-4C95-B93F-9962D3C11D8E}"/>
            </a:ext>
          </a:extLst>
        </xdr:cNvPr>
        <xdr:cNvSpPr txBox="1"/>
      </xdr:nvSpPr>
      <xdr:spPr>
        <a:xfrm>
          <a:off x="3417794" y="57060353"/>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Procurement CMM </a:t>
          </a:r>
          <a:r>
            <a:rPr lang="en-NZ" sz="1100" baseline="0">
              <a:latin typeface="Arial" panose="020B0604020202020204" pitchFamily="34" charset="0"/>
              <a:cs typeface="Arial" panose="020B0604020202020204" pitchFamily="34" charset="0"/>
            </a:rPr>
            <a:t>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242047</xdr:colOff>
      <xdr:row>301</xdr:row>
      <xdr:rowOff>186018</xdr:rowOff>
    </xdr:from>
    <xdr:to>
      <xdr:col>5</xdr:col>
      <xdr:colOff>141192</xdr:colOff>
      <xdr:row>303</xdr:row>
      <xdr:rowOff>107577</xdr:rowOff>
    </xdr:to>
    <xdr:sp macro="" textlink="">
      <xdr:nvSpPr>
        <xdr:cNvPr id="18" name="TextBox 17">
          <a:extLst>
            <a:ext uri="{FF2B5EF4-FFF2-40B4-BE49-F238E27FC236}">
              <a16:creationId xmlns:a16="http://schemas.microsoft.com/office/drawing/2014/main" id="{C10ADFAB-C6B8-49A5-B6BA-5205259F4DAB}"/>
            </a:ext>
          </a:extLst>
        </xdr:cNvPr>
        <xdr:cNvSpPr txBox="1"/>
      </xdr:nvSpPr>
      <xdr:spPr>
        <a:xfrm>
          <a:off x="4063253" y="59498753"/>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Procurement CMM </a:t>
          </a:r>
          <a:r>
            <a:rPr lang="en-NZ" sz="1100" baseline="0">
              <a:latin typeface="Arial" panose="020B0604020202020204" pitchFamily="34" charset="0"/>
              <a:cs typeface="Arial" panose="020B0604020202020204" pitchFamily="34" charset="0"/>
            </a:rPr>
            <a:t>data not collected for 2016/17</a:t>
          </a:r>
          <a:endParaRPr lang="en-NZ" sz="1100">
            <a:latin typeface="Arial" panose="020B0604020202020204" pitchFamily="34" charset="0"/>
            <a:cs typeface="Arial" panose="020B0604020202020204" pitchFamily="34" charset="0"/>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0.2504</cdr:x>
      <cdr:y>0.43566</cdr:y>
    </cdr:from>
    <cdr:to>
      <cdr:x>0.72544</cdr:x>
      <cdr:y>0.51649</cdr:y>
    </cdr:to>
    <cdr:sp macro="" textlink="">
      <cdr:nvSpPr>
        <cdr:cNvPr id="2" name="TextBox 15"/>
        <cdr:cNvSpPr txBox="1"/>
      </cdr:nvSpPr>
      <cdr:spPr>
        <a:xfrm xmlns:a="http://schemas.openxmlformats.org/drawingml/2006/main">
          <a:off x="1967006" y="1630829"/>
          <a:ext cx="3731557" cy="302559"/>
        </a:xfrm>
        <a:prstGeom xmlns:a="http://schemas.openxmlformats.org/drawingml/2006/main" prst="rect">
          <a:avLst/>
        </a:prstGeom>
        <a:solidFill xmlns:a="http://schemas.openxmlformats.org/drawingml/2006/main">
          <a:schemeClr val="accent6">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NZ" sz="1100">
              <a:latin typeface="Arial" panose="020B0604020202020204" pitchFamily="34" charset="0"/>
              <a:cs typeface="Arial" panose="020B0604020202020204" pitchFamily="34" charset="0"/>
            </a:rPr>
            <a:t>Procurement CMM </a:t>
          </a:r>
          <a:r>
            <a:rPr lang="en-NZ" sz="1100" baseline="0">
              <a:latin typeface="Arial" panose="020B0604020202020204" pitchFamily="34" charset="0"/>
              <a:cs typeface="Arial" panose="020B0604020202020204" pitchFamily="34" charset="0"/>
            </a:rPr>
            <a:t>data not collected for 2016/17</a:t>
          </a:r>
          <a:endParaRPr lang="en-NZ" sz="11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9525</xdr:colOff>
      <xdr:row>27</xdr:row>
      <xdr:rowOff>9525</xdr:rowOff>
    </xdr:from>
    <xdr:to>
      <xdr:col>11</xdr:col>
      <xdr:colOff>0</xdr:colOff>
      <xdr:row>44</xdr:row>
      <xdr:rowOff>9525</xdr:rowOff>
    </xdr:to>
    <xdr:graphicFrame macro="">
      <xdr:nvGraphicFramePr>
        <xdr:cNvPr id="56374510" name="Chart 4">
          <a:extLst>
            <a:ext uri="{FF2B5EF4-FFF2-40B4-BE49-F238E27FC236}">
              <a16:creationId xmlns:a16="http://schemas.microsoft.com/office/drawing/2014/main" id="{A12C8237-9A36-4E73-96E5-31176D62B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49</xdr:row>
      <xdr:rowOff>0</xdr:rowOff>
    </xdr:from>
    <xdr:to>
      <xdr:col>11</xdr:col>
      <xdr:colOff>0</xdr:colOff>
      <xdr:row>66</xdr:row>
      <xdr:rowOff>0</xdr:rowOff>
    </xdr:to>
    <xdr:graphicFrame macro="">
      <xdr:nvGraphicFramePr>
        <xdr:cNvPr id="56374511" name="Chart 5">
          <a:extLst>
            <a:ext uri="{FF2B5EF4-FFF2-40B4-BE49-F238E27FC236}">
              <a16:creationId xmlns:a16="http://schemas.microsoft.com/office/drawing/2014/main" id="{09BE153A-ECB9-4FB4-B3E4-8B95E4807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76</xdr:row>
      <xdr:rowOff>47625</xdr:rowOff>
    </xdr:from>
    <xdr:to>
      <xdr:col>11</xdr:col>
      <xdr:colOff>0</xdr:colOff>
      <xdr:row>96</xdr:row>
      <xdr:rowOff>104775</xdr:rowOff>
    </xdr:to>
    <xdr:graphicFrame macro="">
      <xdr:nvGraphicFramePr>
        <xdr:cNvPr id="56374512" name="Chart 6">
          <a:extLst>
            <a:ext uri="{FF2B5EF4-FFF2-40B4-BE49-F238E27FC236}">
              <a16:creationId xmlns:a16="http://schemas.microsoft.com/office/drawing/2014/main" id="{04890583-31E9-44A4-8DFE-4D2E40C68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2362200</xdr:colOff>
      <xdr:row>101</xdr:row>
      <xdr:rowOff>0</xdr:rowOff>
    </xdr:from>
    <xdr:to>
      <xdr:col>10</xdr:col>
      <xdr:colOff>1171575</xdr:colOff>
      <xdr:row>118</xdr:row>
      <xdr:rowOff>0</xdr:rowOff>
    </xdr:to>
    <xdr:graphicFrame macro="">
      <xdr:nvGraphicFramePr>
        <xdr:cNvPr id="56374513" name="Chart 7">
          <a:extLst>
            <a:ext uri="{FF2B5EF4-FFF2-40B4-BE49-F238E27FC236}">
              <a16:creationId xmlns:a16="http://schemas.microsoft.com/office/drawing/2014/main" id="{906891E2-67ED-4D39-8A12-E82703956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128</xdr:row>
      <xdr:rowOff>0</xdr:rowOff>
    </xdr:from>
    <xdr:to>
      <xdr:col>11</xdr:col>
      <xdr:colOff>0</xdr:colOff>
      <xdr:row>148</xdr:row>
      <xdr:rowOff>57150</xdr:rowOff>
    </xdr:to>
    <xdr:graphicFrame macro="">
      <xdr:nvGraphicFramePr>
        <xdr:cNvPr id="56374514" name="Chart 8">
          <a:extLst>
            <a:ext uri="{FF2B5EF4-FFF2-40B4-BE49-F238E27FC236}">
              <a16:creationId xmlns:a16="http://schemas.microsoft.com/office/drawing/2014/main" id="{4E84330E-44CC-4A11-B99A-8353A86D7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154</xdr:row>
      <xdr:rowOff>47625</xdr:rowOff>
    </xdr:from>
    <xdr:to>
      <xdr:col>11</xdr:col>
      <xdr:colOff>9525</xdr:colOff>
      <xdr:row>171</xdr:row>
      <xdr:rowOff>47625</xdr:rowOff>
    </xdr:to>
    <xdr:graphicFrame macro="">
      <xdr:nvGraphicFramePr>
        <xdr:cNvPr id="56374515" name="Chart 10">
          <a:extLst>
            <a:ext uri="{FF2B5EF4-FFF2-40B4-BE49-F238E27FC236}">
              <a16:creationId xmlns:a16="http://schemas.microsoft.com/office/drawing/2014/main" id="{63F81F46-85FF-433A-9FDE-9F9203A9E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181</xdr:row>
      <xdr:rowOff>0</xdr:rowOff>
    </xdr:from>
    <xdr:to>
      <xdr:col>11</xdr:col>
      <xdr:colOff>9525</xdr:colOff>
      <xdr:row>200</xdr:row>
      <xdr:rowOff>76200</xdr:rowOff>
    </xdr:to>
    <xdr:graphicFrame macro="">
      <xdr:nvGraphicFramePr>
        <xdr:cNvPr id="56374516" name="Chart 8">
          <a:extLst>
            <a:ext uri="{FF2B5EF4-FFF2-40B4-BE49-F238E27FC236}">
              <a16:creationId xmlns:a16="http://schemas.microsoft.com/office/drawing/2014/main" id="{8EE2411E-0E9D-448B-9E28-ECD32AE8A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30</xdr:row>
      <xdr:rowOff>9525</xdr:rowOff>
    </xdr:from>
    <xdr:to>
      <xdr:col>11</xdr:col>
      <xdr:colOff>0</xdr:colOff>
      <xdr:row>47</xdr:row>
      <xdr:rowOff>0</xdr:rowOff>
    </xdr:to>
    <xdr:graphicFrame macro="">
      <xdr:nvGraphicFramePr>
        <xdr:cNvPr id="56382736" name="Chart 1">
          <a:extLst>
            <a:ext uri="{FF2B5EF4-FFF2-40B4-BE49-F238E27FC236}">
              <a16:creationId xmlns:a16="http://schemas.microsoft.com/office/drawing/2014/main" id="{AE34058D-717D-449D-8F90-69E7C5B132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58</xdr:row>
      <xdr:rowOff>9525</xdr:rowOff>
    </xdr:from>
    <xdr:to>
      <xdr:col>11</xdr:col>
      <xdr:colOff>0</xdr:colOff>
      <xdr:row>78</xdr:row>
      <xdr:rowOff>180975</xdr:rowOff>
    </xdr:to>
    <xdr:graphicFrame macro="">
      <xdr:nvGraphicFramePr>
        <xdr:cNvPr id="56382737" name="Chart 3">
          <a:extLst>
            <a:ext uri="{FF2B5EF4-FFF2-40B4-BE49-F238E27FC236}">
              <a16:creationId xmlns:a16="http://schemas.microsoft.com/office/drawing/2014/main" id="{D360C1A4-AF2E-45C5-8021-1CD184EAD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82</xdr:row>
      <xdr:rowOff>190500</xdr:rowOff>
    </xdr:from>
    <xdr:to>
      <xdr:col>11</xdr:col>
      <xdr:colOff>9525</xdr:colOff>
      <xdr:row>100</xdr:row>
      <xdr:rowOff>47625</xdr:rowOff>
    </xdr:to>
    <xdr:graphicFrame macro="">
      <xdr:nvGraphicFramePr>
        <xdr:cNvPr id="56382738" name="Chart 4">
          <a:extLst>
            <a:ext uri="{FF2B5EF4-FFF2-40B4-BE49-F238E27FC236}">
              <a16:creationId xmlns:a16="http://schemas.microsoft.com/office/drawing/2014/main" id="{70EB365C-2610-4F17-9594-149E0BB06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110</xdr:row>
      <xdr:rowOff>190500</xdr:rowOff>
    </xdr:from>
    <xdr:to>
      <xdr:col>11</xdr:col>
      <xdr:colOff>0</xdr:colOff>
      <xdr:row>132</xdr:row>
      <xdr:rowOff>161925</xdr:rowOff>
    </xdr:to>
    <xdr:graphicFrame macro="">
      <xdr:nvGraphicFramePr>
        <xdr:cNvPr id="56382739" name="Chart 5">
          <a:extLst>
            <a:ext uri="{FF2B5EF4-FFF2-40B4-BE49-F238E27FC236}">
              <a16:creationId xmlns:a16="http://schemas.microsoft.com/office/drawing/2014/main" id="{880AC300-A311-4413-856F-96368CAD9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136</xdr:row>
      <xdr:rowOff>190500</xdr:rowOff>
    </xdr:from>
    <xdr:to>
      <xdr:col>11</xdr:col>
      <xdr:colOff>9525</xdr:colOff>
      <xdr:row>154</xdr:row>
      <xdr:rowOff>47625</xdr:rowOff>
    </xdr:to>
    <xdr:graphicFrame macro="">
      <xdr:nvGraphicFramePr>
        <xdr:cNvPr id="56382740" name="Chart 6">
          <a:extLst>
            <a:ext uri="{FF2B5EF4-FFF2-40B4-BE49-F238E27FC236}">
              <a16:creationId xmlns:a16="http://schemas.microsoft.com/office/drawing/2014/main" id="{D3556B82-3260-497A-87E6-CEAD068CC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157</xdr:row>
      <xdr:rowOff>190500</xdr:rowOff>
    </xdr:from>
    <xdr:to>
      <xdr:col>11</xdr:col>
      <xdr:colOff>9525</xdr:colOff>
      <xdr:row>175</xdr:row>
      <xdr:rowOff>28575</xdr:rowOff>
    </xdr:to>
    <xdr:graphicFrame macro="">
      <xdr:nvGraphicFramePr>
        <xdr:cNvPr id="56382741" name="Chart 7">
          <a:extLst>
            <a:ext uri="{FF2B5EF4-FFF2-40B4-BE49-F238E27FC236}">
              <a16:creationId xmlns:a16="http://schemas.microsoft.com/office/drawing/2014/main" id="{54E89BCE-87A7-4810-92F6-B4BDA4F29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3057525</xdr:colOff>
      <xdr:row>180</xdr:row>
      <xdr:rowOff>0</xdr:rowOff>
    </xdr:from>
    <xdr:to>
      <xdr:col>10</xdr:col>
      <xdr:colOff>1114425</xdr:colOff>
      <xdr:row>199</xdr:row>
      <xdr:rowOff>76200</xdr:rowOff>
    </xdr:to>
    <xdr:graphicFrame macro="">
      <xdr:nvGraphicFramePr>
        <xdr:cNvPr id="56382742" name="Chart 8">
          <a:extLst>
            <a:ext uri="{FF2B5EF4-FFF2-40B4-BE49-F238E27FC236}">
              <a16:creationId xmlns:a16="http://schemas.microsoft.com/office/drawing/2014/main" id="{11D145E9-55EB-4200-AB5D-0B6C76E52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205</xdr:row>
      <xdr:rowOff>0</xdr:rowOff>
    </xdr:from>
    <xdr:to>
      <xdr:col>11</xdr:col>
      <xdr:colOff>9525</xdr:colOff>
      <xdr:row>222</xdr:row>
      <xdr:rowOff>28575</xdr:rowOff>
    </xdr:to>
    <xdr:graphicFrame macro="">
      <xdr:nvGraphicFramePr>
        <xdr:cNvPr id="56382743" name="Chart 7">
          <a:extLst>
            <a:ext uri="{FF2B5EF4-FFF2-40B4-BE49-F238E27FC236}">
              <a16:creationId xmlns:a16="http://schemas.microsoft.com/office/drawing/2014/main" id="{117EE51E-687B-4F98-BFFE-12B281D28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257</xdr:row>
      <xdr:rowOff>9525</xdr:rowOff>
    </xdr:from>
    <xdr:to>
      <xdr:col>12</xdr:col>
      <xdr:colOff>0</xdr:colOff>
      <xdr:row>274</xdr:row>
      <xdr:rowOff>9525</xdr:rowOff>
    </xdr:to>
    <xdr:graphicFrame macro="">
      <xdr:nvGraphicFramePr>
        <xdr:cNvPr id="56392662" name="Chart 1">
          <a:extLst>
            <a:ext uri="{FF2B5EF4-FFF2-40B4-BE49-F238E27FC236}">
              <a16:creationId xmlns:a16="http://schemas.microsoft.com/office/drawing/2014/main" id="{E8004313-E29B-4F80-B556-6927A69CC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784</xdr:row>
      <xdr:rowOff>66675</xdr:rowOff>
    </xdr:from>
    <xdr:to>
      <xdr:col>11</xdr:col>
      <xdr:colOff>1276350</xdr:colOff>
      <xdr:row>801</xdr:row>
      <xdr:rowOff>66675</xdr:rowOff>
    </xdr:to>
    <xdr:graphicFrame macro="">
      <xdr:nvGraphicFramePr>
        <xdr:cNvPr id="56392663" name="Chart 3">
          <a:extLst>
            <a:ext uri="{FF2B5EF4-FFF2-40B4-BE49-F238E27FC236}">
              <a16:creationId xmlns:a16="http://schemas.microsoft.com/office/drawing/2014/main" id="{A604A764-8D6C-4388-8D7B-64DCAAF95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1018</xdr:row>
      <xdr:rowOff>0</xdr:rowOff>
    </xdr:from>
    <xdr:to>
      <xdr:col>7</xdr:col>
      <xdr:colOff>28575</xdr:colOff>
      <xdr:row>1035</xdr:row>
      <xdr:rowOff>0</xdr:rowOff>
    </xdr:to>
    <xdr:graphicFrame macro="">
      <xdr:nvGraphicFramePr>
        <xdr:cNvPr id="56392664" name="Chart 7">
          <a:extLst>
            <a:ext uri="{FF2B5EF4-FFF2-40B4-BE49-F238E27FC236}">
              <a16:creationId xmlns:a16="http://schemas.microsoft.com/office/drawing/2014/main" id="{93F7F730-851C-4D3C-9CE7-8692870F3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3333750</xdr:colOff>
      <xdr:row>805</xdr:row>
      <xdr:rowOff>180975</xdr:rowOff>
    </xdr:from>
    <xdr:to>
      <xdr:col>12</xdr:col>
      <xdr:colOff>0</xdr:colOff>
      <xdr:row>822</xdr:row>
      <xdr:rowOff>180975</xdr:rowOff>
    </xdr:to>
    <xdr:graphicFrame macro="">
      <xdr:nvGraphicFramePr>
        <xdr:cNvPr id="56392665" name="Chart 9">
          <a:extLst>
            <a:ext uri="{FF2B5EF4-FFF2-40B4-BE49-F238E27FC236}">
              <a16:creationId xmlns:a16="http://schemas.microsoft.com/office/drawing/2014/main" id="{3038CF5C-E615-413A-9887-32D1873BD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xdr:colOff>
      <xdr:row>826</xdr:row>
      <xdr:rowOff>76200</xdr:rowOff>
    </xdr:from>
    <xdr:to>
      <xdr:col>11</xdr:col>
      <xdr:colOff>1276350</xdr:colOff>
      <xdr:row>843</xdr:row>
      <xdr:rowOff>76200</xdr:rowOff>
    </xdr:to>
    <xdr:graphicFrame macro="">
      <xdr:nvGraphicFramePr>
        <xdr:cNvPr id="56392666" name="Chart 10">
          <a:extLst>
            <a:ext uri="{FF2B5EF4-FFF2-40B4-BE49-F238E27FC236}">
              <a16:creationId xmlns:a16="http://schemas.microsoft.com/office/drawing/2014/main" id="{E1F1BD29-E575-4ECC-A8AA-9F901D6D4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868</xdr:row>
      <xdr:rowOff>95250</xdr:rowOff>
    </xdr:from>
    <xdr:to>
      <xdr:col>12</xdr:col>
      <xdr:colOff>0</xdr:colOff>
      <xdr:row>885</xdr:row>
      <xdr:rowOff>95250</xdr:rowOff>
    </xdr:to>
    <xdr:graphicFrame macro="">
      <xdr:nvGraphicFramePr>
        <xdr:cNvPr id="56392667" name="Chart 11">
          <a:extLst>
            <a:ext uri="{FF2B5EF4-FFF2-40B4-BE49-F238E27FC236}">
              <a16:creationId xmlns:a16="http://schemas.microsoft.com/office/drawing/2014/main" id="{99A33A36-C186-4CAC-99EA-59FACA99F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966</xdr:row>
      <xdr:rowOff>123825</xdr:rowOff>
    </xdr:from>
    <xdr:to>
      <xdr:col>11</xdr:col>
      <xdr:colOff>85725</xdr:colOff>
      <xdr:row>986</xdr:row>
      <xdr:rowOff>180975</xdr:rowOff>
    </xdr:to>
    <xdr:graphicFrame macro="">
      <xdr:nvGraphicFramePr>
        <xdr:cNvPr id="56392668" name="Chart 12">
          <a:extLst>
            <a:ext uri="{FF2B5EF4-FFF2-40B4-BE49-F238E27FC236}">
              <a16:creationId xmlns:a16="http://schemas.microsoft.com/office/drawing/2014/main" id="{DB40ACC0-4F7C-440B-99B8-D2B6ABE36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289</xdr:row>
      <xdr:rowOff>57150</xdr:rowOff>
    </xdr:from>
    <xdr:to>
      <xdr:col>12</xdr:col>
      <xdr:colOff>28575</xdr:colOff>
      <xdr:row>311</xdr:row>
      <xdr:rowOff>28575</xdr:rowOff>
    </xdr:to>
    <xdr:graphicFrame macro="">
      <xdr:nvGraphicFramePr>
        <xdr:cNvPr id="56392669" name="Chart 14">
          <a:extLst>
            <a:ext uri="{FF2B5EF4-FFF2-40B4-BE49-F238E27FC236}">
              <a16:creationId xmlns:a16="http://schemas.microsoft.com/office/drawing/2014/main" id="{A0DC63BF-6077-40DD-B217-6C252C8B7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326</xdr:row>
      <xdr:rowOff>0</xdr:rowOff>
    </xdr:from>
    <xdr:to>
      <xdr:col>12</xdr:col>
      <xdr:colOff>9525</xdr:colOff>
      <xdr:row>347</xdr:row>
      <xdr:rowOff>161925</xdr:rowOff>
    </xdr:to>
    <xdr:graphicFrame macro="">
      <xdr:nvGraphicFramePr>
        <xdr:cNvPr id="56392670" name="Chart 15">
          <a:extLst>
            <a:ext uri="{FF2B5EF4-FFF2-40B4-BE49-F238E27FC236}">
              <a16:creationId xmlns:a16="http://schemas.microsoft.com/office/drawing/2014/main" id="{0594D329-99C2-4226-A173-2182B23FA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362</xdr:row>
      <xdr:rowOff>0</xdr:rowOff>
    </xdr:from>
    <xdr:to>
      <xdr:col>12</xdr:col>
      <xdr:colOff>9525</xdr:colOff>
      <xdr:row>383</xdr:row>
      <xdr:rowOff>123825</xdr:rowOff>
    </xdr:to>
    <xdr:graphicFrame macro="">
      <xdr:nvGraphicFramePr>
        <xdr:cNvPr id="56392671" name="Chart 16">
          <a:extLst>
            <a:ext uri="{FF2B5EF4-FFF2-40B4-BE49-F238E27FC236}">
              <a16:creationId xmlns:a16="http://schemas.microsoft.com/office/drawing/2014/main" id="{D44E0845-A4EC-4A6C-870B-1D9E6F547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398</xdr:row>
      <xdr:rowOff>0</xdr:rowOff>
    </xdr:from>
    <xdr:to>
      <xdr:col>12</xdr:col>
      <xdr:colOff>9525</xdr:colOff>
      <xdr:row>419</xdr:row>
      <xdr:rowOff>161925</xdr:rowOff>
    </xdr:to>
    <xdr:graphicFrame macro="">
      <xdr:nvGraphicFramePr>
        <xdr:cNvPr id="56392672" name="Chart 16">
          <a:extLst>
            <a:ext uri="{FF2B5EF4-FFF2-40B4-BE49-F238E27FC236}">
              <a16:creationId xmlns:a16="http://schemas.microsoft.com/office/drawing/2014/main" id="{202294AF-2E7C-4291-BDE3-4777F2B20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434</xdr:row>
      <xdr:rowOff>0</xdr:rowOff>
    </xdr:from>
    <xdr:to>
      <xdr:col>12</xdr:col>
      <xdr:colOff>9525</xdr:colOff>
      <xdr:row>455</xdr:row>
      <xdr:rowOff>66675</xdr:rowOff>
    </xdr:to>
    <xdr:graphicFrame macro="">
      <xdr:nvGraphicFramePr>
        <xdr:cNvPr id="56392673" name="Chart 16">
          <a:extLst>
            <a:ext uri="{FF2B5EF4-FFF2-40B4-BE49-F238E27FC236}">
              <a16:creationId xmlns:a16="http://schemas.microsoft.com/office/drawing/2014/main" id="{46C60E2F-F44C-4BF9-A12C-A09EF6158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470</xdr:row>
      <xdr:rowOff>0</xdr:rowOff>
    </xdr:from>
    <xdr:to>
      <xdr:col>12</xdr:col>
      <xdr:colOff>9525</xdr:colOff>
      <xdr:row>491</xdr:row>
      <xdr:rowOff>161925</xdr:rowOff>
    </xdr:to>
    <xdr:graphicFrame macro="">
      <xdr:nvGraphicFramePr>
        <xdr:cNvPr id="56392674" name="Chart 16">
          <a:extLst>
            <a:ext uri="{FF2B5EF4-FFF2-40B4-BE49-F238E27FC236}">
              <a16:creationId xmlns:a16="http://schemas.microsoft.com/office/drawing/2014/main" id="{EF02CC0E-C1B7-45B7-9649-1BECD129C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19050</xdr:colOff>
      <xdr:row>505</xdr:row>
      <xdr:rowOff>161925</xdr:rowOff>
    </xdr:from>
    <xdr:to>
      <xdr:col>12</xdr:col>
      <xdr:colOff>28575</xdr:colOff>
      <xdr:row>526</xdr:row>
      <xdr:rowOff>95250</xdr:rowOff>
    </xdr:to>
    <xdr:graphicFrame macro="">
      <xdr:nvGraphicFramePr>
        <xdr:cNvPr id="56392675" name="Chart 16">
          <a:extLst>
            <a:ext uri="{FF2B5EF4-FFF2-40B4-BE49-F238E27FC236}">
              <a16:creationId xmlns:a16="http://schemas.microsoft.com/office/drawing/2014/main" id="{A0C1CFEF-E1AC-4C6A-946E-EC79E55D3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542</xdr:row>
      <xdr:rowOff>0</xdr:rowOff>
    </xdr:from>
    <xdr:to>
      <xdr:col>12</xdr:col>
      <xdr:colOff>9525</xdr:colOff>
      <xdr:row>563</xdr:row>
      <xdr:rowOff>161925</xdr:rowOff>
    </xdr:to>
    <xdr:graphicFrame macro="">
      <xdr:nvGraphicFramePr>
        <xdr:cNvPr id="56392676" name="Chart 16">
          <a:extLst>
            <a:ext uri="{FF2B5EF4-FFF2-40B4-BE49-F238E27FC236}">
              <a16:creationId xmlns:a16="http://schemas.microsoft.com/office/drawing/2014/main" id="{EF76CAEE-0955-4692-9D59-545B53E32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578</xdr:row>
      <xdr:rowOff>0</xdr:rowOff>
    </xdr:from>
    <xdr:to>
      <xdr:col>12</xdr:col>
      <xdr:colOff>9525</xdr:colOff>
      <xdr:row>599</xdr:row>
      <xdr:rowOff>47625</xdr:rowOff>
    </xdr:to>
    <xdr:graphicFrame macro="">
      <xdr:nvGraphicFramePr>
        <xdr:cNvPr id="56392677" name="Chart 16">
          <a:extLst>
            <a:ext uri="{FF2B5EF4-FFF2-40B4-BE49-F238E27FC236}">
              <a16:creationId xmlns:a16="http://schemas.microsoft.com/office/drawing/2014/main" id="{2044EEBD-1A6C-4F7A-A9D8-DA3CFE74B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614</xdr:row>
      <xdr:rowOff>0</xdr:rowOff>
    </xdr:from>
    <xdr:to>
      <xdr:col>12</xdr:col>
      <xdr:colOff>9525</xdr:colOff>
      <xdr:row>635</xdr:row>
      <xdr:rowOff>161925</xdr:rowOff>
    </xdr:to>
    <xdr:graphicFrame macro="">
      <xdr:nvGraphicFramePr>
        <xdr:cNvPr id="56392678" name="Chart 16">
          <a:extLst>
            <a:ext uri="{FF2B5EF4-FFF2-40B4-BE49-F238E27FC236}">
              <a16:creationId xmlns:a16="http://schemas.microsoft.com/office/drawing/2014/main" id="{6A671C24-DBA5-4234-A7AC-8B4A0F663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0</xdr:colOff>
      <xdr:row>650</xdr:row>
      <xdr:rowOff>0</xdr:rowOff>
    </xdr:from>
    <xdr:to>
      <xdr:col>12</xdr:col>
      <xdr:colOff>9525</xdr:colOff>
      <xdr:row>671</xdr:row>
      <xdr:rowOff>47625</xdr:rowOff>
    </xdr:to>
    <xdr:graphicFrame macro="">
      <xdr:nvGraphicFramePr>
        <xdr:cNvPr id="56392679" name="Chart 16">
          <a:extLst>
            <a:ext uri="{FF2B5EF4-FFF2-40B4-BE49-F238E27FC236}">
              <a16:creationId xmlns:a16="http://schemas.microsoft.com/office/drawing/2014/main" id="{F3E0B4C9-1A02-4D9E-AA75-14802BB6C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0</xdr:colOff>
      <xdr:row>756</xdr:row>
      <xdr:rowOff>180975</xdr:rowOff>
    </xdr:from>
    <xdr:to>
      <xdr:col>11</xdr:col>
      <xdr:colOff>1257300</xdr:colOff>
      <xdr:row>780</xdr:row>
      <xdr:rowOff>171450</xdr:rowOff>
    </xdr:to>
    <xdr:graphicFrame macro="">
      <xdr:nvGraphicFramePr>
        <xdr:cNvPr id="56392680" name="Chart 8">
          <a:extLst>
            <a:ext uri="{FF2B5EF4-FFF2-40B4-BE49-F238E27FC236}">
              <a16:creationId xmlns:a16="http://schemas.microsoft.com/office/drawing/2014/main" id="{5D6AA4AE-750D-44D5-9190-5A2BB4FEF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9525</xdr:colOff>
      <xdr:row>900</xdr:row>
      <xdr:rowOff>47625</xdr:rowOff>
    </xdr:from>
    <xdr:to>
      <xdr:col>11</xdr:col>
      <xdr:colOff>1266825</xdr:colOff>
      <xdr:row>922</xdr:row>
      <xdr:rowOff>180975</xdr:rowOff>
    </xdr:to>
    <xdr:graphicFrame macro="">
      <xdr:nvGraphicFramePr>
        <xdr:cNvPr id="56392681" name="Chart 24">
          <a:extLst>
            <a:ext uri="{FF2B5EF4-FFF2-40B4-BE49-F238E27FC236}">
              <a16:creationId xmlns:a16="http://schemas.microsoft.com/office/drawing/2014/main" id="{65490169-FF4D-4E6D-A9C4-61A8A815E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3333750</xdr:colOff>
      <xdr:row>688</xdr:row>
      <xdr:rowOff>161925</xdr:rowOff>
    </xdr:from>
    <xdr:to>
      <xdr:col>12</xdr:col>
      <xdr:colOff>0</xdr:colOff>
      <xdr:row>706</xdr:row>
      <xdr:rowOff>0</xdr:rowOff>
    </xdr:to>
    <xdr:graphicFrame macro="">
      <xdr:nvGraphicFramePr>
        <xdr:cNvPr id="56392682" name="Chart 16">
          <a:extLst>
            <a:ext uri="{FF2B5EF4-FFF2-40B4-BE49-F238E27FC236}">
              <a16:creationId xmlns:a16="http://schemas.microsoft.com/office/drawing/2014/main" id="{575FEF1C-4446-46A4-9895-D9DFE0768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0</xdr:colOff>
      <xdr:row>707</xdr:row>
      <xdr:rowOff>0</xdr:rowOff>
    </xdr:from>
    <xdr:to>
      <xdr:col>12</xdr:col>
      <xdr:colOff>9525</xdr:colOff>
      <xdr:row>724</xdr:row>
      <xdr:rowOff>28575</xdr:rowOff>
    </xdr:to>
    <xdr:graphicFrame macro="">
      <xdr:nvGraphicFramePr>
        <xdr:cNvPr id="56392683" name="Chart 16">
          <a:extLst>
            <a:ext uri="{FF2B5EF4-FFF2-40B4-BE49-F238E27FC236}">
              <a16:creationId xmlns:a16="http://schemas.microsoft.com/office/drawing/2014/main" id="{1DB8601A-6D52-4866-B140-964258CEE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0</xdr:colOff>
      <xdr:row>725</xdr:row>
      <xdr:rowOff>0</xdr:rowOff>
    </xdr:from>
    <xdr:to>
      <xdr:col>12</xdr:col>
      <xdr:colOff>9525</xdr:colOff>
      <xdr:row>742</xdr:row>
      <xdr:rowOff>28575</xdr:rowOff>
    </xdr:to>
    <xdr:graphicFrame macro="">
      <xdr:nvGraphicFramePr>
        <xdr:cNvPr id="56392684" name="Chart 16">
          <a:extLst>
            <a:ext uri="{FF2B5EF4-FFF2-40B4-BE49-F238E27FC236}">
              <a16:creationId xmlns:a16="http://schemas.microsoft.com/office/drawing/2014/main" id="{D67B0499-453E-4292-9C1D-B23ED9E27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0</xdr:colOff>
      <xdr:row>848</xdr:row>
      <xdr:rowOff>0</xdr:rowOff>
    </xdr:from>
    <xdr:to>
      <xdr:col>11</xdr:col>
      <xdr:colOff>1276350</xdr:colOff>
      <xdr:row>865</xdr:row>
      <xdr:rowOff>0</xdr:rowOff>
    </xdr:to>
    <xdr:graphicFrame macro="">
      <xdr:nvGraphicFramePr>
        <xdr:cNvPr id="56392685" name="Chart 11">
          <a:extLst>
            <a:ext uri="{FF2B5EF4-FFF2-40B4-BE49-F238E27FC236}">
              <a16:creationId xmlns:a16="http://schemas.microsoft.com/office/drawing/2014/main" id="{781E82D9-6DAB-4E7E-A2E5-06BC6EE8E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0</xdr:colOff>
      <xdr:row>938</xdr:row>
      <xdr:rowOff>0</xdr:rowOff>
    </xdr:from>
    <xdr:to>
      <xdr:col>11</xdr:col>
      <xdr:colOff>1257300</xdr:colOff>
      <xdr:row>959</xdr:row>
      <xdr:rowOff>171450</xdr:rowOff>
    </xdr:to>
    <xdr:graphicFrame macro="">
      <xdr:nvGraphicFramePr>
        <xdr:cNvPr id="56392686" name="Chart 24">
          <a:extLst>
            <a:ext uri="{FF2B5EF4-FFF2-40B4-BE49-F238E27FC236}">
              <a16:creationId xmlns:a16="http://schemas.microsoft.com/office/drawing/2014/main" id="{07687001-99D9-4CC6-8C26-12A58D99A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992</xdr:row>
      <xdr:rowOff>0</xdr:rowOff>
    </xdr:from>
    <xdr:to>
      <xdr:col>11</xdr:col>
      <xdr:colOff>76200</xdr:colOff>
      <xdr:row>1012</xdr:row>
      <xdr:rowOff>57150</xdr:rowOff>
    </xdr:to>
    <xdr:graphicFrame macro="">
      <xdr:nvGraphicFramePr>
        <xdr:cNvPr id="56392687" name="Chart 12">
          <a:extLst>
            <a:ext uri="{FF2B5EF4-FFF2-40B4-BE49-F238E27FC236}">
              <a16:creationId xmlns:a16="http://schemas.microsoft.com/office/drawing/2014/main" id="{0A21556A-0393-423C-A66B-5861CD912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840441</xdr:colOff>
      <xdr:row>120</xdr:row>
      <xdr:rowOff>257735</xdr:rowOff>
    </xdr:from>
    <xdr:to>
      <xdr:col>5</xdr:col>
      <xdr:colOff>739587</xdr:colOff>
      <xdr:row>121</xdr:row>
      <xdr:rowOff>179294</xdr:rowOff>
    </xdr:to>
    <xdr:sp macro="" textlink="">
      <xdr:nvSpPr>
        <xdr:cNvPr id="28" name="TextBox 27">
          <a:extLst>
            <a:ext uri="{FF2B5EF4-FFF2-40B4-BE49-F238E27FC236}">
              <a16:creationId xmlns:a16="http://schemas.microsoft.com/office/drawing/2014/main" id="{95C6BF03-9D1B-41A5-957D-76A1F1BC93C5}"/>
            </a:ext>
          </a:extLst>
        </xdr:cNvPr>
        <xdr:cNvSpPr txBox="1"/>
      </xdr:nvSpPr>
      <xdr:spPr>
        <a:xfrm>
          <a:off x="5345206" y="47244000"/>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1008529</xdr:colOff>
      <xdr:row>131</xdr:row>
      <xdr:rowOff>246529</xdr:rowOff>
    </xdr:from>
    <xdr:to>
      <xdr:col>5</xdr:col>
      <xdr:colOff>907675</xdr:colOff>
      <xdr:row>132</xdr:row>
      <xdr:rowOff>168088</xdr:rowOff>
    </xdr:to>
    <xdr:sp macro="" textlink="">
      <xdr:nvSpPr>
        <xdr:cNvPr id="29" name="TextBox 28">
          <a:extLst>
            <a:ext uri="{FF2B5EF4-FFF2-40B4-BE49-F238E27FC236}">
              <a16:creationId xmlns:a16="http://schemas.microsoft.com/office/drawing/2014/main" id="{1EF05552-FFFF-410A-BE76-9915ECE3C450}"/>
            </a:ext>
          </a:extLst>
        </xdr:cNvPr>
        <xdr:cNvSpPr txBox="1"/>
      </xdr:nvSpPr>
      <xdr:spPr>
        <a:xfrm>
          <a:off x="5513294" y="51423794"/>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851646</xdr:colOff>
      <xdr:row>141</xdr:row>
      <xdr:rowOff>291353</xdr:rowOff>
    </xdr:from>
    <xdr:to>
      <xdr:col>5</xdr:col>
      <xdr:colOff>750792</xdr:colOff>
      <xdr:row>142</xdr:row>
      <xdr:rowOff>212912</xdr:rowOff>
    </xdr:to>
    <xdr:sp macro="" textlink="">
      <xdr:nvSpPr>
        <xdr:cNvPr id="30" name="TextBox 29">
          <a:extLst>
            <a:ext uri="{FF2B5EF4-FFF2-40B4-BE49-F238E27FC236}">
              <a16:creationId xmlns:a16="http://schemas.microsoft.com/office/drawing/2014/main" id="{CBF5A9B0-82F0-4B62-BA02-59BE68071837}"/>
            </a:ext>
          </a:extLst>
        </xdr:cNvPr>
        <xdr:cNvSpPr txBox="1"/>
      </xdr:nvSpPr>
      <xdr:spPr>
        <a:xfrm>
          <a:off x="5356411" y="55278618"/>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997323</xdr:colOff>
      <xdr:row>151</xdr:row>
      <xdr:rowOff>156882</xdr:rowOff>
    </xdr:from>
    <xdr:to>
      <xdr:col>5</xdr:col>
      <xdr:colOff>896469</xdr:colOff>
      <xdr:row>152</xdr:row>
      <xdr:rowOff>78441</xdr:rowOff>
    </xdr:to>
    <xdr:sp macro="" textlink="">
      <xdr:nvSpPr>
        <xdr:cNvPr id="31" name="TextBox 30">
          <a:extLst>
            <a:ext uri="{FF2B5EF4-FFF2-40B4-BE49-F238E27FC236}">
              <a16:creationId xmlns:a16="http://schemas.microsoft.com/office/drawing/2014/main" id="{F6EFE6E1-20FA-44D4-9A5E-2B4861B9716B}"/>
            </a:ext>
          </a:extLst>
        </xdr:cNvPr>
        <xdr:cNvSpPr txBox="1"/>
      </xdr:nvSpPr>
      <xdr:spPr>
        <a:xfrm>
          <a:off x="5502088" y="58954147"/>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795617</xdr:colOff>
      <xdr:row>161</xdr:row>
      <xdr:rowOff>291353</xdr:rowOff>
    </xdr:from>
    <xdr:to>
      <xdr:col>5</xdr:col>
      <xdr:colOff>694763</xdr:colOff>
      <xdr:row>162</xdr:row>
      <xdr:rowOff>212912</xdr:rowOff>
    </xdr:to>
    <xdr:sp macro="" textlink="">
      <xdr:nvSpPr>
        <xdr:cNvPr id="32" name="TextBox 31">
          <a:extLst>
            <a:ext uri="{FF2B5EF4-FFF2-40B4-BE49-F238E27FC236}">
              <a16:creationId xmlns:a16="http://schemas.microsoft.com/office/drawing/2014/main" id="{67DEE35B-046E-42B5-B777-92E0F12671BB}"/>
            </a:ext>
          </a:extLst>
        </xdr:cNvPr>
        <xdr:cNvSpPr txBox="1"/>
      </xdr:nvSpPr>
      <xdr:spPr>
        <a:xfrm>
          <a:off x="5300382" y="62898618"/>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840441</xdr:colOff>
      <xdr:row>172</xdr:row>
      <xdr:rowOff>11206</xdr:rowOff>
    </xdr:from>
    <xdr:to>
      <xdr:col>5</xdr:col>
      <xdr:colOff>739587</xdr:colOff>
      <xdr:row>172</xdr:row>
      <xdr:rowOff>313765</xdr:rowOff>
    </xdr:to>
    <xdr:sp macro="" textlink="">
      <xdr:nvSpPr>
        <xdr:cNvPr id="33" name="TextBox 32">
          <a:extLst>
            <a:ext uri="{FF2B5EF4-FFF2-40B4-BE49-F238E27FC236}">
              <a16:creationId xmlns:a16="http://schemas.microsoft.com/office/drawing/2014/main" id="{CD53A71C-9283-4930-908F-C2D5C97F58B3}"/>
            </a:ext>
          </a:extLst>
        </xdr:cNvPr>
        <xdr:cNvSpPr txBox="1"/>
      </xdr:nvSpPr>
      <xdr:spPr>
        <a:xfrm>
          <a:off x="5345206" y="66843088"/>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829234</xdr:colOff>
      <xdr:row>181</xdr:row>
      <xdr:rowOff>235324</xdr:rowOff>
    </xdr:from>
    <xdr:to>
      <xdr:col>5</xdr:col>
      <xdr:colOff>728380</xdr:colOff>
      <xdr:row>182</xdr:row>
      <xdr:rowOff>156883</xdr:rowOff>
    </xdr:to>
    <xdr:sp macro="" textlink="">
      <xdr:nvSpPr>
        <xdr:cNvPr id="34" name="TextBox 33">
          <a:extLst>
            <a:ext uri="{FF2B5EF4-FFF2-40B4-BE49-F238E27FC236}">
              <a16:creationId xmlns:a16="http://schemas.microsoft.com/office/drawing/2014/main" id="{919B4A33-02FE-40D0-9CE0-5372BD2416AA}"/>
            </a:ext>
          </a:extLst>
        </xdr:cNvPr>
        <xdr:cNvSpPr txBox="1"/>
      </xdr:nvSpPr>
      <xdr:spPr>
        <a:xfrm>
          <a:off x="5333999" y="70496206"/>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2</xdr:col>
      <xdr:colOff>795617</xdr:colOff>
      <xdr:row>191</xdr:row>
      <xdr:rowOff>168088</xdr:rowOff>
    </xdr:from>
    <xdr:to>
      <xdr:col>5</xdr:col>
      <xdr:colOff>694763</xdr:colOff>
      <xdr:row>192</xdr:row>
      <xdr:rowOff>89647</xdr:rowOff>
    </xdr:to>
    <xdr:sp macro="" textlink="">
      <xdr:nvSpPr>
        <xdr:cNvPr id="35" name="TextBox 34">
          <a:extLst>
            <a:ext uri="{FF2B5EF4-FFF2-40B4-BE49-F238E27FC236}">
              <a16:creationId xmlns:a16="http://schemas.microsoft.com/office/drawing/2014/main" id="{CDA871EC-7A78-495A-89FB-86F6DF9F6F6A}"/>
            </a:ext>
          </a:extLst>
        </xdr:cNvPr>
        <xdr:cNvSpPr txBox="1"/>
      </xdr:nvSpPr>
      <xdr:spPr>
        <a:xfrm>
          <a:off x="5300382" y="74238970"/>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twoCellAnchor>
    <xdr:from>
      <xdr:col>5</xdr:col>
      <xdr:colOff>123264</xdr:colOff>
      <xdr:row>679</xdr:row>
      <xdr:rowOff>0</xdr:rowOff>
    </xdr:from>
    <xdr:to>
      <xdr:col>8</xdr:col>
      <xdr:colOff>22409</xdr:colOff>
      <xdr:row>680</xdr:row>
      <xdr:rowOff>112059</xdr:rowOff>
    </xdr:to>
    <xdr:sp macro="" textlink="">
      <xdr:nvSpPr>
        <xdr:cNvPr id="36" name="TextBox 35">
          <a:extLst>
            <a:ext uri="{FF2B5EF4-FFF2-40B4-BE49-F238E27FC236}">
              <a16:creationId xmlns:a16="http://schemas.microsoft.com/office/drawing/2014/main" id="{15994382-D6B9-494D-BB47-1E7952EFC75F}"/>
            </a:ext>
          </a:extLst>
        </xdr:cNvPr>
        <xdr:cNvSpPr txBox="1"/>
      </xdr:nvSpPr>
      <xdr:spPr>
        <a:xfrm>
          <a:off x="8460440" y="184269529"/>
          <a:ext cx="3731557" cy="3025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0.2264</cdr:x>
      <cdr:y>0.3654</cdr:y>
    </cdr:from>
    <cdr:to>
      <cdr:x>0.51915</cdr:x>
      <cdr:y>0.45801</cdr:y>
    </cdr:to>
    <cdr:sp macro="" textlink="">
      <cdr:nvSpPr>
        <cdr:cNvPr id="2" name="TextBox 35"/>
        <cdr:cNvSpPr txBox="1"/>
      </cdr:nvSpPr>
      <cdr:spPr>
        <a:xfrm xmlns:a="http://schemas.openxmlformats.org/drawingml/2006/main">
          <a:off x="2885888" y="1193800"/>
          <a:ext cx="3731557" cy="302559"/>
        </a:xfrm>
        <a:prstGeom xmlns:a="http://schemas.openxmlformats.org/drawingml/2006/main" prst="rect">
          <a:avLst/>
        </a:prstGeom>
        <a:solidFill xmlns:a="http://schemas.openxmlformats.org/drawingml/2006/main">
          <a:schemeClr val="accent6">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0.24039</cdr:x>
      <cdr:y>0.37912</cdr:y>
    </cdr:from>
    <cdr:to>
      <cdr:x>0.53305</cdr:x>
      <cdr:y>0.47173</cdr:y>
    </cdr:to>
    <cdr:sp macro="" textlink="">
      <cdr:nvSpPr>
        <cdr:cNvPr id="2" name="TextBox 35"/>
        <cdr:cNvSpPr txBox="1"/>
      </cdr:nvSpPr>
      <cdr:spPr>
        <a:xfrm xmlns:a="http://schemas.openxmlformats.org/drawingml/2006/main">
          <a:off x="3065183" y="1238624"/>
          <a:ext cx="3731557" cy="302559"/>
        </a:xfrm>
        <a:prstGeom xmlns:a="http://schemas.openxmlformats.org/drawingml/2006/main" prst="rect">
          <a:avLst/>
        </a:prstGeom>
        <a:solidFill xmlns:a="http://schemas.openxmlformats.org/drawingml/2006/main">
          <a:schemeClr val="accent6">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NZ" sz="1100">
              <a:latin typeface="Arial" panose="020B0604020202020204" pitchFamily="34" charset="0"/>
              <a:cs typeface="Arial" panose="020B0604020202020204" pitchFamily="34" charset="0"/>
            </a:rPr>
            <a:t>ICT</a:t>
          </a:r>
          <a:r>
            <a:rPr lang="en-NZ" sz="1100" baseline="0">
              <a:latin typeface="Arial" panose="020B0604020202020204" pitchFamily="34" charset="0"/>
              <a:cs typeface="Arial" panose="020B0604020202020204" pitchFamily="34" charset="0"/>
            </a:rPr>
            <a:t> Applications sub tower data not collected for 2016/17</a:t>
          </a:r>
          <a:endParaRPr lang="en-NZ" sz="11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pane activePane="bottomRight" state="frozen"/>
      <selection sqref="A1:D1"/>
    </sheetView>
  </sheetViews>
  <sheetFormatPr defaultRowHeight="15" customHeight="1" x14ac:dyDescent="0.2"/>
  <cols>
    <col min="1" max="1" width="15.125" style="3" customWidth="1"/>
    <col min="2" max="2" width="73" customWidth="1"/>
    <col min="3" max="3" width="23.75" style="3" customWidth="1"/>
    <col min="4" max="4" width="57.75" customWidth="1"/>
  </cols>
  <sheetData>
    <row r="1" spans="1:5" ht="36" customHeight="1" x14ac:dyDescent="0.2">
      <c r="A1" s="185" t="s">
        <v>837</v>
      </c>
      <c r="B1" s="185"/>
      <c r="C1" s="185"/>
      <c r="D1" s="185"/>
    </row>
    <row r="3" spans="1:5" ht="15" customHeight="1" x14ac:dyDescent="0.25">
      <c r="A3" s="4" t="s">
        <v>3</v>
      </c>
      <c r="B3" s="5" t="s">
        <v>866</v>
      </c>
    </row>
    <row r="4" spans="1:5" ht="15" customHeight="1" x14ac:dyDescent="0.2">
      <c r="B4" s="3" t="s">
        <v>867</v>
      </c>
    </row>
    <row r="5" spans="1:5" ht="14.25" x14ac:dyDescent="0.2">
      <c r="B5" t="s">
        <v>867</v>
      </c>
    </row>
    <row r="14" spans="1:5" ht="15" customHeight="1" x14ac:dyDescent="0.2">
      <c r="E14" s="71"/>
    </row>
  </sheetData>
  <customSheetViews>
    <customSheetView guid="{1955BA96-31E1-4958-8935-A0DE5811631F}">
      <selection activeCell="H9" sqref="H9"/>
      <pageMargins left="0.70866141732283472" right="0.70866141732283472" top="0.74803149606299213" bottom="0.74803149606299213" header="0.31496062992125984" footer="0.31496062992125984"/>
      <pageSetup paperSize="9" scale="70" orientation="landscape" r:id="rId1"/>
      <headerFooter>
        <oddHeader>&amp;L&amp;C&amp;R</oddHeader>
        <oddFooter>&amp;L&amp;C&amp;R</oddFooter>
      </headerFooter>
    </customSheetView>
  </customSheetViews>
  <mergeCells count="1">
    <mergeCell ref="A1:D1"/>
  </mergeCells>
  <pageMargins left="0.70866141732283472" right="0.70866141732283472" top="0.74803149606299213" bottom="0.74803149606299213" header="0.31496062992125984" footer="0.31496062992125984"/>
  <pageSetup paperSize="9" scale="70" orientation="landscape" r:id="rId2"/>
  <headerFooter>
    <oddHeader>&amp;L&amp;C&amp;R</oddHeader>
    <oddFooter>&amp;L&amp;C&amp;R</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7" zoomScale="85" zoomScaleNormal="85" workbookViewId="0">
      <pane activePane="bottomRight" state="frozen"/>
      <selection activeCell="C16" sqref="C16"/>
    </sheetView>
  </sheetViews>
  <sheetFormatPr defaultRowHeight="15" customHeight="1" x14ac:dyDescent="0.2"/>
  <cols>
    <col min="1" max="1" width="7" style="8" customWidth="1"/>
    <col min="2" max="2" width="53.75" customWidth="1"/>
    <col min="3" max="3" width="89.625" customWidth="1"/>
  </cols>
  <sheetData>
    <row r="1" spans="1:4" ht="36" customHeight="1" x14ac:dyDescent="0.2">
      <c r="A1" s="185" t="s">
        <v>4</v>
      </c>
      <c r="B1" s="185"/>
      <c r="C1" s="185"/>
    </row>
    <row r="2" spans="1:4" ht="15" customHeight="1" x14ac:dyDescent="0.2">
      <c r="A2" s="6" t="s">
        <v>5</v>
      </c>
      <c r="B2" s="7" t="s">
        <v>6</v>
      </c>
      <c r="C2" s="7" t="s">
        <v>7</v>
      </c>
    </row>
    <row r="3" spans="1:4" ht="15" customHeight="1" x14ac:dyDescent="0.2">
      <c r="A3" s="8">
        <v>0</v>
      </c>
      <c r="B3" s="9" t="s">
        <v>8</v>
      </c>
      <c r="C3" s="9" t="s">
        <v>145</v>
      </c>
    </row>
    <row r="4" spans="1:4" ht="15" customHeight="1" x14ac:dyDescent="0.2">
      <c r="A4" s="8">
        <v>1</v>
      </c>
      <c r="B4" s="9" t="s">
        <v>4</v>
      </c>
      <c r="C4" s="9" t="s">
        <v>4</v>
      </c>
    </row>
    <row r="5" spans="1:4" ht="15" customHeight="1" x14ac:dyDescent="0.2">
      <c r="A5" s="8">
        <v>2</v>
      </c>
      <c r="B5" s="9" t="s">
        <v>9</v>
      </c>
      <c r="C5" s="9" t="s">
        <v>858</v>
      </c>
    </row>
    <row r="6" spans="1:4" ht="15" customHeight="1" x14ac:dyDescent="0.2">
      <c r="A6" s="8">
        <v>3</v>
      </c>
      <c r="B6" s="9" t="s">
        <v>146</v>
      </c>
      <c r="C6" s="9" t="s">
        <v>147</v>
      </c>
    </row>
    <row r="7" spans="1:4" ht="15" customHeight="1" x14ac:dyDescent="0.2">
      <c r="A7" s="8">
        <v>4</v>
      </c>
      <c r="B7" s="9" t="s">
        <v>148</v>
      </c>
      <c r="C7" s="9" t="s">
        <v>149</v>
      </c>
    </row>
    <row r="8" spans="1:4" ht="15" customHeight="1" x14ac:dyDescent="0.2">
      <c r="A8" s="8">
        <v>5</v>
      </c>
      <c r="B8" s="9" t="s">
        <v>150</v>
      </c>
      <c r="C8" s="9" t="s">
        <v>151</v>
      </c>
    </row>
    <row r="9" spans="1:4" ht="15" customHeight="1" x14ac:dyDescent="0.2">
      <c r="A9" s="8">
        <v>6</v>
      </c>
      <c r="B9" s="9" t="s">
        <v>152</v>
      </c>
      <c r="C9" s="9" t="s">
        <v>153</v>
      </c>
    </row>
    <row r="10" spans="1:4" ht="15" customHeight="1" x14ac:dyDescent="0.2">
      <c r="A10" s="8">
        <v>7</v>
      </c>
      <c r="B10" s="9" t="s">
        <v>154</v>
      </c>
      <c r="C10" s="9" t="s">
        <v>155</v>
      </c>
    </row>
    <row r="11" spans="1:4" ht="15" customHeight="1" x14ac:dyDescent="0.2">
      <c r="A11" s="132">
        <v>8</v>
      </c>
      <c r="B11" s="9" t="s">
        <v>156</v>
      </c>
      <c r="C11" s="9" t="s">
        <v>157</v>
      </c>
      <c r="D11" s="71"/>
    </row>
    <row r="12" spans="1:4" ht="15" customHeight="1" x14ac:dyDescent="0.2">
      <c r="B12" s="9"/>
      <c r="C12" s="9"/>
    </row>
    <row r="13" spans="1:4" ht="15" customHeight="1" x14ac:dyDescent="0.2">
      <c r="B13" s="9"/>
      <c r="C13" s="9"/>
    </row>
    <row r="14" spans="1:4" ht="15" customHeight="1" x14ac:dyDescent="0.2">
      <c r="B14" s="9"/>
      <c r="C14" s="9"/>
    </row>
    <row r="15" spans="1:4" ht="15" customHeight="1" x14ac:dyDescent="0.2">
      <c r="B15" s="9"/>
      <c r="C15" s="9"/>
    </row>
    <row r="16" spans="1:4" ht="15" customHeight="1" x14ac:dyDescent="0.2">
      <c r="B16" s="9"/>
      <c r="C16" s="9"/>
    </row>
    <row r="17" spans="2:3" ht="15" customHeight="1" x14ac:dyDescent="0.2">
      <c r="B17" s="9"/>
      <c r="C17" s="9"/>
    </row>
    <row r="18" spans="2:3" ht="15" customHeight="1" x14ac:dyDescent="0.2">
      <c r="B18" s="9"/>
      <c r="C18" s="9"/>
    </row>
    <row r="19" spans="2:3" ht="15" customHeight="1" x14ac:dyDescent="0.2">
      <c r="B19" s="9"/>
      <c r="C19" s="9"/>
    </row>
    <row r="20" spans="2:3" ht="15" customHeight="1" x14ac:dyDescent="0.2">
      <c r="B20" s="9"/>
      <c r="C20" s="9"/>
    </row>
    <row r="21" spans="2:3" ht="15" customHeight="1" x14ac:dyDescent="0.2">
      <c r="B21" s="9"/>
      <c r="C21" s="9"/>
    </row>
    <row r="22" spans="2:3" ht="15" customHeight="1" x14ac:dyDescent="0.2">
      <c r="B22" s="9"/>
      <c r="C22" s="9"/>
    </row>
    <row r="23" spans="2:3" ht="15" customHeight="1" x14ac:dyDescent="0.2">
      <c r="B23" s="9"/>
      <c r="C23" s="9"/>
    </row>
    <row r="24" spans="2:3" ht="15" customHeight="1" x14ac:dyDescent="0.2">
      <c r="B24" s="9"/>
      <c r="C24" s="9"/>
    </row>
    <row r="25" spans="2:3" ht="15" customHeight="1" x14ac:dyDescent="0.2">
      <c r="B25" s="9"/>
      <c r="C25" s="9"/>
    </row>
    <row r="26" spans="2:3" ht="15" customHeight="1" x14ac:dyDescent="0.2">
      <c r="B26" s="9"/>
      <c r="C26" s="9"/>
    </row>
    <row r="27" spans="2:3" ht="15" customHeight="1" x14ac:dyDescent="0.2">
      <c r="B27" s="9"/>
      <c r="C27" s="9"/>
    </row>
  </sheetData>
  <customSheetViews>
    <customSheetView guid="{1955BA96-31E1-4958-8935-A0DE5811631F}">
      <selection sqref="A1:C1"/>
      <pageMargins left="0.70866141732283472" right="0.70866141732283472" top="0.74803149606299213" bottom="0.74803149606299213" header="0.31496062992125984" footer="0.31496062992125984"/>
      <pageSetup paperSize="9" scale="70" orientation="landscape" r:id="rId1"/>
      <headerFooter>
        <oddHeader>&amp;L&amp;C&amp;R</oddHeader>
        <oddFooter>&amp;L&amp;C&amp;R</oddFooter>
      </headerFooter>
    </customSheetView>
  </customSheetViews>
  <mergeCells count="1">
    <mergeCell ref="A1:C1"/>
  </mergeCells>
  <pageMargins left="0.70866141732283472" right="0.70866141732283472" top="0.74803149606299213" bottom="0.74803149606299213" header="0.31496062992125984" footer="0.31496062992125984"/>
  <pageSetup paperSize="9" scale="70" orientation="landscape" r:id="rId2"/>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3"/>
  <sheetViews>
    <sheetView tabSelected="1" topLeftCell="A281" zoomScale="85" zoomScaleNormal="85" workbookViewId="0">
      <pane activePane="bottomRight" state="frozen"/>
      <selection sqref="A1:G1"/>
    </sheetView>
  </sheetViews>
  <sheetFormatPr defaultColWidth="9.125" defaultRowHeight="15" customHeight="1" x14ac:dyDescent="0.2"/>
  <cols>
    <col min="1" max="1" width="15.125" style="3" customWidth="1"/>
    <col min="2" max="2" width="74.875" customWidth="1"/>
    <col min="3" max="3" width="18.625" style="3" customWidth="1"/>
    <col min="4" max="7" width="18.625" customWidth="1"/>
  </cols>
  <sheetData>
    <row r="1" spans="1:7" ht="36" customHeight="1" x14ac:dyDescent="0.2">
      <c r="A1" s="185" t="s">
        <v>838</v>
      </c>
      <c r="B1" s="185"/>
      <c r="C1" s="185"/>
      <c r="D1" s="185"/>
      <c r="E1" s="185"/>
      <c r="F1" s="185"/>
      <c r="G1" s="185"/>
    </row>
    <row r="3" spans="1:7" ht="15" customHeight="1" x14ac:dyDescent="0.25">
      <c r="A3" s="4" t="s">
        <v>3</v>
      </c>
      <c r="B3" s="5" t="str">
        <f>'0. Report notes'!B3</f>
        <v>Department of Conservation</v>
      </c>
    </row>
    <row r="4" spans="1:7" ht="15" customHeight="1" x14ac:dyDescent="0.2">
      <c r="B4" s="3"/>
    </row>
    <row r="5" spans="1:7" ht="15" customHeight="1" x14ac:dyDescent="0.2">
      <c r="B5" s="3"/>
    </row>
    <row r="6" spans="1:7" ht="39.75" customHeight="1" x14ac:dyDescent="0.2">
      <c r="A6" s="10" t="s">
        <v>10</v>
      </c>
      <c r="B6" s="10" t="s">
        <v>11</v>
      </c>
      <c r="C6" s="11" t="s">
        <v>839</v>
      </c>
      <c r="D6" s="11" t="s">
        <v>826</v>
      </c>
      <c r="E6" s="11" t="s">
        <v>859</v>
      </c>
      <c r="F6" s="11" t="s">
        <v>856</v>
      </c>
      <c r="G6" s="11" t="s">
        <v>857</v>
      </c>
    </row>
    <row r="7" spans="1:7" s="12" customFormat="1" ht="18.75" customHeight="1" x14ac:dyDescent="0.2">
      <c r="A7" s="186" t="s">
        <v>12</v>
      </c>
      <c r="B7" s="187"/>
      <c r="C7" s="187"/>
      <c r="D7" s="187"/>
      <c r="E7" s="187"/>
      <c r="F7" s="187"/>
      <c r="G7" s="188"/>
    </row>
    <row r="8" spans="1:7" s="12" customFormat="1" ht="18.75" customHeight="1" x14ac:dyDescent="0.2">
      <c r="A8" s="13" t="s">
        <v>800</v>
      </c>
      <c r="B8" s="13" t="s">
        <v>13</v>
      </c>
      <c r="C8" s="62">
        <v>0.1036</v>
      </c>
      <c r="D8" s="62">
        <v>0.109</v>
      </c>
      <c r="E8" s="62">
        <v>0.11219999999999999</v>
      </c>
      <c r="F8" s="62">
        <f>IF(ISTEXT(C8), "N/A", IF(ISTEXT(D8), "N/A", C8-D8))</f>
        <v>-5.400000000000002E-3</v>
      </c>
      <c r="G8" s="62">
        <f>IF(ISTEXT(F8),"N/A",IF(D8=0,0,F8/D8))</f>
        <v>-4.9541284403669741E-2</v>
      </c>
    </row>
    <row r="9" spans="1:7" s="12" customFormat="1" ht="18.75" customHeight="1" x14ac:dyDescent="0.2">
      <c r="A9" s="186" t="s">
        <v>14</v>
      </c>
      <c r="B9" s="187"/>
      <c r="C9" s="187"/>
      <c r="D9" s="187"/>
      <c r="E9" s="187"/>
      <c r="F9" s="187"/>
      <c r="G9" s="188"/>
    </row>
    <row r="10" spans="1:7" s="12" customFormat="1" ht="18.75" customHeight="1" x14ac:dyDescent="0.2">
      <c r="A10" s="13" t="s">
        <v>15</v>
      </c>
      <c r="B10" s="13" t="s">
        <v>2</v>
      </c>
      <c r="C10" s="30">
        <v>1540.8653999999999</v>
      </c>
      <c r="D10" s="30">
        <v>1855.0148999999999</v>
      </c>
      <c r="E10" s="30">
        <v>1962.3086000000001</v>
      </c>
      <c r="F10" s="30">
        <f>IF(ISTEXT(C10), "N/A", IF(ISTEXT(D10), "N/A", C10-D10))</f>
        <v>-314.14949999999999</v>
      </c>
      <c r="G10" s="62">
        <f>IF(ISTEXT(F10), "N/A", IF(D10=0, 0, F10/D10))</f>
        <v>-0.16935146989924449</v>
      </c>
    </row>
    <row r="11" spans="1:7" s="12" customFormat="1" ht="18.75" customHeight="1" x14ac:dyDescent="0.2">
      <c r="A11" s="13" t="s">
        <v>16</v>
      </c>
      <c r="B11" s="13" t="s">
        <v>17</v>
      </c>
      <c r="C11" s="64">
        <v>108.6729</v>
      </c>
      <c r="D11" s="64">
        <v>110.842</v>
      </c>
      <c r="E11" s="64">
        <v>81.831299999999999</v>
      </c>
      <c r="F11" s="64">
        <f>IF(ISTEXT(C11), "N/A", IF(ISTEXT(D11), "N/A", C11-D11))</f>
        <v>-2.1691000000000003</v>
      </c>
      <c r="G11" s="62">
        <f t="shared" ref="G11:G26" si="0">IF(ISTEXT(F11), "N/A", IF(D11=0, 0, F11/D11))</f>
        <v>-1.956929683693907E-2</v>
      </c>
    </row>
    <row r="12" spans="1:7" s="12" customFormat="1" ht="18.75" customHeight="1" x14ac:dyDescent="0.2">
      <c r="A12" s="13" t="s">
        <v>18</v>
      </c>
      <c r="B12" s="13" t="s">
        <v>19</v>
      </c>
      <c r="C12" s="65"/>
      <c r="D12" s="65"/>
      <c r="E12" s="66"/>
      <c r="F12" s="62"/>
      <c r="G12" s="62"/>
    </row>
    <row r="13" spans="1:7" s="12" customFormat="1" ht="18.75" customHeight="1" x14ac:dyDescent="0.2">
      <c r="A13" s="15" t="s">
        <v>20</v>
      </c>
      <c r="B13" s="15" t="s">
        <v>21</v>
      </c>
      <c r="C13" s="30">
        <v>178.84620000000001</v>
      </c>
      <c r="D13" s="30">
        <v>185.20359999999999</v>
      </c>
      <c r="E13" s="30">
        <v>277.97410000000002</v>
      </c>
      <c r="F13" s="30">
        <f>IF(ISTEXT(C13), "N/A", IF(ISTEXT(D13), "N/A", C13-D13))</f>
        <v>-6.3573999999999842</v>
      </c>
      <c r="G13" s="62">
        <f t="shared" si="0"/>
        <v>-3.4326546568209174E-2</v>
      </c>
    </row>
    <row r="14" spans="1:7" s="12" customFormat="1" ht="18.75" customHeight="1" x14ac:dyDescent="0.2">
      <c r="A14" s="15" t="s">
        <v>22</v>
      </c>
      <c r="B14" s="15" t="s">
        <v>813</v>
      </c>
      <c r="C14" s="30">
        <v>241.34620000000001</v>
      </c>
      <c r="D14" s="30">
        <v>286.99110000000002</v>
      </c>
      <c r="E14" s="30">
        <v>453.47469999999998</v>
      </c>
      <c r="F14" s="30">
        <f t="shared" ref="F14:F19" si="1">IF(ISTEXT(C14), "N/A", IF(ISTEXT(D14), "N/A", C14-D14))</f>
        <v>-45.644900000000007</v>
      </c>
      <c r="G14" s="62">
        <f t="shared" si="0"/>
        <v>-0.15904639551540101</v>
      </c>
    </row>
    <row r="15" spans="1:7" s="12" customFormat="1" ht="18.75" customHeight="1" x14ac:dyDescent="0.2">
      <c r="A15" s="15" t="s">
        <v>24</v>
      </c>
      <c r="B15" s="15" t="s">
        <v>25</v>
      </c>
      <c r="C15" s="30">
        <v>76.923100000000005</v>
      </c>
      <c r="D15" s="30">
        <v>61.072499999999998</v>
      </c>
      <c r="E15" s="30">
        <v>66.548900000000003</v>
      </c>
      <c r="F15" s="30">
        <f t="shared" si="1"/>
        <v>15.850600000000007</v>
      </c>
      <c r="G15" s="62">
        <f t="shared" si="0"/>
        <v>0.2595374350157601</v>
      </c>
    </row>
    <row r="16" spans="1:7" s="12" customFormat="1" ht="18.75" customHeight="1" x14ac:dyDescent="0.2">
      <c r="A16" s="15" t="s">
        <v>26</v>
      </c>
      <c r="B16" s="15" t="s">
        <v>27</v>
      </c>
      <c r="C16" s="30">
        <v>757.2115</v>
      </c>
      <c r="D16" s="30">
        <v>1043.1976</v>
      </c>
      <c r="E16" s="30">
        <v>959.36400000000003</v>
      </c>
      <c r="F16" s="30">
        <f t="shared" si="1"/>
        <v>-285.98609999999996</v>
      </c>
      <c r="G16" s="62">
        <f t="shared" si="0"/>
        <v>-0.27414374803009511</v>
      </c>
    </row>
    <row r="17" spans="1:7" ht="18.75" customHeight="1" x14ac:dyDescent="0.2">
      <c r="A17" s="17" t="s">
        <v>28</v>
      </c>
      <c r="B17" s="17" t="s">
        <v>29</v>
      </c>
      <c r="C17" s="23">
        <v>140.38460000000001</v>
      </c>
      <c r="D17" s="30">
        <v>148.9573</v>
      </c>
      <c r="E17" s="30">
        <v>110.1296</v>
      </c>
      <c r="F17" s="30">
        <f t="shared" si="1"/>
        <v>-8.5726999999999975</v>
      </c>
      <c r="G17" s="62">
        <f t="shared" si="0"/>
        <v>-5.7551392244623106E-2</v>
      </c>
    </row>
    <row r="18" spans="1:7" ht="18.75" customHeight="1" x14ac:dyDescent="0.2">
      <c r="A18" s="17" t="s">
        <v>30</v>
      </c>
      <c r="B18" s="17" t="s">
        <v>31</v>
      </c>
      <c r="C18" s="23">
        <v>146.15379999999999</v>
      </c>
      <c r="D18" s="30">
        <v>129.59289999999999</v>
      </c>
      <c r="E18" s="30">
        <v>94.817400000000006</v>
      </c>
      <c r="F18" s="30">
        <f t="shared" si="1"/>
        <v>16.560900000000004</v>
      </c>
      <c r="G18" s="62">
        <f t="shared" si="0"/>
        <v>0.12779172315767304</v>
      </c>
    </row>
    <row r="19" spans="1:7" ht="18.75" customHeight="1" x14ac:dyDescent="0.2">
      <c r="A19" s="19" t="s">
        <v>32</v>
      </c>
      <c r="B19" s="19" t="s">
        <v>33</v>
      </c>
      <c r="C19" s="23">
        <v>1430.1994</v>
      </c>
      <c r="D19" s="30">
        <v>2349.5934999999999</v>
      </c>
      <c r="E19" s="30">
        <v>7264.1508999999996</v>
      </c>
      <c r="F19" s="30">
        <f t="shared" si="1"/>
        <v>-919.39409999999998</v>
      </c>
      <c r="G19" s="62">
        <f t="shared" si="0"/>
        <v>-0.3912992183541536</v>
      </c>
    </row>
    <row r="20" spans="1:7" ht="18.75" customHeight="1" x14ac:dyDescent="0.2">
      <c r="A20" s="19" t="s">
        <v>34</v>
      </c>
      <c r="B20" s="173" t="s">
        <v>144</v>
      </c>
      <c r="C20" s="52"/>
      <c r="D20" s="52"/>
      <c r="E20" s="63"/>
      <c r="F20" s="21"/>
      <c r="G20" s="62"/>
    </row>
    <row r="21" spans="1:7" ht="18.75" customHeight="1" x14ac:dyDescent="0.2">
      <c r="A21" s="17" t="s">
        <v>36</v>
      </c>
      <c r="B21" s="17" t="s">
        <v>21</v>
      </c>
      <c r="C21" s="22">
        <v>556.14970000000005</v>
      </c>
      <c r="D21" s="22">
        <v>619.69230000000005</v>
      </c>
      <c r="E21" s="22">
        <v>525.69659999999999</v>
      </c>
      <c r="F21" s="22">
        <f t="shared" ref="F21:F29" si="2">IF(ISTEXT(C21), "N/A", IF(ISTEXT(D21), "N/A", C21-D21))</f>
        <v>-63.542599999999993</v>
      </c>
      <c r="G21" s="62">
        <f t="shared" si="0"/>
        <v>-0.10253895360649146</v>
      </c>
    </row>
    <row r="22" spans="1:7" ht="18.75" customHeight="1" x14ac:dyDescent="0.2">
      <c r="A22" s="17" t="s">
        <v>37</v>
      </c>
      <c r="B22" s="17" t="s">
        <v>813</v>
      </c>
      <c r="C22" s="22">
        <v>1014.6341</v>
      </c>
      <c r="D22" s="22">
        <v>1032.8205</v>
      </c>
      <c r="E22" s="22">
        <v>381.57299999999998</v>
      </c>
      <c r="F22" s="22">
        <f t="shared" si="2"/>
        <v>-18.186400000000049</v>
      </c>
      <c r="G22" s="62">
        <f t="shared" si="0"/>
        <v>-1.7608480854127168E-2</v>
      </c>
    </row>
    <row r="23" spans="1:7" ht="18.75" customHeight="1" x14ac:dyDescent="0.2">
      <c r="A23" s="17" t="s">
        <v>38</v>
      </c>
      <c r="B23" s="17" t="s">
        <v>25</v>
      </c>
      <c r="C23" s="22">
        <v>1434.4828</v>
      </c>
      <c r="D23" s="22">
        <v>1678.3333</v>
      </c>
      <c r="E23" s="22">
        <v>1403.3058000000001</v>
      </c>
      <c r="F23" s="22">
        <f t="shared" si="2"/>
        <v>-243.85050000000001</v>
      </c>
      <c r="G23" s="62">
        <f t="shared" si="0"/>
        <v>-0.14529325015478153</v>
      </c>
    </row>
    <row r="24" spans="1:7" ht="18.75" customHeight="1" x14ac:dyDescent="0.2">
      <c r="A24" s="17" t="s">
        <v>39</v>
      </c>
      <c r="B24" s="17" t="s">
        <v>27</v>
      </c>
      <c r="C24" s="22">
        <v>256.7901</v>
      </c>
      <c r="D24" s="22">
        <v>256.56049999999999</v>
      </c>
      <c r="E24" s="22">
        <v>191.64789999999999</v>
      </c>
      <c r="F24" s="22">
        <f t="shared" si="2"/>
        <v>0.22960000000000491</v>
      </c>
      <c r="G24" s="62">
        <f t="shared" si="0"/>
        <v>8.94915624190025E-4</v>
      </c>
    </row>
    <row r="25" spans="1:7" ht="18.75" customHeight="1" x14ac:dyDescent="0.2">
      <c r="A25" s="17" t="s">
        <v>40</v>
      </c>
      <c r="B25" s="17" t="s">
        <v>29</v>
      </c>
      <c r="C25" s="22">
        <v>650</v>
      </c>
      <c r="D25" s="22">
        <v>689.726</v>
      </c>
      <c r="E25" s="22">
        <v>849</v>
      </c>
      <c r="F25" s="22">
        <f t="shared" si="2"/>
        <v>-39.725999999999999</v>
      </c>
      <c r="G25" s="62">
        <f t="shared" si="0"/>
        <v>-5.7596784810199989E-2</v>
      </c>
    </row>
    <row r="26" spans="1:7" ht="18.75" customHeight="1" x14ac:dyDescent="0.2">
      <c r="A26" s="17" t="s">
        <v>41</v>
      </c>
      <c r="B26" s="17" t="s">
        <v>31</v>
      </c>
      <c r="C26" s="22">
        <v>3466.6667000000002</v>
      </c>
      <c r="D26" s="22">
        <v>2014</v>
      </c>
      <c r="E26" s="22">
        <v>1698</v>
      </c>
      <c r="F26" s="22">
        <f t="shared" si="2"/>
        <v>1452.6667000000002</v>
      </c>
      <c r="G26" s="62">
        <f t="shared" si="0"/>
        <v>0.7212843594836148</v>
      </c>
    </row>
    <row r="27" spans="1:7" ht="18.75" customHeight="1" x14ac:dyDescent="0.2">
      <c r="A27" s="78" t="s">
        <v>42</v>
      </c>
      <c r="B27" s="78" t="s">
        <v>44</v>
      </c>
      <c r="C27" s="59">
        <v>0.44719999999999999</v>
      </c>
      <c r="D27" s="59">
        <v>0.67920000000000003</v>
      </c>
      <c r="E27" s="59">
        <v>0.86439999999999995</v>
      </c>
      <c r="F27" s="59">
        <f t="shared" si="2"/>
        <v>-0.23200000000000004</v>
      </c>
      <c r="G27" s="62">
        <f>IF(ISTEXT(F27), "N/A", IF(D27=0, 0, F27/D27))</f>
        <v>-0.34157832744405187</v>
      </c>
    </row>
    <row r="28" spans="1:7" ht="18.75" customHeight="1" x14ac:dyDescent="0.2">
      <c r="A28" s="78" t="s">
        <v>43</v>
      </c>
      <c r="B28" s="79" t="s">
        <v>476</v>
      </c>
      <c r="C28" s="80">
        <v>2.4</v>
      </c>
      <c r="D28" s="80">
        <v>2.2999999999999998</v>
      </c>
      <c r="E28" s="80">
        <v>2</v>
      </c>
      <c r="F28" s="80">
        <f t="shared" si="2"/>
        <v>0.10000000000000009</v>
      </c>
      <c r="G28" s="62">
        <f>IF(ISTEXT(F28), "N/A", IF(D28=0, 0, F28/D28))</f>
        <v>4.3478260869565258E-2</v>
      </c>
    </row>
    <row r="29" spans="1:7" ht="18.75" customHeight="1" x14ac:dyDescent="0.2">
      <c r="A29" s="78" t="s">
        <v>45</v>
      </c>
      <c r="B29" s="79" t="s">
        <v>477</v>
      </c>
      <c r="C29" s="80">
        <v>3</v>
      </c>
      <c r="D29" s="80">
        <v>2.7</v>
      </c>
      <c r="E29" s="80">
        <v>2.5</v>
      </c>
      <c r="F29" s="80">
        <f t="shared" si="2"/>
        <v>0.29999999999999982</v>
      </c>
      <c r="G29" s="62">
        <f>IF(ISTEXT(F29), "N/A", IF(D29=0, 0, F29/D29))</f>
        <v>0.11111111111111104</v>
      </c>
    </row>
    <row r="30" spans="1:7" ht="18.75" customHeight="1" x14ac:dyDescent="0.2">
      <c r="A30" s="186" t="s">
        <v>46</v>
      </c>
      <c r="B30" s="187"/>
      <c r="C30" s="187"/>
      <c r="D30" s="187"/>
      <c r="E30" s="187"/>
      <c r="F30" s="187"/>
      <c r="G30" s="188"/>
    </row>
    <row r="31" spans="1:7" ht="18.75" customHeight="1" x14ac:dyDescent="0.2">
      <c r="A31" s="25" t="s">
        <v>47</v>
      </c>
      <c r="B31" s="19" t="s">
        <v>48</v>
      </c>
      <c r="C31" s="21">
        <v>1.35E-2</v>
      </c>
      <c r="D31" s="21">
        <v>1.41E-2</v>
      </c>
      <c r="E31" s="21">
        <v>1.4800000000000001E-2</v>
      </c>
      <c r="F31" s="21">
        <f>IF(ISTEXT(C31), "N/A", IF(ISTEXT(D31), "N/A", C31-D31))</f>
        <v>-5.9999999999999984E-4</v>
      </c>
      <c r="G31" s="62">
        <f>IF(ISTEXT(F31), "N/A", IF(D31=0, 0, F31/D31))</f>
        <v>-4.2553191489361694E-2</v>
      </c>
    </row>
    <row r="32" spans="1:7" ht="18.75" customHeight="1" x14ac:dyDescent="0.2">
      <c r="A32" s="25" t="s">
        <v>49</v>
      </c>
      <c r="B32" s="19" t="s">
        <v>430</v>
      </c>
      <c r="C32" s="52"/>
      <c r="D32" s="52"/>
      <c r="E32" s="63"/>
      <c r="F32" s="21"/>
      <c r="G32" s="62"/>
    </row>
    <row r="33" spans="1:7" ht="18.75" customHeight="1" x14ac:dyDescent="0.2">
      <c r="A33" s="17" t="s">
        <v>50</v>
      </c>
      <c r="B33" s="17" t="s">
        <v>51</v>
      </c>
      <c r="C33" s="23">
        <v>3.0604</v>
      </c>
      <c r="D33" s="23">
        <v>3.3050000000000002</v>
      </c>
      <c r="E33" s="23">
        <v>4.1130000000000004</v>
      </c>
      <c r="F33" s="23">
        <f>IF(ISTEXT(C33), "N/A", IF(ISTEXT(D33), "N/A", C33-D33))</f>
        <v>-0.24460000000000015</v>
      </c>
      <c r="G33" s="62">
        <f t="shared" ref="G33:G52" si="3">IF(ISTEXT(F33), "N/A", IF(D33=0, 0, F33/D33))</f>
        <v>-7.4009077155824554E-2</v>
      </c>
    </row>
    <row r="34" spans="1:7" ht="18.75" customHeight="1" x14ac:dyDescent="0.2">
      <c r="A34" s="17" t="s">
        <v>52</v>
      </c>
      <c r="B34" s="17" t="s">
        <v>53</v>
      </c>
      <c r="C34" s="23">
        <v>1.1847000000000001</v>
      </c>
      <c r="D34" s="23">
        <v>1.1035999999999999</v>
      </c>
      <c r="E34" s="23">
        <v>1.1783999999999999</v>
      </c>
      <c r="F34" s="23">
        <f t="shared" ref="F34:F40" si="4">IF(ISTEXT(C34), "N/A", IF(ISTEXT(D34), "N/A", C34-D34))</f>
        <v>8.1100000000000172E-2</v>
      </c>
      <c r="G34" s="62">
        <f t="shared" si="3"/>
        <v>7.3486770569046914E-2</v>
      </c>
    </row>
    <row r="35" spans="1:7" ht="18.75" customHeight="1" x14ac:dyDescent="0.2">
      <c r="A35" s="17" t="s">
        <v>54</v>
      </c>
      <c r="B35" s="17" t="s">
        <v>55</v>
      </c>
      <c r="C35" s="23">
        <v>1.4096</v>
      </c>
      <c r="D35" s="23">
        <v>1.7444</v>
      </c>
      <c r="E35" s="23">
        <v>2.1619999999999999</v>
      </c>
      <c r="F35" s="23">
        <f t="shared" si="4"/>
        <v>-0.33479999999999999</v>
      </c>
      <c r="G35" s="62">
        <f t="shared" si="3"/>
        <v>-0.19192845677596881</v>
      </c>
    </row>
    <row r="36" spans="1:7" ht="18.75" customHeight="1" x14ac:dyDescent="0.2">
      <c r="A36" s="17" t="s">
        <v>56</v>
      </c>
      <c r="B36" s="17" t="s">
        <v>57</v>
      </c>
      <c r="C36" s="23">
        <v>1.2751999999999999</v>
      </c>
      <c r="D36" s="23">
        <v>1.3855</v>
      </c>
      <c r="E36" s="23">
        <v>1.2076</v>
      </c>
      <c r="F36" s="23">
        <f t="shared" si="4"/>
        <v>-0.11030000000000006</v>
      </c>
      <c r="G36" s="62">
        <f t="shared" si="3"/>
        <v>-7.9610249007578543E-2</v>
      </c>
    </row>
    <row r="37" spans="1:7" ht="18.75" customHeight="1" x14ac:dyDescent="0.2">
      <c r="A37" s="17" t="s">
        <v>58</v>
      </c>
      <c r="B37" s="17" t="s">
        <v>59</v>
      </c>
      <c r="C37" s="23">
        <v>1.9937</v>
      </c>
      <c r="D37" s="23">
        <v>1.9759</v>
      </c>
      <c r="E37" s="23">
        <v>1.7854000000000001</v>
      </c>
      <c r="F37" s="23">
        <f t="shared" si="4"/>
        <v>1.7800000000000038E-2</v>
      </c>
      <c r="G37" s="62">
        <f t="shared" si="3"/>
        <v>9.0085530644263574E-3</v>
      </c>
    </row>
    <row r="38" spans="1:7" ht="18.75" customHeight="1" x14ac:dyDescent="0.2">
      <c r="A38" s="17" t="s">
        <v>60</v>
      </c>
      <c r="B38" s="17" t="s">
        <v>61</v>
      </c>
      <c r="C38" s="23">
        <v>1.3520000000000001</v>
      </c>
      <c r="D38" s="23">
        <v>1.5842000000000001</v>
      </c>
      <c r="E38" s="23">
        <v>1.714</v>
      </c>
      <c r="F38" s="23">
        <f t="shared" si="4"/>
        <v>-0.23219999999999996</v>
      </c>
      <c r="G38" s="62">
        <f t="shared" si="3"/>
        <v>-0.14657240247443501</v>
      </c>
    </row>
    <row r="39" spans="1:7" ht="18.75" customHeight="1" x14ac:dyDescent="0.2">
      <c r="A39" s="17" t="s">
        <v>62</v>
      </c>
      <c r="B39" s="17" t="s">
        <v>63</v>
      </c>
      <c r="C39" s="23">
        <v>3.2195</v>
      </c>
      <c r="D39" s="23">
        <v>2.9935</v>
      </c>
      <c r="E39" s="23">
        <v>2.6814</v>
      </c>
      <c r="F39" s="23">
        <f t="shared" si="4"/>
        <v>0.22599999999999998</v>
      </c>
      <c r="G39" s="62">
        <f t="shared" si="3"/>
        <v>7.5496909971605131E-2</v>
      </c>
    </row>
    <row r="40" spans="1:7" ht="18.75" customHeight="1" x14ac:dyDescent="0.2">
      <c r="A40" s="25" t="s">
        <v>64</v>
      </c>
      <c r="B40" s="19" t="s">
        <v>65</v>
      </c>
      <c r="C40" s="23">
        <v>2469.6995999999999</v>
      </c>
      <c r="D40" s="23">
        <v>2463.5012999999999</v>
      </c>
      <c r="E40" s="23">
        <v>2769.2307999999998</v>
      </c>
      <c r="F40" s="23">
        <f t="shared" si="4"/>
        <v>6.1983000000000175</v>
      </c>
      <c r="G40" s="62">
        <f t="shared" si="3"/>
        <v>2.5160530664221762E-3</v>
      </c>
    </row>
    <row r="41" spans="1:7" ht="18.75" customHeight="1" x14ac:dyDescent="0.2">
      <c r="A41" s="25" t="s">
        <v>66</v>
      </c>
      <c r="B41" s="173" t="s">
        <v>67</v>
      </c>
      <c r="C41" s="52"/>
      <c r="D41" s="52"/>
      <c r="E41" s="63"/>
      <c r="F41" s="21"/>
      <c r="G41" s="62"/>
    </row>
    <row r="42" spans="1:7" ht="18.75" customHeight="1" x14ac:dyDescent="0.2">
      <c r="A42" s="17" t="s">
        <v>68</v>
      </c>
      <c r="B42" s="17" t="s">
        <v>51</v>
      </c>
      <c r="C42" s="31">
        <v>0.21909999999999999</v>
      </c>
      <c r="D42" s="31">
        <v>0.21970000000000001</v>
      </c>
      <c r="E42" s="31">
        <v>0.23449999999999999</v>
      </c>
      <c r="F42" s="21">
        <f>IF(ISTEXT(C42), "N/A", IF(ISTEXT(D42), "N/A", C42-D42))</f>
        <v>-6.0000000000001719E-4</v>
      </c>
      <c r="G42" s="62">
        <f t="shared" si="3"/>
        <v>-2.7309968138371286E-3</v>
      </c>
    </row>
    <row r="43" spans="1:7" ht="18.75" customHeight="1" x14ac:dyDescent="0.2">
      <c r="A43" s="17" t="s">
        <v>69</v>
      </c>
      <c r="B43" s="17" t="s">
        <v>53</v>
      </c>
      <c r="C43" s="31">
        <v>0.13370000000000001</v>
      </c>
      <c r="D43" s="31">
        <v>0.122</v>
      </c>
      <c r="E43" s="31">
        <v>0.11849999999999999</v>
      </c>
      <c r="F43" s="21">
        <f t="shared" ref="F43:F50" si="5">IF(ISTEXT(C43), "N/A", IF(ISTEXT(D43), "N/A", C43-D43))</f>
        <v>1.1700000000000016E-2</v>
      </c>
      <c r="G43" s="62">
        <f t="shared" si="3"/>
        <v>9.5901639344262421E-2</v>
      </c>
    </row>
    <row r="44" spans="1:7" ht="18.75" customHeight="1" x14ac:dyDescent="0.2">
      <c r="A44" s="17" t="s">
        <v>70</v>
      </c>
      <c r="B44" s="17" t="s">
        <v>55</v>
      </c>
      <c r="C44" s="31">
        <v>9.6799999999999997E-2</v>
      </c>
      <c r="D44" s="31">
        <v>0.1147</v>
      </c>
      <c r="E44" s="31">
        <v>0.12189999999999999</v>
      </c>
      <c r="F44" s="21">
        <f t="shared" si="5"/>
        <v>-1.7899999999999999E-2</v>
      </c>
      <c r="G44" s="62">
        <f t="shared" si="3"/>
        <v>-0.15605928509154315</v>
      </c>
    </row>
    <row r="45" spans="1:7" ht="18.75" customHeight="1" x14ac:dyDescent="0.2">
      <c r="A45" s="17" t="s">
        <v>71</v>
      </c>
      <c r="B45" s="17" t="s">
        <v>57</v>
      </c>
      <c r="C45" s="31">
        <v>9.1800000000000007E-2</v>
      </c>
      <c r="D45" s="31">
        <v>9.5200000000000007E-2</v>
      </c>
      <c r="E45" s="31">
        <v>7.9200000000000007E-2</v>
      </c>
      <c r="F45" s="21">
        <f t="shared" si="5"/>
        <v>-3.4000000000000002E-3</v>
      </c>
      <c r="G45" s="62">
        <f t="shared" si="3"/>
        <v>-3.5714285714285712E-2</v>
      </c>
    </row>
    <row r="46" spans="1:7" ht="18.75" customHeight="1" x14ac:dyDescent="0.2">
      <c r="A46" s="17" t="s">
        <v>72</v>
      </c>
      <c r="B46" s="17" t="s">
        <v>59</v>
      </c>
      <c r="C46" s="31">
        <v>0.1051</v>
      </c>
      <c r="D46" s="31">
        <v>0.1053</v>
      </c>
      <c r="E46" s="31">
        <v>0.1205</v>
      </c>
      <c r="F46" s="21">
        <f t="shared" si="5"/>
        <v>-2.0000000000000573E-4</v>
      </c>
      <c r="G46" s="62">
        <f t="shared" si="3"/>
        <v>-1.8993352326686203E-3</v>
      </c>
    </row>
    <row r="47" spans="1:7" ht="18.75" customHeight="1" x14ac:dyDescent="0.2">
      <c r="A47" s="17" t="s">
        <v>524</v>
      </c>
      <c r="B47" s="17" t="s">
        <v>61</v>
      </c>
      <c r="C47" s="31">
        <v>0.1489</v>
      </c>
      <c r="D47" s="31">
        <v>0.16639999999999999</v>
      </c>
      <c r="E47" s="31">
        <v>0.16619999999999999</v>
      </c>
      <c r="F47" s="21">
        <f t="shared" si="5"/>
        <v>-1.7499999999999988E-2</v>
      </c>
      <c r="G47" s="62">
        <f t="shared" si="3"/>
        <v>-0.10516826923076916</v>
      </c>
    </row>
    <row r="48" spans="1:7" ht="18.75" customHeight="1" x14ac:dyDescent="0.2">
      <c r="A48" s="17" t="s">
        <v>74</v>
      </c>
      <c r="B48" s="17" t="s">
        <v>63</v>
      </c>
      <c r="C48" s="31">
        <v>0.2046</v>
      </c>
      <c r="D48" s="31">
        <v>0.1767</v>
      </c>
      <c r="E48" s="31">
        <v>0.15909999999999999</v>
      </c>
      <c r="F48" s="21">
        <f>IF(ISTEXT(C48), "N/A", IF(ISTEXT(D48), "N/A", C48-D48))</f>
        <v>2.7900000000000008E-2</v>
      </c>
      <c r="G48" s="62">
        <f t="shared" si="3"/>
        <v>0.15789473684210531</v>
      </c>
    </row>
    <row r="49" spans="1:7" ht="18.75" customHeight="1" x14ac:dyDescent="0.2">
      <c r="A49" s="25" t="s">
        <v>75</v>
      </c>
      <c r="B49" s="19" t="s">
        <v>76</v>
      </c>
      <c r="C49" s="23">
        <v>349.51920000000001</v>
      </c>
      <c r="D49" s="23">
        <v>330.68520000000001</v>
      </c>
      <c r="E49" s="23">
        <v>323.91050000000001</v>
      </c>
      <c r="F49" s="23">
        <f t="shared" si="5"/>
        <v>18.834000000000003</v>
      </c>
      <c r="G49" s="62">
        <f t="shared" si="3"/>
        <v>5.6954469084192466E-2</v>
      </c>
    </row>
    <row r="50" spans="1:7" ht="18.75" customHeight="1" x14ac:dyDescent="0.2">
      <c r="A50" s="25" t="s">
        <v>77</v>
      </c>
      <c r="B50" s="19" t="s">
        <v>158</v>
      </c>
      <c r="C50" s="22">
        <v>469.52600000000001</v>
      </c>
      <c r="D50" s="22">
        <v>449.55360000000002</v>
      </c>
      <c r="E50" s="22">
        <v>321.59089999999998</v>
      </c>
      <c r="F50" s="22">
        <f t="shared" si="5"/>
        <v>19.972399999999993</v>
      </c>
      <c r="G50" s="62">
        <f t="shared" si="3"/>
        <v>4.4427182876524605E-2</v>
      </c>
    </row>
    <row r="51" spans="1:7" ht="18.75" customHeight="1" x14ac:dyDescent="0.2">
      <c r="A51" s="25" t="s">
        <v>78</v>
      </c>
      <c r="B51" s="42" t="s">
        <v>426</v>
      </c>
      <c r="C51" s="54">
        <v>3</v>
      </c>
      <c r="D51" s="54">
        <v>3.1</v>
      </c>
      <c r="E51" s="54">
        <v>3</v>
      </c>
      <c r="F51" s="54">
        <f>IF(ISTEXT(C51), "N/A", IF(ISTEXT(D51), "N/A", C51-D51))</f>
        <v>-0.10000000000000009</v>
      </c>
      <c r="G51" s="62">
        <f t="shared" si="3"/>
        <v>-3.2258064516129059E-2</v>
      </c>
    </row>
    <row r="52" spans="1:7" ht="18.75" customHeight="1" x14ac:dyDescent="0.2">
      <c r="A52" s="41" t="s">
        <v>161</v>
      </c>
      <c r="B52" s="42" t="s">
        <v>427</v>
      </c>
      <c r="C52" s="54">
        <v>3.4</v>
      </c>
      <c r="D52" s="54">
        <v>3.4</v>
      </c>
      <c r="E52" s="54">
        <v>3.3</v>
      </c>
      <c r="F52" s="54">
        <f>IF(ISTEXT(C52), "N/A", IF(ISTEXT(D52), "N/A", C52-D52))</f>
        <v>0</v>
      </c>
      <c r="G52" s="62">
        <f t="shared" si="3"/>
        <v>0</v>
      </c>
    </row>
    <row r="53" spans="1:7" ht="18.75" customHeight="1" x14ac:dyDescent="0.2">
      <c r="A53" s="41" t="s">
        <v>814</v>
      </c>
      <c r="B53" s="42" t="s">
        <v>815</v>
      </c>
      <c r="C53" s="31">
        <v>0.32429999999999998</v>
      </c>
      <c r="D53" s="31">
        <v>0.32969999999999999</v>
      </c>
      <c r="E53" s="31">
        <v>0.30230000000000001</v>
      </c>
      <c r="F53" s="21">
        <f>IF(ISTEXT(C53), "N/A", IF(ISTEXT(D53), "N/A", C53-D53))</f>
        <v>-5.4000000000000159E-3</v>
      </c>
      <c r="G53" s="62">
        <f>IF(ISTEXT(F53), "N/A", IF(D53=0, 0, F53/D53))</f>
        <v>-1.6378525932666109E-2</v>
      </c>
    </row>
    <row r="54" spans="1:7" ht="18.75" customHeight="1" x14ac:dyDescent="0.2">
      <c r="A54" s="186" t="s">
        <v>798</v>
      </c>
      <c r="B54" s="187"/>
      <c r="C54" s="187"/>
      <c r="D54" s="187"/>
      <c r="E54" s="187"/>
      <c r="F54" s="187"/>
      <c r="G54" s="188"/>
    </row>
    <row r="55" spans="1:7" ht="18.75" customHeight="1" x14ac:dyDescent="0.2">
      <c r="A55" s="45" t="s">
        <v>79</v>
      </c>
      <c r="B55" s="48" t="s">
        <v>80</v>
      </c>
      <c r="C55" s="21">
        <v>6.08E-2</v>
      </c>
      <c r="D55" s="21">
        <v>6.3600000000000004E-2</v>
      </c>
      <c r="E55" s="21">
        <v>6.7400000000000002E-2</v>
      </c>
      <c r="F55" s="21">
        <f>IF(ISTEXT(C55), "N/A", IF(ISTEXT(D55), "N/A", C55-D55))</f>
        <v>-2.8000000000000039E-3</v>
      </c>
      <c r="G55" s="62">
        <f>IF(ISTEXT(F55), "N/A", IF(D55=0, 0, F55/D55))</f>
        <v>-4.4025157232704462E-2</v>
      </c>
    </row>
    <row r="56" spans="1:7" ht="22.5" customHeight="1" x14ac:dyDescent="0.2">
      <c r="A56" s="81" t="s">
        <v>81</v>
      </c>
      <c r="B56" s="155" t="s">
        <v>478</v>
      </c>
      <c r="C56" s="82"/>
      <c r="D56" s="82"/>
      <c r="E56" s="83"/>
      <c r="F56" s="59"/>
      <c r="G56" s="62"/>
    </row>
    <row r="57" spans="1:7" ht="18.75" customHeight="1" x14ac:dyDescent="0.2">
      <c r="A57" s="84" t="s">
        <v>567</v>
      </c>
      <c r="B57" s="79" t="s">
        <v>173</v>
      </c>
      <c r="C57" s="85">
        <v>2.2499999999999999E-2</v>
      </c>
      <c r="D57" s="85">
        <v>2.4299999999999999E-2</v>
      </c>
      <c r="E57" s="86">
        <v>5.3199999999999997E-2</v>
      </c>
      <c r="F57" s="59">
        <f>IF(ISTEXT(C57), "N/A", IF(ISTEXT(D57), "N/A", C57-D57))</f>
        <v>-1.7999999999999995E-3</v>
      </c>
      <c r="G57" s="62">
        <f>IF(ISTEXT(F57), "N/A", IF(D57=0, 0, F57/D57))</f>
        <v>-7.4074074074074056E-2</v>
      </c>
    </row>
    <row r="58" spans="1:7" ht="18.75" customHeight="1" x14ac:dyDescent="0.2">
      <c r="A58" s="84" t="s">
        <v>568</v>
      </c>
      <c r="B58" s="79" t="s">
        <v>184</v>
      </c>
      <c r="C58" s="85">
        <v>1.7999999999999999E-2</v>
      </c>
      <c r="D58" s="85">
        <v>1.6500000000000001E-2</v>
      </c>
      <c r="E58" s="86">
        <v>1.6299999999999999E-2</v>
      </c>
      <c r="F58" s="59">
        <f t="shared" ref="F58:F121" si="6">IF(ISTEXT(C58), "N/A", IF(ISTEXT(D58), "N/A", C58-D58))</f>
        <v>1.4999999999999979E-3</v>
      </c>
      <c r="G58" s="62">
        <f t="shared" ref="G58:G121" si="7">IF(ISTEXT(F58), "N/A", IF(D58=0, 0, F58/D58))</f>
        <v>9.0909090909090773E-2</v>
      </c>
    </row>
    <row r="59" spans="1:7" ht="18.75" customHeight="1" x14ac:dyDescent="0.2">
      <c r="A59" s="84" t="s">
        <v>801</v>
      </c>
      <c r="B59" s="79" t="s">
        <v>194</v>
      </c>
      <c r="C59" s="85">
        <v>4.9200000000000001E-2</v>
      </c>
      <c r="D59" s="85">
        <v>4.0599999999999997E-2</v>
      </c>
      <c r="E59" s="86">
        <v>4.5699999999999998E-2</v>
      </c>
      <c r="F59" s="59">
        <f t="shared" si="6"/>
        <v>8.6000000000000035E-3</v>
      </c>
      <c r="G59" s="62">
        <f t="shared" si="7"/>
        <v>0.21182266009852227</v>
      </c>
    </row>
    <row r="60" spans="1:7" ht="18.75" customHeight="1" x14ac:dyDescent="0.2">
      <c r="A60" s="84" t="s">
        <v>83</v>
      </c>
      <c r="B60" s="79" t="s">
        <v>204</v>
      </c>
      <c r="C60" s="85">
        <v>0</v>
      </c>
      <c r="D60" s="85">
        <v>2.8999999999999998E-3</v>
      </c>
      <c r="E60" s="86">
        <v>4.1000000000000003E-3</v>
      </c>
      <c r="F60" s="59">
        <f t="shared" si="6"/>
        <v>-2.8999999999999998E-3</v>
      </c>
      <c r="G60" s="62">
        <f t="shared" si="7"/>
        <v>-1</v>
      </c>
    </row>
    <row r="61" spans="1:7" ht="18.75" customHeight="1" x14ac:dyDescent="0.2">
      <c r="A61" s="84" t="s">
        <v>84</v>
      </c>
      <c r="B61" s="79" t="s">
        <v>214</v>
      </c>
      <c r="C61" s="85">
        <v>0</v>
      </c>
      <c r="D61" s="85">
        <v>0</v>
      </c>
      <c r="E61" s="86">
        <v>3.2000000000000002E-3</v>
      </c>
      <c r="F61" s="59">
        <f t="shared" si="6"/>
        <v>0</v>
      </c>
      <c r="G61" s="62">
        <f t="shared" si="7"/>
        <v>0</v>
      </c>
    </row>
    <row r="62" spans="1:7" ht="18.75" customHeight="1" x14ac:dyDescent="0.2">
      <c r="A62" s="84" t="s">
        <v>569</v>
      </c>
      <c r="B62" s="79" t="s">
        <v>224</v>
      </c>
      <c r="C62" s="85">
        <v>0.22739999999999999</v>
      </c>
      <c r="D62" s="85">
        <v>0.1893</v>
      </c>
      <c r="E62" s="86">
        <v>0.1744</v>
      </c>
      <c r="F62" s="59">
        <f>IF(ISTEXT(C62), "N/A", IF(ISTEXT(D62), "N/A", C62-D62))</f>
        <v>3.8099999999999995E-2</v>
      </c>
      <c r="G62" s="62">
        <f t="shared" si="7"/>
        <v>0.20126782884310615</v>
      </c>
    </row>
    <row r="63" spans="1:7" ht="18.75" customHeight="1" x14ac:dyDescent="0.2">
      <c r="A63" s="84" t="s">
        <v>570</v>
      </c>
      <c r="B63" s="79" t="s">
        <v>234</v>
      </c>
      <c r="C63" s="85">
        <v>0.1409</v>
      </c>
      <c r="D63" s="85">
        <v>0.20380000000000001</v>
      </c>
      <c r="E63" s="86">
        <v>0.18679999999999999</v>
      </c>
      <c r="F63" s="59">
        <f t="shared" si="6"/>
        <v>-6.2900000000000011E-2</v>
      </c>
      <c r="G63" s="62">
        <f t="shared" si="7"/>
        <v>-0.30863591756624148</v>
      </c>
    </row>
    <row r="64" spans="1:7" ht="18.75" customHeight="1" x14ac:dyDescent="0.2">
      <c r="A64" s="84" t="s">
        <v>571</v>
      </c>
      <c r="B64" s="79" t="s">
        <v>244</v>
      </c>
      <c r="C64" s="85">
        <v>2.7000000000000001E-3</v>
      </c>
      <c r="D64" s="85">
        <v>2.8999999999999998E-3</v>
      </c>
      <c r="E64" s="86">
        <v>4.1000000000000003E-3</v>
      </c>
      <c r="F64" s="59">
        <f t="shared" si="6"/>
        <v>-1.9999999999999966E-4</v>
      </c>
      <c r="G64" s="62">
        <f t="shared" si="7"/>
        <v>-6.8965517241379198E-2</v>
      </c>
    </row>
    <row r="65" spans="1:7" ht="18.75" customHeight="1" x14ac:dyDescent="0.2">
      <c r="A65" s="84" t="s">
        <v>572</v>
      </c>
      <c r="B65" s="79" t="s">
        <v>254</v>
      </c>
      <c r="C65" s="85">
        <v>0.45660000000000001</v>
      </c>
      <c r="D65" s="85">
        <v>0.44219999999999998</v>
      </c>
      <c r="E65" s="86">
        <v>0.41799999999999998</v>
      </c>
      <c r="F65" s="59">
        <f t="shared" si="6"/>
        <v>1.4400000000000024E-2</v>
      </c>
      <c r="G65" s="62">
        <f t="shared" si="7"/>
        <v>3.2564450474898289E-2</v>
      </c>
    </row>
    <row r="66" spans="1:7" ht="18.75" customHeight="1" x14ac:dyDescent="0.2">
      <c r="A66" s="84" t="s">
        <v>573</v>
      </c>
      <c r="B66" s="79" t="s">
        <v>264</v>
      </c>
      <c r="C66" s="85">
        <v>8.2699999999999996E-2</v>
      </c>
      <c r="D66" s="85">
        <v>7.7600000000000002E-2</v>
      </c>
      <c r="E66" s="86">
        <v>9.4100000000000003E-2</v>
      </c>
      <c r="F66" s="59">
        <f t="shared" si="6"/>
        <v>5.0999999999999934E-3</v>
      </c>
      <c r="G66" s="62">
        <f t="shared" si="7"/>
        <v>6.5721649484536002E-2</v>
      </c>
    </row>
    <row r="67" spans="1:7" ht="18.75" customHeight="1" x14ac:dyDescent="0.2">
      <c r="A67" s="81" t="s">
        <v>85</v>
      </c>
      <c r="B67" s="165" t="s">
        <v>824</v>
      </c>
      <c r="C67" s="85"/>
      <c r="D67" s="85"/>
      <c r="E67" s="83"/>
      <c r="F67" s="59"/>
      <c r="G67" s="62"/>
    </row>
    <row r="68" spans="1:7" ht="30" x14ac:dyDescent="0.2">
      <c r="A68" s="84" t="s">
        <v>574</v>
      </c>
      <c r="B68" s="155" t="s">
        <v>480</v>
      </c>
      <c r="C68" s="85"/>
      <c r="D68" s="85"/>
      <c r="E68" s="83"/>
      <c r="F68" s="59"/>
      <c r="G68" s="62"/>
    </row>
    <row r="69" spans="1:7" ht="18.75" customHeight="1" x14ac:dyDescent="0.2">
      <c r="A69" s="84" t="s">
        <v>575</v>
      </c>
      <c r="B69" s="79" t="s">
        <v>175</v>
      </c>
      <c r="C69" s="85">
        <v>0</v>
      </c>
      <c r="D69" s="85">
        <v>0</v>
      </c>
      <c r="E69" s="85">
        <v>0</v>
      </c>
      <c r="F69" s="59">
        <f t="shared" si="6"/>
        <v>0</v>
      </c>
      <c r="G69" s="62">
        <f t="shared" si="7"/>
        <v>0</v>
      </c>
    </row>
    <row r="70" spans="1:7" ht="18.75" customHeight="1" x14ac:dyDescent="0.2">
      <c r="A70" s="84" t="s">
        <v>576</v>
      </c>
      <c r="B70" s="79" t="s">
        <v>176</v>
      </c>
      <c r="C70" s="85">
        <v>0</v>
      </c>
      <c r="D70" s="85">
        <v>5.9499999999999997E-2</v>
      </c>
      <c r="E70" s="85">
        <v>0</v>
      </c>
      <c r="F70" s="59">
        <f t="shared" si="6"/>
        <v>-5.9499999999999997E-2</v>
      </c>
      <c r="G70" s="62">
        <f t="shared" si="7"/>
        <v>-1</v>
      </c>
    </row>
    <row r="71" spans="1:7" ht="18.75" customHeight="1" x14ac:dyDescent="0.2">
      <c r="A71" s="84" t="s">
        <v>577</v>
      </c>
      <c r="B71" s="79" t="s">
        <v>177</v>
      </c>
      <c r="C71" s="85">
        <v>0</v>
      </c>
      <c r="D71" s="85">
        <v>0</v>
      </c>
      <c r="E71" s="85">
        <v>0</v>
      </c>
      <c r="F71" s="59">
        <f t="shared" si="6"/>
        <v>0</v>
      </c>
      <c r="G71" s="62">
        <f t="shared" si="7"/>
        <v>0</v>
      </c>
    </row>
    <row r="72" spans="1:7" ht="18.75" customHeight="1" x14ac:dyDescent="0.2">
      <c r="A72" s="84" t="s">
        <v>578</v>
      </c>
      <c r="B72" s="79" t="s">
        <v>178</v>
      </c>
      <c r="C72" s="85">
        <v>1</v>
      </c>
      <c r="D72" s="85">
        <v>0.68330000000000002</v>
      </c>
      <c r="E72" s="85">
        <v>0.84419999999999995</v>
      </c>
      <c r="F72" s="59">
        <f t="shared" si="6"/>
        <v>0.31669999999999998</v>
      </c>
      <c r="G72" s="62">
        <f t="shared" si="7"/>
        <v>0.46348602370847353</v>
      </c>
    </row>
    <row r="73" spans="1:7" ht="18.75" customHeight="1" x14ac:dyDescent="0.2">
      <c r="A73" s="84" t="s">
        <v>579</v>
      </c>
      <c r="B73" s="79" t="s">
        <v>179</v>
      </c>
      <c r="C73" s="85">
        <v>0</v>
      </c>
      <c r="D73" s="85">
        <v>0.25719999999999998</v>
      </c>
      <c r="E73" s="85">
        <v>0.15579999999999999</v>
      </c>
      <c r="F73" s="59">
        <f t="shared" si="6"/>
        <v>-0.25719999999999998</v>
      </c>
      <c r="G73" s="62">
        <f t="shared" si="7"/>
        <v>-1</v>
      </c>
    </row>
    <row r="74" spans="1:7" ht="18.75" customHeight="1" x14ac:dyDescent="0.2">
      <c r="A74" s="84" t="s">
        <v>580</v>
      </c>
      <c r="B74" s="79" t="s">
        <v>180</v>
      </c>
      <c r="C74" s="85">
        <v>0</v>
      </c>
      <c r="D74" s="85">
        <v>0</v>
      </c>
      <c r="E74" s="85">
        <v>0</v>
      </c>
      <c r="F74" s="59">
        <f t="shared" si="6"/>
        <v>0</v>
      </c>
      <c r="G74" s="62">
        <f t="shared" si="7"/>
        <v>0</v>
      </c>
    </row>
    <row r="75" spans="1:7" ht="18.75" customHeight="1" x14ac:dyDescent="0.2">
      <c r="A75" s="84" t="s">
        <v>581</v>
      </c>
      <c r="B75" s="79" t="s">
        <v>181</v>
      </c>
      <c r="C75" s="85">
        <v>0</v>
      </c>
      <c r="D75" s="85">
        <v>0</v>
      </c>
      <c r="E75" s="85">
        <v>0</v>
      </c>
      <c r="F75" s="59">
        <f t="shared" si="6"/>
        <v>0</v>
      </c>
      <c r="G75" s="62">
        <f t="shared" si="7"/>
        <v>0</v>
      </c>
    </row>
    <row r="76" spans="1:7" ht="18.75" customHeight="1" x14ac:dyDescent="0.2">
      <c r="A76" s="84" t="s">
        <v>582</v>
      </c>
      <c r="B76" s="79" t="s">
        <v>182</v>
      </c>
      <c r="C76" s="85">
        <v>0</v>
      </c>
      <c r="D76" s="85">
        <v>0</v>
      </c>
      <c r="E76" s="85">
        <v>0</v>
      </c>
      <c r="F76" s="59">
        <f t="shared" si="6"/>
        <v>0</v>
      </c>
      <c r="G76" s="62">
        <f t="shared" si="7"/>
        <v>0</v>
      </c>
    </row>
    <row r="77" spans="1:7" ht="18.75" customHeight="1" x14ac:dyDescent="0.2">
      <c r="A77" s="84" t="s">
        <v>583</v>
      </c>
      <c r="B77" s="79" t="s">
        <v>183</v>
      </c>
      <c r="C77" s="85">
        <v>0</v>
      </c>
      <c r="D77" s="85">
        <v>0</v>
      </c>
      <c r="E77" s="85">
        <v>0</v>
      </c>
      <c r="F77" s="59">
        <f t="shared" si="6"/>
        <v>0</v>
      </c>
      <c r="G77" s="62">
        <f t="shared" si="7"/>
        <v>0</v>
      </c>
    </row>
    <row r="78" spans="1:7" x14ac:dyDescent="0.2">
      <c r="A78" s="84" t="s">
        <v>584</v>
      </c>
      <c r="B78" s="165" t="s">
        <v>481</v>
      </c>
      <c r="C78" s="85"/>
      <c r="D78" s="85"/>
      <c r="E78" s="83"/>
      <c r="F78" s="59"/>
      <c r="G78" s="62"/>
    </row>
    <row r="79" spans="1:7" ht="18.75" customHeight="1" x14ac:dyDescent="0.2">
      <c r="A79" s="84" t="s">
        <v>585</v>
      </c>
      <c r="B79" s="79" t="s">
        <v>185</v>
      </c>
      <c r="C79" s="85">
        <v>0</v>
      </c>
      <c r="D79" s="85">
        <v>0</v>
      </c>
      <c r="E79" s="85">
        <v>0</v>
      </c>
      <c r="F79" s="59">
        <f t="shared" si="6"/>
        <v>0</v>
      </c>
      <c r="G79" s="62">
        <f t="shared" si="7"/>
        <v>0</v>
      </c>
    </row>
    <row r="80" spans="1:7" ht="18.75" customHeight="1" x14ac:dyDescent="0.2">
      <c r="A80" s="84" t="s">
        <v>586</v>
      </c>
      <c r="B80" s="79" t="s">
        <v>186</v>
      </c>
      <c r="C80" s="85">
        <v>0</v>
      </c>
      <c r="D80" s="85">
        <v>0</v>
      </c>
      <c r="E80" s="85">
        <v>0.31859999999999999</v>
      </c>
      <c r="F80" s="59">
        <f t="shared" si="6"/>
        <v>0</v>
      </c>
      <c r="G80" s="62">
        <f t="shared" si="7"/>
        <v>0</v>
      </c>
    </row>
    <row r="81" spans="1:7" ht="18.75" customHeight="1" x14ac:dyDescent="0.2">
      <c r="A81" s="84" t="s">
        <v>587</v>
      </c>
      <c r="B81" s="79" t="s">
        <v>187</v>
      </c>
      <c r="C81" s="85">
        <v>0</v>
      </c>
      <c r="D81" s="85">
        <v>0</v>
      </c>
      <c r="E81" s="85">
        <v>0</v>
      </c>
      <c r="F81" s="59">
        <f t="shared" si="6"/>
        <v>0</v>
      </c>
      <c r="G81" s="62">
        <f t="shared" si="7"/>
        <v>0</v>
      </c>
    </row>
    <row r="82" spans="1:7" ht="18.75" customHeight="1" x14ac:dyDescent="0.2">
      <c r="A82" s="84" t="s">
        <v>588</v>
      </c>
      <c r="B82" s="79" t="s">
        <v>188</v>
      </c>
      <c r="C82" s="85">
        <v>0</v>
      </c>
      <c r="D82" s="85">
        <v>0</v>
      </c>
      <c r="E82" s="85">
        <v>0</v>
      </c>
      <c r="F82" s="59">
        <f t="shared" si="6"/>
        <v>0</v>
      </c>
      <c r="G82" s="62">
        <f t="shared" si="7"/>
        <v>0</v>
      </c>
    </row>
    <row r="83" spans="1:7" ht="18.75" customHeight="1" x14ac:dyDescent="0.2">
      <c r="A83" s="84" t="s">
        <v>589</v>
      </c>
      <c r="B83" s="79" t="s">
        <v>189</v>
      </c>
      <c r="C83" s="85">
        <v>0</v>
      </c>
      <c r="D83" s="85">
        <v>0.17849999999999999</v>
      </c>
      <c r="E83" s="85">
        <v>0.25369999999999998</v>
      </c>
      <c r="F83" s="59">
        <f t="shared" si="6"/>
        <v>-0.17849999999999999</v>
      </c>
      <c r="G83" s="62">
        <f t="shared" si="7"/>
        <v>-1</v>
      </c>
    </row>
    <row r="84" spans="1:7" ht="18.75" customHeight="1" x14ac:dyDescent="0.2">
      <c r="A84" s="84" t="s">
        <v>590</v>
      </c>
      <c r="B84" s="79" t="s">
        <v>190</v>
      </c>
      <c r="C84" s="85">
        <v>0</v>
      </c>
      <c r="D84" s="85">
        <v>0</v>
      </c>
      <c r="E84" s="85">
        <v>0</v>
      </c>
      <c r="F84" s="59">
        <f t="shared" si="6"/>
        <v>0</v>
      </c>
      <c r="G84" s="62">
        <f t="shared" si="7"/>
        <v>0</v>
      </c>
    </row>
    <row r="85" spans="1:7" ht="18.75" customHeight="1" x14ac:dyDescent="0.2">
      <c r="A85" s="84" t="s">
        <v>591</v>
      </c>
      <c r="B85" s="79" t="s">
        <v>191</v>
      </c>
      <c r="C85" s="85">
        <v>1</v>
      </c>
      <c r="D85" s="85">
        <v>0.82150000000000001</v>
      </c>
      <c r="E85" s="85">
        <v>0.42770000000000002</v>
      </c>
      <c r="F85" s="59">
        <f t="shared" si="6"/>
        <v>0.17849999999999999</v>
      </c>
      <c r="G85" s="62">
        <f t="shared" si="7"/>
        <v>0.21728545343883141</v>
      </c>
    </row>
    <row r="86" spans="1:7" ht="18.75" customHeight="1" x14ac:dyDescent="0.2">
      <c r="A86" s="84" t="s">
        <v>592</v>
      </c>
      <c r="B86" s="79" t="s">
        <v>192</v>
      </c>
      <c r="C86" s="85">
        <v>0</v>
      </c>
      <c r="D86" s="85">
        <v>0</v>
      </c>
      <c r="E86" s="85">
        <v>0</v>
      </c>
      <c r="F86" s="59">
        <f t="shared" si="6"/>
        <v>0</v>
      </c>
      <c r="G86" s="62">
        <f t="shared" si="7"/>
        <v>0</v>
      </c>
    </row>
    <row r="87" spans="1:7" ht="18.75" customHeight="1" x14ac:dyDescent="0.2">
      <c r="A87" s="84" t="s">
        <v>593</v>
      </c>
      <c r="B87" s="79" t="s">
        <v>193</v>
      </c>
      <c r="C87" s="85">
        <v>0</v>
      </c>
      <c r="D87" s="85">
        <v>0</v>
      </c>
      <c r="E87" s="85">
        <v>0</v>
      </c>
      <c r="F87" s="59">
        <f t="shared" si="6"/>
        <v>0</v>
      </c>
      <c r="G87" s="62">
        <f t="shared" si="7"/>
        <v>0</v>
      </c>
    </row>
    <row r="88" spans="1:7" ht="18.75" customHeight="1" x14ac:dyDescent="0.2">
      <c r="A88" s="84" t="s">
        <v>86</v>
      </c>
      <c r="B88" s="155" t="s">
        <v>482</v>
      </c>
      <c r="C88" s="85"/>
      <c r="D88" s="85"/>
      <c r="E88" s="83"/>
      <c r="F88" s="59"/>
      <c r="G88" s="62"/>
    </row>
    <row r="89" spans="1:7" ht="18.75" customHeight="1" x14ac:dyDescent="0.2">
      <c r="A89" s="84" t="s">
        <v>594</v>
      </c>
      <c r="B89" s="79" t="s">
        <v>195</v>
      </c>
      <c r="C89" s="85">
        <v>0</v>
      </c>
      <c r="D89" s="85">
        <v>0</v>
      </c>
      <c r="E89" s="85">
        <v>0</v>
      </c>
      <c r="F89" s="59">
        <f t="shared" si="6"/>
        <v>0</v>
      </c>
      <c r="G89" s="62">
        <f t="shared" si="7"/>
        <v>0</v>
      </c>
    </row>
    <row r="90" spans="1:7" ht="18.75" customHeight="1" x14ac:dyDescent="0.2">
      <c r="A90" s="84" t="s">
        <v>595</v>
      </c>
      <c r="B90" s="79" t="s">
        <v>196</v>
      </c>
      <c r="C90" s="85">
        <v>0</v>
      </c>
      <c r="D90" s="85">
        <v>0</v>
      </c>
      <c r="E90" s="85">
        <v>0</v>
      </c>
      <c r="F90" s="59">
        <f t="shared" si="6"/>
        <v>0</v>
      </c>
      <c r="G90" s="62">
        <f t="shared" si="7"/>
        <v>0</v>
      </c>
    </row>
    <row r="91" spans="1:7" ht="18.75" customHeight="1" x14ac:dyDescent="0.2">
      <c r="A91" s="84" t="s">
        <v>596</v>
      </c>
      <c r="B91" s="79" t="s">
        <v>197</v>
      </c>
      <c r="C91" s="85">
        <v>0</v>
      </c>
      <c r="D91" s="85">
        <v>0</v>
      </c>
      <c r="E91" s="85">
        <v>0</v>
      </c>
      <c r="F91" s="59">
        <f t="shared" si="6"/>
        <v>0</v>
      </c>
      <c r="G91" s="62">
        <f t="shared" si="7"/>
        <v>0</v>
      </c>
    </row>
    <row r="92" spans="1:7" ht="18.75" customHeight="1" x14ac:dyDescent="0.2">
      <c r="A92" s="84" t="s">
        <v>597</v>
      </c>
      <c r="B92" s="79" t="s">
        <v>198</v>
      </c>
      <c r="C92" s="85">
        <v>0</v>
      </c>
      <c r="D92" s="85">
        <v>0</v>
      </c>
      <c r="E92" s="85">
        <v>0</v>
      </c>
      <c r="F92" s="59">
        <f t="shared" si="6"/>
        <v>0</v>
      </c>
      <c r="G92" s="62">
        <f t="shared" si="7"/>
        <v>0</v>
      </c>
    </row>
    <row r="93" spans="1:7" ht="18.75" customHeight="1" x14ac:dyDescent="0.2">
      <c r="A93" s="84" t="s">
        <v>598</v>
      </c>
      <c r="B93" s="79" t="s">
        <v>199</v>
      </c>
      <c r="C93" s="85">
        <v>0</v>
      </c>
      <c r="D93" s="85">
        <v>7.2400000000000006E-2</v>
      </c>
      <c r="E93" s="85">
        <v>9.0700000000000003E-2</v>
      </c>
      <c r="F93" s="59">
        <f t="shared" si="6"/>
        <v>-7.2400000000000006E-2</v>
      </c>
      <c r="G93" s="62">
        <f>IF(ISTEXT(F93), "N/A", IF(D93=0, 0, F93/D93))</f>
        <v>-1</v>
      </c>
    </row>
    <row r="94" spans="1:7" ht="18.75" customHeight="1" x14ac:dyDescent="0.2">
      <c r="A94" s="84" t="s">
        <v>599</v>
      </c>
      <c r="B94" s="79" t="s">
        <v>200</v>
      </c>
      <c r="C94" s="85">
        <v>0</v>
      </c>
      <c r="D94" s="85">
        <v>0</v>
      </c>
      <c r="E94" s="85">
        <v>0</v>
      </c>
      <c r="F94" s="59">
        <f t="shared" si="6"/>
        <v>0</v>
      </c>
      <c r="G94" s="62">
        <f t="shared" si="7"/>
        <v>0</v>
      </c>
    </row>
    <row r="95" spans="1:7" ht="18.75" customHeight="1" x14ac:dyDescent="0.2">
      <c r="A95" s="84" t="s">
        <v>600</v>
      </c>
      <c r="B95" s="79" t="s">
        <v>201</v>
      </c>
      <c r="C95" s="85">
        <v>0</v>
      </c>
      <c r="D95" s="85">
        <v>0</v>
      </c>
      <c r="E95" s="85">
        <v>0</v>
      </c>
      <c r="F95" s="59">
        <f t="shared" si="6"/>
        <v>0</v>
      </c>
      <c r="G95" s="62">
        <f t="shared" si="7"/>
        <v>0</v>
      </c>
    </row>
    <row r="96" spans="1:7" ht="18.75" customHeight="1" x14ac:dyDescent="0.2">
      <c r="A96" s="84" t="s">
        <v>601</v>
      </c>
      <c r="B96" s="79" t="s">
        <v>202</v>
      </c>
      <c r="C96" s="85">
        <v>1</v>
      </c>
      <c r="D96" s="85">
        <v>0.92759999999999998</v>
      </c>
      <c r="E96" s="85">
        <v>0.9093</v>
      </c>
      <c r="F96" s="59">
        <f t="shared" si="6"/>
        <v>7.240000000000002E-2</v>
      </c>
      <c r="G96" s="62">
        <f t="shared" si="7"/>
        <v>7.8050884001724899E-2</v>
      </c>
    </row>
    <row r="97" spans="1:7" ht="18.75" customHeight="1" x14ac:dyDescent="0.2">
      <c r="A97" s="84" t="s">
        <v>602</v>
      </c>
      <c r="B97" s="79" t="s">
        <v>203</v>
      </c>
      <c r="C97" s="85">
        <v>0</v>
      </c>
      <c r="D97" s="85">
        <v>0</v>
      </c>
      <c r="E97" s="85">
        <v>0</v>
      </c>
      <c r="F97" s="59">
        <f t="shared" si="6"/>
        <v>0</v>
      </c>
      <c r="G97" s="62">
        <f t="shared" si="7"/>
        <v>0</v>
      </c>
    </row>
    <row r="98" spans="1:7" ht="18.75" customHeight="1" x14ac:dyDescent="0.2">
      <c r="A98" s="84" t="s">
        <v>87</v>
      </c>
      <c r="B98" s="165" t="s">
        <v>483</v>
      </c>
      <c r="C98" s="85"/>
      <c r="D98" s="85"/>
      <c r="E98" s="83"/>
      <c r="F98" s="59"/>
      <c r="G98" s="62"/>
    </row>
    <row r="99" spans="1:7" ht="18.75" customHeight="1" x14ac:dyDescent="0.2">
      <c r="A99" s="84" t="s">
        <v>603</v>
      </c>
      <c r="B99" s="79" t="s">
        <v>205</v>
      </c>
      <c r="C99" s="85">
        <v>0</v>
      </c>
      <c r="D99" s="85">
        <v>0</v>
      </c>
      <c r="E99" s="85">
        <v>0</v>
      </c>
      <c r="F99" s="59">
        <f t="shared" si="6"/>
        <v>0</v>
      </c>
      <c r="G99" s="62">
        <f t="shared" si="7"/>
        <v>0</v>
      </c>
    </row>
    <row r="100" spans="1:7" ht="18.75" customHeight="1" x14ac:dyDescent="0.2">
      <c r="A100" s="84" t="s">
        <v>604</v>
      </c>
      <c r="B100" s="79" t="s">
        <v>206</v>
      </c>
      <c r="C100" s="85">
        <v>0</v>
      </c>
      <c r="D100" s="85">
        <v>0</v>
      </c>
      <c r="E100" s="85">
        <v>0</v>
      </c>
      <c r="F100" s="59">
        <f t="shared" si="6"/>
        <v>0</v>
      </c>
      <c r="G100" s="62">
        <f t="shared" si="7"/>
        <v>0</v>
      </c>
    </row>
    <row r="101" spans="1:7" ht="18.75" customHeight="1" x14ac:dyDescent="0.2">
      <c r="A101" s="84" t="s">
        <v>605</v>
      </c>
      <c r="B101" s="79" t="s">
        <v>207</v>
      </c>
      <c r="C101" s="85">
        <v>0</v>
      </c>
      <c r="D101" s="85">
        <v>0</v>
      </c>
      <c r="E101" s="85">
        <v>0</v>
      </c>
      <c r="F101" s="59">
        <f t="shared" si="6"/>
        <v>0</v>
      </c>
      <c r="G101" s="62">
        <f t="shared" si="7"/>
        <v>0</v>
      </c>
    </row>
    <row r="102" spans="1:7" ht="18.75" customHeight="1" x14ac:dyDescent="0.2">
      <c r="A102" s="84" t="s">
        <v>606</v>
      </c>
      <c r="B102" s="79" t="s">
        <v>208</v>
      </c>
      <c r="C102" s="85">
        <v>0</v>
      </c>
      <c r="D102" s="85">
        <v>0</v>
      </c>
      <c r="E102" s="85">
        <v>0</v>
      </c>
      <c r="F102" s="59">
        <f t="shared" si="6"/>
        <v>0</v>
      </c>
      <c r="G102" s="62">
        <f t="shared" si="7"/>
        <v>0</v>
      </c>
    </row>
    <row r="103" spans="1:7" ht="18.75" customHeight="1" x14ac:dyDescent="0.2">
      <c r="A103" s="84" t="s">
        <v>607</v>
      </c>
      <c r="B103" s="79" t="s">
        <v>209</v>
      </c>
      <c r="C103" s="85">
        <v>0</v>
      </c>
      <c r="D103" s="85">
        <v>1</v>
      </c>
      <c r="E103" s="85">
        <v>1</v>
      </c>
      <c r="F103" s="59">
        <f t="shared" si="6"/>
        <v>-1</v>
      </c>
      <c r="G103" s="62">
        <f t="shared" si="7"/>
        <v>-1</v>
      </c>
    </row>
    <row r="104" spans="1:7" ht="18.75" customHeight="1" x14ac:dyDescent="0.2">
      <c r="A104" s="84" t="s">
        <v>608</v>
      </c>
      <c r="B104" s="79" t="s">
        <v>210</v>
      </c>
      <c r="C104" s="85">
        <v>0</v>
      </c>
      <c r="D104" s="85">
        <v>0</v>
      </c>
      <c r="E104" s="85">
        <v>0</v>
      </c>
      <c r="F104" s="59">
        <f t="shared" si="6"/>
        <v>0</v>
      </c>
      <c r="G104" s="62">
        <f t="shared" si="7"/>
        <v>0</v>
      </c>
    </row>
    <row r="105" spans="1:7" ht="18.75" customHeight="1" x14ac:dyDescent="0.2">
      <c r="A105" s="84" t="s">
        <v>609</v>
      </c>
      <c r="B105" s="79" t="s">
        <v>211</v>
      </c>
      <c r="C105" s="85">
        <v>0</v>
      </c>
      <c r="D105" s="85">
        <v>0</v>
      </c>
      <c r="E105" s="85">
        <v>0</v>
      </c>
      <c r="F105" s="59">
        <f t="shared" si="6"/>
        <v>0</v>
      </c>
      <c r="G105" s="62">
        <f t="shared" si="7"/>
        <v>0</v>
      </c>
    </row>
    <row r="106" spans="1:7" ht="18.75" customHeight="1" x14ac:dyDescent="0.2">
      <c r="A106" s="84" t="s">
        <v>610</v>
      </c>
      <c r="B106" s="79" t="s">
        <v>212</v>
      </c>
      <c r="C106" s="85">
        <v>0</v>
      </c>
      <c r="D106" s="85">
        <v>0</v>
      </c>
      <c r="E106" s="85">
        <v>0</v>
      </c>
      <c r="F106" s="59">
        <f t="shared" si="6"/>
        <v>0</v>
      </c>
      <c r="G106" s="62">
        <f t="shared" si="7"/>
        <v>0</v>
      </c>
    </row>
    <row r="107" spans="1:7" ht="18.75" customHeight="1" x14ac:dyDescent="0.2">
      <c r="A107" s="84" t="s">
        <v>611</v>
      </c>
      <c r="B107" s="79" t="s">
        <v>213</v>
      </c>
      <c r="C107" s="85">
        <v>0</v>
      </c>
      <c r="D107" s="85">
        <v>0</v>
      </c>
      <c r="E107" s="85">
        <v>0</v>
      </c>
      <c r="F107" s="59">
        <f t="shared" si="6"/>
        <v>0</v>
      </c>
      <c r="G107" s="62">
        <f t="shared" si="7"/>
        <v>0</v>
      </c>
    </row>
    <row r="108" spans="1:7" ht="18" customHeight="1" x14ac:dyDescent="0.2">
      <c r="A108" s="84" t="s">
        <v>88</v>
      </c>
      <c r="B108" s="165" t="s">
        <v>484</v>
      </c>
      <c r="C108" s="85"/>
      <c r="D108" s="85"/>
      <c r="E108" s="83"/>
      <c r="F108" s="59"/>
      <c r="G108" s="62"/>
    </row>
    <row r="109" spans="1:7" ht="18.75" customHeight="1" x14ac:dyDescent="0.2">
      <c r="A109" s="84" t="s">
        <v>612</v>
      </c>
      <c r="B109" s="79" t="s">
        <v>215</v>
      </c>
      <c r="C109" s="85">
        <v>0</v>
      </c>
      <c r="D109" s="85">
        <v>0</v>
      </c>
      <c r="E109" s="85">
        <v>0</v>
      </c>
      <c r="F109" s="59">
        <f t="shared" si="6"/>
        <v>0</v>
      </c>
      <c r="G109" s="62">
        <f t="shared" si="7"/>
        <v>0</v>
      </c>
    </row>
    <row r="110" spans="1:7" ht="18.75" customHeight="1" x14ac:dyDescent="0.2">
      <c r="A110" s="84" t="s">
        <v>613</v>
      </c>
      <c r="B110" s="79" t="s">
        <v>216</v>
      </c>
      <c r="C110" s="85">
        <v>0</v>
      </c>
      <c r="D110" s="85">
        <v>0</v>
      </c>
      <c r="E110" s="85">
        <v>0</v>
      </c>
      <c r="F110" s="59">
        <f t="shared" si="6"/>
        <v>0</v>
      </c>
      <c r="G110" s="62">
        <f t="shared" si="7"/>
        <v>0</v>
      </c>
    </row>
    <row r="111" spans="1:7" ht="18.75" customHeight="1" x14ac:dyDescent="0.2">
      <c r="A111" s="84" t="s">
        <v>614</v>
      </c>
      <c r="B111" s="79" t="s">
        <v>217</v>
      </c>
      <c r="C111" s="85">
        <v>0</v>
      </c>
      <c r="D111" s="85">
        <v>0</v>
      </c>
      <c r="E111" s="85">
        <v>0</v>
      </c>
      <c r="F111" s="59">
        <f t="shared" si="6"/>
        <v>0</v>
      </c>
      <c r="G111" s="62">
        <f t="shared" si="7"/>
        <v>0</v>
      </c>
    </row>
    <row r="112" spans="1:7" ht="18.75" customHeight="1" x14ac:dyDescent="0.2">
      <c r="A112" s="84" t="s">
        <v>615</v>
      </c>
      <c r="B112" s="79" t="s">
        <v>218</v>
      </c>
      <c r="C112" s="85">
        <v>0</v>
      </c>
      <c r="D112" s="85">
        <v>0</v>
      </c>
      <c r="E112" s="85">
        <v>0</v>
      </c>
      <c r="F112" s="59">
        <f t="shared" si="6"/>
        <v>0</v>
      </c>
      <c r="G112" s="62">
        <f t="shared" si="7"/>
        <v>0</v>
      </c>
    </row>
    <row r="113" spans="1:7" ht="18.75" customHeight="1" x14ac:dyDescent="0.2">
      <c r="A113" s="84" t="s">
        <v>616</v>
      </c>
      <c r="B113" s="79" t="s">
        <v>219</v>
      </c>
      <c r="C113" s="85">
        <v>0</v>
      </c>
      <c r="D113" s="85">
        <v>0</v>
      </c>
      <c r="E113" s="85">
        <v>0</v>
      </c>
      <c r="F113" s="59">
        <f t="shared" si="6"/>
        <v>0</v>
      </c>
      <c r="G113" s="62">
        <f t="shared" si="7"/>
        <v>0</v>
      </c>
    </row>
    <row r="114" spans="1:7" ht="18.75" customHeight="1" x14ac:dyDescent="0.2">
      <c r="A114" s="84" t="s">
        <v>617</v>
      </c>
      <c r="B114" s="79" t="s">
        <v>220</v>
      </c>
      <c r="C114" s="85">
        <v>0</v>
      </c>
      <c r="D114" s="85">
        <v>0</v>
      </c>
      <c r="E114" s="85">
        <v>0</v>
      </c>
      <c r="F114" s="59">
        <f t="shared" si="6"/>
        <v>0</v>
      </c>
      <c r="G114" s="62">
        <f t="shared" si="7"/>
        <v>0</v>
      </c>
    </row>
    <row r="115" spans="1:7" ht="18.75" customHeight="1" x14ac:dyDescent="0.2">
      <c r="A115" s="84" t="s">
        <v>618</v>
      </c>
      <c r="B115" s="79" t="s">
        <v>221</v>
      </c>
      <c r="C115" s="85">
        <v>0</v>
      </c>
      <c r="D115" s="85">
        <v>0</v>
      </c>
      <c r="E115" s="85">
        <v>0</v>
      </c>
      <c r="F115" s="59">
        <f t="shared" si="6"/>
        <v>0</v>
      </c>
      <c r="G115" s="62">
        <f t="shared" si="7"/>
        <v>0</v>
      </c>
    </row>
    <row r="116" spans="1:7" ht="18.75" customHeight="1" x14ac:dyDescent="0.2">
      <c r="A116" s="84" t="s">
        <v>619</v>
      </c>
      <c r="B116" s="79" t="s">
        <v>222</v>
      </c>
      <c r="C116" s="85">
        <v>0</v>
      </c>
      <c r="D116" s="85">
        <v>0</v>
      </c>
      <c r="E116" s="85">
        <v>0</v>
      </c>
      <c r="F116" s="59">
        <f t="shared" si="6"/>
        <v>0</v>
      </c>
      <c r="G116" s="62">
        <f t="shared" si="7"/>
        <v>0</v>
      </c>
    </row>
    <row r="117" spans="1:7" ht="18.75" customHeight="1" x14ac:dyDescent="0.2">
      <c r="A117" s="84" t="s">
        <v>620</v>
      </c>
      <c r="B117" s="79" t="s">
        <v>223</v>
      </c>
      <c r="C117" s="85">
        <v>0</v>
      </c>
      <c r="D117" s="85">
        <v>0</v>
      </c>
      <c r="E117" s="85">
        <v>1</v>
      </c>
      <c r="F117" s="59">
        <f t="shared" si="6"/>
        <v>0</v>
      </c>
      <c r="G117" s="62">
        <f t="shared" si="7"/>
        <v>0</v>
      </c>
    </row>
    <row r="118" spans="1:7" ht="18.75" customHeight="1" x14ac:dyDescent="0.2">
      <c r="A118" s="84" t="s">
        <v>621</v>
      </c>
      <c r="B118" s="165" t="s">
        <v>485</v>
      </c>
      <c r="C118" s="85"/>
      <c r="D118" s="85"/>
      <c r="E118" s="83"/>
      <c r="F118" s="59"/>
      <c r="G118" s="62"/>
    </row>
    <row r="119" spans="1:7" ht="18.75" customHeight="1" x14ac:dyDescent="0.2">
      <c r="A119" s="84" t="s">
        <v>622</v>
      </c>
      <c r="B119" s="79" t="s">
        <v>225</v>
      </c>
      <c r="C119" s="85">
        <v>0.20730000000000001</v>
      </c>
      <c r="D119" s="85">
        <v>0.1171</v>
      </c>
      <c r="E119" s="85">
        <v>0.23350000000000001</v>
      </c>
      <c r="F119" s="59">
        <f t="shared" si="6"/>
        <v>9.0200000000000016E-2</v>
      </c>
      <c r="G119" s="62">
        <f t="shared" si="7"/>
        <v>0.7702818104184459</v>
      </c>
    </row>
    <row r="120" spans="1:7" ht="18.75" customHeight="1" x14ac:dyDescent="0.2">
      <c r="A120" s="84" t="s">
        <v>623</v>
      </c>
      <c r="B120" s="79" t="s">
        <v>226</v>
      </c>
      <c r="C120" s="85">
        <v>3.1699999999999999E-2</v>
      </c>
      <c r="D120" s="85">
        <v>3.2000000000000001E-2</v>
      </c>
      <c r="E120" s="85">
        <v>2.63E-2</v>
      </c>
      <c r="F120" s="59">
        <f t="shared" si="6"/>
        <v>-3.0000000000000165E-4</v>
      </c>
      <c r="G120" s="62">
        <f t="shared" si="7"/>
        <v>-9.3750000000000517E-3</v>
      </c>
    </row>
    <row r="121" spans="1:7" ht="18.75" customHeight="1" x14ac:dyDescent="0.2">
      <c r="A121" s="84" t="s">
        <v>624</v>
      </c>
      <c r="B121" s="79" t="s">
        <v>227</v>
      </c>
      <c r="C121" s="85">
        <v>0</v>
      </c>
      <c r="D121" s="85">
        <v>0</v>
      </c>
      <c r="E121" s="85">
        <v>0</v>
      </c>
      <c r="F121" s="59">
        <f t="shared" si="6"/>
        <v>0</v>
      </c>
      <c r="G121" s="62">
        <f t="shared" si="7"/>
        <v>0</v>
      </c>
    </row>
    <row r="122" spans="1:7" ht="18.75" customHeight="1" x14ac:dyDescent="0.2">
      <c r="A122" s="84" t="s">
        <v>625</v>
      </c>
      <c r="B122" s="79" t="s">
        <v>228</v>
      </c>
      <c r="C122" s="85">
        <v>0</v>
      </c>
      <c r="D122" s="85">
        <v>0</v>
      </c>
      <c r="E122" s="85">
        <v>0</v>
      </c>
      <c r="F122" s="59">
        <f t="shared" ref="F122:F196" si="8">IF(ISTEXT(C122), "N/A", IF(ISTEXT(D122), "N/A", C122-D122))</f>
        <v>0</v>
      </c>
      <c r="G122" s="62">
        <f t="shared" ref="G122:G196" si="9">IF(ISTEXT(F122), "N/A", IF(D122=0, 0, F122/D122))</f>
        <v>0</v>
      </c>
    </row>
    <row r="123" spans="1:7" ht="18.75" customHeight="1" x14ac:dyDescent="0.2">
      <c r="A123" s="84" t="s">
        <v>626</v>
      </c>
      <c r="B123" s="79" t="s">
        <v>229</v>
      </c>
      <c r="C123" s="85">
        <v>0.14879999999999999</v>
      </c>
      <c r="D123" s="85">
        <v>0.1124</v>
      </c>
      <c r="E123" s="85">
        <v>0.1663</v>
      </c>
      <c r="F123" s="59">
        <f t="shared" si="8"/>
        <v>3.6399999999999988E-2</v>
      </c>
      <c r="G123" s="62">
        <f t="shared" si="9"/>
        <v>0.32384341637010666</v>
      </c>
    </row>
    <row r="124" spans="1:7" ht="18.75" customHeight="1" x14ac:dyDescent="0.2">
      <c r="A124" s="84" t="s">
        <v>627</v>
      </c>
      <c r="B124" s="79" t="s">
        <v>230</v>
      </c>
      <c r="C124" s="85">
        <v>0</v>
      </c>
      <c r="D124" s="85">
        <v>0</v>
      </c>
      <c r="E124" s="85">
        <v>0</v>
      </c>
      <c r="F124" s="59">
        <f t="shared" si="8"/>
        <v>0</v>
      </c>
      <c r="G124" s="62">
        <f t="shared" si="9"/>
        <v>0</v>
      </c>
    </row>
    <row r="125" spans="1:7" ht="18.75" customHeight="1" x14ac:dyDescent="0.2">
      <c r="A125" s="84" t="s">
        <v>628</v>
      </c>
      <c r="B125" s="79" t="s">
        <v>231</v>
      </c>
      <c r="C125" s="85">
        <v>7.0800000000000002E-2</v>
      </c>
      <c r="D125" s="85">
        <v>3.2800000000000003E-2</v>
      </c>
      <c r="E125" s="85">
        <v>0</v>
      </c>
      <c r="F125" s="59">
        <f t="shared" si="8"/>
        <v>3.7999999999999999E-2</v>
      </c>
      <c r="G125" s="62">
        <f t="shared" si="9"/>
        <v>1.1585365853658536</v>
      </c>
    </row>
    <row r="126" spans="1:7" ht="18.75" customHeight="1" x14ac:dyDescent="0.2">
      <c r="A126" s="84" t="s">
        <v>629</v>
      </c>
      <c r="B126" s="79" t="s">
        <v>232</v>
      </c>
      <c r="C126" s="85">
        <v>0.53739999999999999</v>
      </c>
      <c r="D126" s="85">
        <v>0.70569999999999999</v>
      </c>
      <c r="E126" s="85">
        <v>0.57389999999999997</v>
      </c>
      <c r="F126" s="59">
        <f t="shared" si="8"/>
        <v>-0.16830000000000001</v>
      </c>
      <c r="G126" s="62">
        <f t="shared" si="9"/>
        <v>-0.23848660904066885</v>
      </c>
    </row>
    <row r="127" spans="1:7" ht="18.75" customHeight="1" x14ac:dyDescent="0.2">
      <c r="A127" s="84" t="s">
        <v>630</v>
      </c>
      <c r="B127" s="79" t="s">
        <v>233</v>
      </c>
      <c r="C127" s="85">
        <v>4.0000000000000001E-3</v>
      </c>
      <c r="D127" s="85">
        <v>0</v>
      </c>
      <c r="E127" s="85">
        <v>0</v>
      </c>
      <c r="F127" s="59">
        <f t="shared" si="8"/>
        <v>4.0000000000000001E-3</v>
      </c>
      <c r="G127" s="62">
        <f t="shared" si="9"/>
        <v>0</v>
      </c>
    </row>
    <row r="128" spans="1:7" ht="18.75" customHeight="1" x14ac:dyDescent="0.2">
      <c r="A128" s="84" t="s">
        <v>631</v>
      </c>
      <c r="B128" s="155" t="s">
        <v>486</v>
      </c>
      <c r="C128" s="85"/>
      <c r="D128" s="85"/>
      <c r="E128" s="83"/>
      <c r="F128" s="59"/>
      <c r="G128" s="62"/>
    </row>
    <row r="129" spans="1:7" ht="18.75" customHeight="1" x14ac:dyDescent="0.2">
      <c r="A129" s="84" t="s">
        <v>632</v>
      </c>
      <c r="B129" s="79" t="s">
        <v>235</v>
      </c>
      <c r="C129" s="85">
        <v>9.1600000000000001E-2</v>
      </c>
      <c r="D129" s="85">
        <v>0.2621</v>
      </c>
      <c r="E129" s="85">
        <v>0.1215</v>
      </c>
      <c r="F129" s="59">
        <f t="shared" si="8"/>
        <v>-0.17049999999999998</v>
      </c>
      <c r="G129" s="62">
        <f t="shared" si="9"/>
        <v>-0.65051507058374658</v>
      </c>
    </row>
    <row r="130" spans="1:7" ht="18.75" customHeight="1" x14ac:dyDescent="0.2">
      <c r="A130" s="84" t="s">
        <v>633</v>
      </c>
      <c r="B130" s="79" t="s">
        <v>236</v>
      </c>
      <c r="C130" s="85">
        <v>2.7199999999999998E-2</v>
      </c>
      <c r="D130" s="85">
        <v>2.1100000000000001E-2</v>
      </c>
      <c r="E130" s="85">
        <v>3.61E-2</v>
      </c>
      <c r="F130" s="59">
        <f t="shared" si="8"/>
        <v>6.0999999999999978E-3</v>
      </c>
      <c r="G130" s="62">
        <f t="shared" si="9"/>
        <v>0.28909952606635059</v>
      </c>
    </row>
    <row r="131" spans="1:7" ht="18.75" customHeight="1" x14ac:dyDescent="0.2">
      <c r="A131" s="84" t="s">
        <v>634</v>
      </c>
      <c r="B131" s="79" t="s">
        <v>237</v>
      </c>
      <c r="C131" s="85">
        <v>0</v>
      </c>
      <c r="D131" s="85">
        <v>0</v>
      </c>
      <c r="E131" s="85">
        <v>0</v>
      </c>
      <c r="F131" s="59">
        <f t="shared" si="8"/>
        <v>0</v>
      </c>
      <c r="G131" s="62">
        <f t="shared" si="9"/>
        <v>0</v>
      </c>
    </row>
    <row r="132" spans="1:7" ht="18.75" customHeight="1" x14ac:dyDescent="0.2">
      <c r="A132" s="84" t="s">
        <v>635</v>
      </c>
      <c r="B132" s="79" t="s">
        <v>238</v>
      </c>
      <c r="C132" s="85">
        <v>6.1199999999999997E-2</v>
      </c>
      <c r="D132" s="85">
        <v>4.2599999999999999E-2</v>
      </c>
      <c r="E132" s="85">
        <v>1.6500000000000001E-2</v>
      </c>
      <c r="F132" s="59">
        <f t="shared" si="8"/>
        <v>1.8599999999999998E-2</v>
      </c>
      <c r="G132" s="62">
        <f t="shared" si="9"/>
        <v>0.43661971830985913</v>
      </c>
    </row>
    <row r="133" spans="1:7" ht="18.75" customHeight="1" x14ac:dyDescent="0.2">
      <c r="A133" s="84" t="s">
        <v>636</v>
      </c>
      <c r="B133" s="79" t="s">
        <v>239</v>
      </c>
      <c r="C133" s="85">
        <v>8.6499999999999994E-2</v>
      </c>
      <c r="D133" s="85">
        <v>4.5100000000000001E-2</v>
      </c>
      <c r="E133" s="85">
        <v>6.6600000000000006E-2</v>
      </c>
      <c r="F133" s="59">
        <f t="shared" si="8"/>
        <v>4.1399999999999992E-2</v>
      </c>
      <c r="G133" s="62">
        <f t="shared" si="9"/>
        <v>0.91796008869179579</v>
      </c>
    </row>
    <row r="134" spans="1:7" ht="18.75" customHeight="1" x14ac:dyDescent="0.2">
      <c r="A134" s="84" t="s">
        <v>637</v>
      </c>
      <c r="B134" s="79" t="s">
        <v>240</v>
      </c>
      <c r="C134" s="85">
        <v>0</v>
      </c>
      <c r="D134" s="85">
        <v>0</v>
      </c>
      <c r="E134" s="85">
        <v>0</v>
      </c>
      <c r="F134" s="59">
        <f t="shared" si="8"/>
        <v>0</v>
      </c>
      <c r="G134" s="62">
        <f t="shared" si="9"/>
        <v>0</v>
      </c>
    </row>
    <row r="135" spans="1:7" ht="18.75" customHeight="1" x14ac:dyDescent="0.2">
      <c r="A135" s="84" t="s">
        <v>638</v>
      </c>
      <c r="B135" s="79" t="s">
        <v>241</v>
      </c>
      <c r="C135" s="85">
        <v>0.70920000000000005</v>
      </c>
      <c r="D135" s="85">
        <v>0.62909999999999999</v>
      </c>
      <c r="E135" s="85">
        <v>0.75919999999999999</v>
      </c>
      <c r="F135" s="59">
        <f t="shared" si="8"/>
        <v>8.010000000000006E-2</v>
      </c>
      <c r="G135" s="62">
        <f t="shared" si="9"/>
        <v>0.1273247496423463</v>
      </c>
    </row>
    <row r="136" spans="1:7" ht="18.75" customHeight="1" x14ac:dyDescent="0.2">
      <c r="A136" s="84" t="s">
        <v>639</v>
      </c>
      <c r="B136" s="79" t="s">
        <v>242</v>
      </c>
      <c r="C136" s="85">
        <v>0</v>
      </c>
      <c r="D136" s="85">
        <v>0</v>
      </c>
      <c r="E136" s="85">
        <v>0</v>
      </c>
      <c r="F136" s="59">
        <f t="shared" si="8"/>
        <v>0</v>
      </c>
      <c r="G136" s="62">
        <f t="shared" si="9"/>
        <v>0</v>
      </c>
    </row>
    <row r="137" spans="1:7" ht="18.75" customHeight="1" x14ac:dyDescent="0.2">
      <c r="A137" s="84" t="s">
        <v>487</v>
      </c>
      <c r="B137" s="79" t="s">
        <v>243</v>
      </c>
      <c r="C137" s="85">
        <v>2.4299999999999999E-2</v>
      </c>
      <c r="D137" s="85">
        <v>0</v>
      </c>
      <c r="E137" s="85">
        <v>0</v>
      </c>
      <c r="F137" s="59">
        <f t="shared" si="8"/>
        <v>2.4299999999999999E-2</v>
      </c>
      <c r="G137" s="62">
        <f t="shared" si="9"/>
        <v>0</v>
      </c>
    </row>
    <row r="138" spans="1:7" ht="20.25" customHeight="1" x14ac:dyDescent="0.2">
      <c r="A138" s="84" t="s">
        <v>641</v>
      </c>
      <c r="B138" s="165" t="s">
        <v>488</v>
      </c>
      <c r="C138" s="85"/>
      <c r="D138" s="85"/>
      <c r="E138" s="83"/>
      <c r="F138" s="59"/>
      <c r="G138" s="62"/>
    </row>
    <row r="139" spans="1:7" ht="18.75" customHeight="1" x14ac:dyDescent="0.2">
      <c r="A139" s="84" t="s">
        <v>642</v>
      </c>
      <c r="B139" s="79" t="s">
        <v>245</v>
      </c>
      <c r="C139" s="85">
        <v>0</v>
      </c>
      <c r="D139" s="85">
        <v>0</v>
      </c>
      <c r="E139" s="85">
        <v>0</v>
      </c>
      <c r="F139" s="59">
        <f t="shared" si="8"/>
        <v>0</v>
      </c>
      <c r="G139" s="62">
        <f t="shared" si="9"/>
        <v>0</v>
      </c>
    </row>
    <row r="140" spans="1:7" ht="18.75" customHeight="1" x14ac:dyDescent="0.2">
      <c r="A140" s="84" t="s">
        <v>643</v>
      </c>
      <c r="B140" s="79" t="s">
        <v>246</v>
      </c>
      <c r="C140" s="85">
        <v>0</v>
      </c>
      <c r="D140" s="85">
        <v>0</v>
      </c>
      <c r="E140" s="85">
        <v>0</v>
      </c>
      <c r="F140" s="59">
        <f t="shared" si="8"/>
        <v>0</v>
      </c>
      <c r="G140" s="62">
        <f t="shared" si="9"/>
        <v>0</v>
      </c>
    </row>
    <row r="141" spans="1:7" ht="18.75" customHeight="1" x14ac:dyDescent="0.2">
      <c r="A141" s="84" t="s">
        <v>644</v>
      </c>
      <c r="B141" s="79" t="s">
        <v>247</v>
      </c>
      <c r="C141" s="85">
        <v>0</v>
      </c>
      <c r="D141" s="85">
        <v>0</v>
      </c>
      <c r="E141" s="85">
        <v>0</v>
      </c>
      <c r="F141" s="59">
        <f t="shared" si="8"/>
        <v>0</v>
      </c>
      <c r="G141" s="62">
        <f t="shared" si="9"/>
        <v>0</v>
      </c>
    </row>
    <row r="142" spans="1:7" ht="18.75" customHeight="1" x14ac:dyDescent="0.2">
      <c r="A142" s="84" t="s">
        <v>645</v>
      </c>
      <c r="B142" s="79" t="s">
        <v>248</v>
      </c>
      <c r="C142" s="85">
        <v>0</v>
      </c>
      <c r="D142" s="85">
        <v>0</v>
      </c>
      <c r="E142" s="85">
        <v>0</v>
      </c>
      <c r="F142" s="59">
        <f t="shared" si="8"/>
        <v>0</v>
      </c>
      <c r="G142" s="62">
        <f t="shared" si="9"/>
        <v>0</v>
      </c>
    </row>
    <row r="143" spans="1:7" ht="18.75" customHeight="1" x14ac:dyDescent="0.2">
      <c r="A143" s="84" t="s">
        <v>646</v>
      </c>
      <c r="B143" s="79" t="s">
        <v>249</v>
      </c>
      <c r="C143" s="85">
        <v>1</v>
      </c>
      <c r="D143" s="85">
        <v>1</v>
      </c>
      <c r="E143" s="85">
        <v>1</v>
      </c>
      <c r="F143" s="59">
        <f t="shared" si="8"/>
        <v>0</v>
      </c>
      <c r="G143" s="62">
        <f t="shared" si="9"/>
        <v>0</v>
      </c>
    </row>
    <row r="144" spans="1:7" ht="18.75" customHeight="1" x14ac:dyDescent="0.2">
      <c r="A144" s="84" t="s">
        <v>647</v>
      </c>
      <c r="B144" s="79" t="s">
        <v>250</v>
      </c>
      <c r="C144" s="85">
        <v>0</v>
      </c>
      <c r="D144" s="85">
        <v>0</v>
      </c>
      <c r="E144" s="85">
        <v>0</v>
      </c>
      <c r="F144" s="59">
        <f t="shared" si="8"/>
        <v>0</v>
      </c>
      <c r="G144" s="62">
        <f t="shared" si="9"/>
        <v>0</v>
      </c>
    </row>
    <row r="145" spans="1:7" ht="18.75" customHeight="1" x14ac:dyDescent="0.2">
      <c r="A145" s="84" t="s">
        <v>648</v>
      </c>
      <c r="B145" s="79" t="s">
        <v>251</v>
      </c>
      <c r="C145" s="85">
        <v>0</v>
      </c>
      <c r="D145" s="85">
        <v>0</v>
      </c>
      <c r="E145" s="85">
        <v>0</v>
      </c>
      <c r="F145" s="59">
        <f t="shared" si="8"/>
        <v>0</v>
      </c>
      <c r="G145" s="62">
        <f t="shared" si="9"/>
        <v>0</v>
      </c>
    </row>
    <row r="146" spans="1:7" ht="18.75" customHeight="1" x14ac:dyDescent="0.2">
      <c r="A146" s="84" t="s">
        <v>649</v>
      </c>
      <c r="B146" s="79" t="s">
        <v>252</v>
      </c>
      <c r="C146" s="85">
        <v>0</v>
      </c>
      <c r="D146" s="85">
        <v>0</v>
      </c>
      <c r="E146" s="85">
        <v>0</v>
      </c>
      <c r="F146" s="59">
        <f t="shared" si="8"/>
        <v>0</v>
      </c>
      <c r="G146" s="62">
        <f t="shared" si="9"/>
        <v>0</v>
      </c>
    </row>
    <row r="147" spans="1:7" ht="18.75" customHeight="1" x14ac:dyDescent="0.2">
      <c r="A147" s="84" t="s">
        <v>489</v>
      </c>
      <c r="B147" s="79" t="s">
        <v>253</v>
      </c>
      <c r="C147" s="85">
        <v>0</v>
      </c>
      <c r="D147" s="85">
        <v>0</v>
      </c>
      <c r="E147" s="85">
        <v>0</v>
      </c>
      <c r="F147" s="59">
        <f t="shared" si="8"/>
        <v>0</v>
      </c>
      <c r="G147" s="62">
        <f t="shared" si="9"/>
        <v>0</v>
      </c>
    </row>
    <row r="148" spans="1:7" ht="18.75" customHeight="1" x14ac:dyDescent="0.2">
      <c r="A148" s="84" t="s">
        <v>651</v>
      </c>
      <c r="B148" s="155" t="s">
        <v>490</v>
      </c>
      <c r="C148" s="85"/>
      <c r="D148" s="85"/>
      <c r="E148" s="83"/>
      <c r="F148" s="59"/>
      <c r="G148" s="62"/>
    </row>
    <row r="149" spans="1:7" ht="18.75" customHeight="1" x14ac:dyDescent="0.2">
      <c r="A149" s="84" t="s">
        <v>652</v>
      </c>
      <c r="B149" s="79" t="s">
        <v>255</v>
      </c>
      <c r="C149" s="85">
        <v>0</v>
      </c>
      <c r="D149" s="85">
        <v>0</v>
      </c>
      <c r="E149" s="85">
        <v>0</v>
      </c>
      <c r="F149" s="59">
        <f t="shared" si="8"/>
        <v>0</v>
      </c>
      <c r="G149" s="62">
        <f t="shared" si="9"/>
        <v>0</v>
      </c>
    </row>
    <row r="150" spans="1:7" ht="18.75" customHeight="1" x14ac:dyDescent="0.2">
      <c r="A150" s="84" t="s">
        <v>653</v>
      </c>
      <c r="B150" s="79" t="s">
        <v>256</v>
      </c>
      <c r="C150" s="85">
        <v>0</v>
      </c>
      <c r="D150" s="85">
        <v>0</v>
      </c>
      <c r="E150" s="85">
        <v>0</v>
      </c>
      <c r="F150" s="59">
        <f t="shared" si="8"/>
        <v>0</v>
      </c>
      <c r="G150" s="62">
        <f t="shared" si="9"/>
        <v>0</v>
      </c>
    </row>
    <row r="151" spans="1:7" ht="18.75" customHeight="1" x14ac:dyDescent="0.2">
      <c r="A151" s="84" t="s">
        <v>491</v>
      </c>
      <c r="B151" s="79" t="s">
        <v>257</v>
      </c>
      <c r="C151" s="85">
        <v>0.22009999999999999</v>
      </c>
      <c r="D151" s="85">
        <v>0.20799999999999999</v>
      </c>
      <c r="E151" s="85">
        <v>0.10829999999999999</v>
      </c>
      <c r="F151" s="59">
        <f t="shared" si="8"/>
        <v>1.21E-2</v>
      </c>
      <c r="G151" s="62">
        <f t="shared" si="9"/>
        <v>5.8173076923076925E-2</v>
      </c>
    </row>
    <row r="152" spans="1:7" ht="18.75" customHeight="1" x14ac:dyDescent="0.2">
      <c r="A152" s="84" t="s">
        <v>655</v>
      </c>
      <c r="B152" s="79" t="s">
        <v>258</v>
      </c>
      <c r="C152" s="85">
        <v>0.33119999999999999</v>
      </c>
      <c r="D152" s="85">
        <v>0.36780000000000002</v>
      </c>
      <c r="E152" s="85">
        <v>0.35449999999999998</v>
      </c>
      <c r="F152" s="59">
        <f t="shared" si="8"/>
        <v>-3.6600000000000021E-2</v>
      </c>
      <c r="G152" s="62">
        <f t="shared" si="9"/>
        <v>-9.9510603588907065E-2</v>
      </c>
    </row>
    <row r="153" spans="1:7" ht="18.75" customHeight="1" x14ac:dyDescent="0.2">
      <c r="A153" s="84" t="s">
        <v>656</v>
      </c>
      <c r="B153" s="79" t="s">
        <v>259</v>
      </c>
      <c r="C153" s="85">
        <v>0.38540000000000002</v>
      </c>
      <c r="D153" s="85">
        <v>0.42420000000000002</v>
      </c>
      <c r="E153" s="85">
        <v>0.53720000000000001</v>
      </c>
      <c r="F153" s="59">
        <f t="shared" si="8"/>
        <v>-3.8800000000000001E-2</v>
      </c>
      <c r="G153" s="62">
        <f t="shared" si="9"/>
        <v>-9.1466289486091465E-2</v>
      </c>
    </row>
    <row r="154" spans="1:7" ht="18.75" customHeight="1" x14ac:dyDescent="0.2">
      <c r="A154" s="84" t="s">
        <v>657</v>
      </c>
      <c r="B154" s="79" t="s">
        <v>260</v>
      </c>
      <c r="C154" s="85">
        <v>0</v>
      </c>
      <c r="D154" s="85">
        <v>0</v>
      </c>
      <c r="E154" s="85">
        <v>0</v>
      </c>
      <c r="F154" s="59">
        <f t="shared" si="8"/>
        <v>0</v>
      </c>
      <c r="G154" s="62">
        <f t="shared" si="9"/>
        <v>0</v>
      </c>
    </row>
    <row r="155" spans="1:7" ht="18.75" customHeight="1" x14ac:dyDescent="0.2">
      <c r="A155" s="84" t="s">
        <v>658</v>
      </c>
      <c r="B155" s="79" t="s">
        <v>261</v>
      </c>
      <c r="C155" s="85">
        <v>6.3299999999999995E-2</v>
      </c>
      <c r="D155" s="85">
        <v>0</v>
      </c>
      <c r="E155" s="85">
        <v>0</v>
      </c>
      <c r="F155" s="59">
        <f t="shared" si="8"/>
        <v>6.3299999999999995E-2</v>
      </c>
      <c r="G155" s="62">
        <f t="shared" si="9"/>
        <v>0</v>
      </c>
    </row>
    <row r="156" spans="1:7" ht="18.75" customHeight="1" x14ac:dyDescent="0.2">
      <c r="A156" s="84" t="s">
        <v>659</v>
      </c>
      <c r="B156" s="79" t="s">
        <v>262</v>
      </c>
      <c r="C156" s="85">
        <v>0</v>
      </c>
      <c r="D156" s="85">
        <v>0</v>
      </c>
      <c r="E156" s="85">
        <v>0</v>
      </c>
      <c r="F156" s="59">
        <f t="shared" si="8"/>
        <v>0</v>
      </c>
      <c r="G156" s="62">
        <f t="shared" si="9"/>
        <v>0</v>
      </c>
    </row>
    <row r="157" spans="1:7" ht="18.75" customHeight="1" x14ac:dyDescent="0.2">
      <c r="A157" s="84" t="s">
        <v>660</v>
      </c>
      <c r="B157" s="79" t="s">
        <v>263</v>
      </c>
      <c r="C157" s="85">
        <v>0</v>
      </c>
      <c r="D157" s="85">
        <v>0</v>
      </c>
      <c r="E157" s="85">
        <v>0</v>
      </c>
      <c r="F157" s="59">
        <f>IF(ISTEXT(C157), "N/A", IF(ISTEXT(D157), "N/A", C157-D157))</f>
        <v>0</v>
      </c>
      <c r="G157" s="62">
        <f>IF(ISTEXT(F157), "N/A", IF(D157=0, 0, F157/D157))</f>
        <v>0</v>
      </c>
    </row>
    <row r="158" spans="1:7" ht="18" customHeight="1" x14ac:dyDescent="0.2">
      <c r="A158" s="84" t="s">
        <v>661</v>
      </c>
      <c r="B158" s="165" t="s">
        <v>492</v>
      </c>
      <c r="C158" s="85"/>
      <c r="D158" s="85"/>
      <c r="E158" s="85"/>
      <c r="F158" s="59"/>
      <c r="G158" s="62"/>
    </row>
    <row r="159" spans="1:7" ht="18.75" customHeight="1" x14ac:dyDescent="0.2">
      <c r="A159" s="84" t="s">
        <v>662</v>
      </c>
      <c r="B159" s="79" t="s">
        <v>265</v>
      </c>
      <c r="C159" s="85">
        <v>0</v>
      </c>
      <c r="D159" s="85">
        <v>0</v>
      </c>
      <c r="E159" s="85">
        <v>0</v>
      </c>
      <c r="F159" s="59">
        <f t="shared" ref="F159:F167" si="10">IF(ISTEXT(C159), "N/A", IF(ISTEXT(D159), "N/A", C159-D159))</f>
        <v>0</v>
      </c>
      <c r="G159" s="62">
        <f t="shared" ref="G159:G167" si="11">IF(ISTEXT(F159), "N/A", IF(D159=0, 0, F159/D159))</f>
        <v>0</v>
      </c>
    </row>
    <row r="160" spans="1:7" ht="18.75" customHeight="1" x14ac:dyDescent="0.2">
      <c r="A160" s="84" t="s">
        <v>663</v>
      </c>
      <c r="B160" s="79" t="s">
        <v>266</v>
      </c>
      <c r="C160" s="85">
        <v>0</v>
      </c>
      <c r="D160" s="85">
        <v>0</v>
      </c>
      <c r="E160" s="85">
        <v>0</v>
      </c>
      <c r="F160" s="59">
        <f t="shared" si="10"/>
        <v>0</v>
      </c>
      <c r="G160" s="62">
        <f t="shared" si="11"/>
        <v>0</v>
      </c>
    </row>
    <row r="161" spans="1:7" ht="18.75" customHeight="1" x14ac:dyDescent="0.2">
      <c r="A161" s="84" t="s">
        <v>664</v>
      </c>
      <c r="B161" s="79" t="s">
        <v>267</v>
      </c>
      <c r="C161" s="85">
        <v>0</v>
      </c>
      <c r="D161" s="85">
        <v>0</v>
      </c>
      <c r="E161" s="85">
        <v>0</v>
      </c>
      <c r="F161" s="59">
        <f t="shared" si="10"/>
        <v>0</v>
      </c>
      <c r="G161" s="62">
        <f t="shared" si="11"/>
        <v>0</v>
      </c>
    </row>
    <row r="162" spans="1:7" ht="18.75" customHeight="1" x14ac:dyDescent="0.2">
      <c r="A162" s="84" t="s">
        <v>665</v>
      </c>
      <c r="B162" s="79" t="s">
        <v>268</v>
      </c>
      <c r="C162" s="85">
        <v>0</v>
      </c>
      <c r="D162" s="85">
        <v>0</v>
      </c>
      <c r="E162" s="85">
        <v>0</v>
      </c>
      <c r="F162" s="59">
        <f t="shared" si="10"/>
        <v>0</v>
      </c>
      <c r="G162" s="62">
        <f t="shared" si="11"/>
        <v>0</v>
      </c>
    </row>
    <row r="163" spans="1:7" ht="18.75" customHeight="1" x14ac:dyDescent="0.2">
      <c r="A163" s="84" t="s">
        <v>666</v>
      </c>
      <c r="B163" s="79" t="s">
        <v>269</v>
      </c>
      <c r="C163" s="85">
        <v>0.7883</v>
      </c>
      <c r="D163" s="85">
        <v>0.89359999999999995</v>
      </c>
      <c r="E163" s="85">
        <v>0.80120000000000002</v>
      </c>
      <c r="F163" s="59">
        <f t="shared" si="10"/>
        <v>-0.10529999999999995</v>
      </c>
      <c r="G163" s="62">
        <f t="shared" si="11"/>
        <v>-0.11783795881826316</v>
      </c>
    </row>
    <row r="164" spans="1:7" ht="18.75" customHeight="1" x14ac:dyDescent="0.2">
      <c r="A164" s="84" t="s">
        <v>667</v>
      </c>
      <c r="B164" s="79" t="s">
        <v>270</v>
      </c>
      <c r="C164" s="85">
        <v>0</v>
      </c>
      <c r="D164" s="85">
        <v>0</v>
      </c>
      <c r="E164" s="85">
        <v>0</v>
      </c>
      <c r="F164" s="59">
        <f t="shared" si="10"/>
        <v>0</v>
      </c>
      <c r="G164" s="62">
        <f t="shared" si="11"/>
        <v>0</v>
      </c>
    </row>
    <row r="165" spans="1:7" ht="18.75" customHeight="1" x14ac:dyDescent="0.2">
      <c r="A165" s="84" t="s">
        <v>668</v>
      </c>
      <c r="B165" s="79" t="s">
        <v>271</v>
      </c>
      <c r="C165" s="85">
        <v>3.1099999999999999E-2</v>
      </c>
      <c r="D165" s="85">
        <v>0</v>
      </c>
      <c r="E165" s="85">
        <v>0</v>
      </c>
      <c r="F165" s="59">
        <f t="shared" si="10"/>
        <v>3.1099999999999999E-2</v>
      </c>
      <c r="G165" s="62">
        <f t="shared" si="11"/>
        <v>0</v>
      </c>
    </row>
    <row r="166" spans="1:7" ht="18.75" customHeight="1" x14ac:dyDescent="0.2">
      <c r="A166" s="84" t="s">
        <v>669</v>
      </c>
      <c r="B166" s="79" t="s">
        <v>272</v>
      </c>
      <c r="C166" s="85">
        <v>0</v>
      </c>
      <c r="D166" s="85">
        <v>0</v>
      </c>
      <c r="E166" s="85">
        <v>0</v>
      </c>
      <c r="F166" s="59">
        <f t="shared" si="10"/>
        <v>0</v>
      </c>
      <c r="G166" s="62">
        <f t="shared" si="11"/>
        <v>0</v>
      </c>
    </row>
    <row r="167" spans="1:7" ht="18.75" customHeight="1" x14ac:dyDescent="0.2">
      <c r="A167" s="84" t="s">
        <v>670</v>
      </c>
      <c r="B167" s="79" t="s">
        <v>273</v>
      </c>
      <c r="C167" s="85">
        <v>0.18060000000000001</v>
      </c>
      <c r="D167" s="85">
        <v>0.10639999999999999</v>
      </c>
      <c r="E167" s="85">
        <v>0.1988</v>
      </c>
      <c r="F167" s="59">
        <f t="shared" si="10"/>
        <v>7.4200000000000016E-2</v>
      </c>
      <c r="G167" s="62">
        <f t="shared" si="11"/>
        <v>0.69736842105263175</v>
      </c>
    </row>
    <row r="168" spans="1:7" ht="21" customHeight="1" x14ac:dyDescent="0.2">
      <c r="A168" s="81" t="s">
        <v>89</v>
      </c>
      <c r="B168" s="165" t="s">
        <v>493</v>
      </c>
      <c r="C168" s="88"/>
      <c r="D168" s="88"/>
      <c r="E168" s="88"/>
      <c r="F168" s="88"/>
      <c r="G168" s="88"/>
    </row>
    <row r="169" spans="1:7" ht="18.75" customHeight="1" x14ac:dyDescent="0.2">
      <c r="A169" s="89" t="s">
        <v>172</v>
      </c>
      <c r="B169" s="87" t="s">
        <v>494</v>
      </c>
      <c r="C169" s="178">
        <v>0</v>
      </c>
      <c r="D169" s="85">
        <v>0.74519999999999997</v>
      </c>
      <c r="E169" s="85">
        <v>0.67789999999999995</v>
      </c>
      <c r="F169" s="179">
        <f t="shared" si="8"/>
        <v>-0.74519999999999997</v>
      </c>
      <c r="G169" s="62">
        <f t="shared" si="9"/>
        <v>-1</v>
      </c>
    </row>
    <row r="170" spans="1:7" ht="18.75" customHeight="1" x14ac:dyDescent="0.2">
      <c r="A170" s="89" t="s">
        <v>671</v>
      </c>
      <c r="B170" s="87" t="s">
        <v>495</v>
      </c>
      <c r="C170" s="178">
        <v>0</v>
      </c>
      <c r="D170" s="85">
        <v>0.1694</v>
      </c>
      <c r="E170" s="85">
        <v>0.22090000000000001</v>
      </c>
      <c r="F170" s="179">
        <f t="shared" si="8"/>
        <v>-0.1694</v>
      </c>
      <c r="G170" s="62">
        <f t="shared" si="9"/>
        <v>-1</v>
      </c>
    </row>
    <row r="171" spans="1:7" ht="18.75" customHeight="1" x14ac:dyDescent="0.2">
      <c r="A171" s="89" t="s">
        <v>672</v>
      </c>
      <c r="B171" s="87" t="s">
        <v>496</v>
      </c>
      <c r="C171" s="178">
        <v>0</v>
      </c>
      <c r="D171" s="85">
        <v>0.33040000000000003</v>
      </c>
      <c r="E171" s="85">
        <v>0.24340000000000001</v>
      </c>
      <c r="F171" s="179">
        <f t="shared" si="8"/>
        <v>-0.33040000000000003</v>
      </c>
      <c r="G171" s="62">
        <f t="shared" si="9"/>
        <v>-1</v>
      </c>
    </row>
    <row r="172" spans="1:7" ht="18.75" customHeight="1" x14ac:dyDescent="0.2">
      <c r="A172" s="89" t="s">
        <v>673</v>
      </c>
      <c r="B172" s="87" t="s">
        <v>497</v>
      </c>
      <c r="C172" s="178">
        <v>0</v>
      </c>
      <c r="D172" s="85">
        <v>8.8200000000000001E-2</v>
      </c>
      <c r="E172" s="85">
        <v>0</v>
      </c>
      <c r="F172" s="179">
        <f t="shared" si="8"/>
        <v>-8.8200000000000001E-2</v>
      </c>
      <c r="G172" s="62">
        <f t="shared" si="9"/>
        <v>-1</v>
      </c>
    </row>
    <row r="173" spans="1:7" ht="18.75" customHeight="1" x14ac:dyDescent="0.2">
      <c r="A173" s="89" t="s">
        <v>674</v>
      </c>
      <c r="B173" s="87" t="s">
        <v>498</v>
      </c>
      <c r="C173" s="178">
        <v>0</v>
      </c>
      <c r="D173" s="85">
        <v>0.15709999999999999</v>
      </c>
      <c r="E173" s="85">
        <v>0.21360000000000001</v>
      </c>
      <c r="F173" s="179">
        <f t="shared" si="8"/>
        <v>-0.15709999999999999</v>
      </c>
      <c r="G173" s="62">
        <f t="shared" si="9"/>
        <v>-1</v>
      </c>
    </row>
    <row r="174" spans="1:7" ht="18.75" customHeight="1" x14ac:dyDescent="0.2">
      <c r="A174" s="89" t="s">
        <v>174</v>
      </c>
      <c r="B174" s="87" t="s">
        <v>499</v>
      </c>
      <c r="C174" s="178">
        <v>0</v>
      </c>
      <c r="D174" s="85">
        <v>0.25480000000000003</v>
      </c>
      <c r="E174" s="85">
        <v>0.3221</v>
      </c>
      <c r="F174" s="179">
        <f t="shared" si="8"/>
        <v>-0.25480000000000003</v>
      </c>
      <c r="G174" s="62">
        <f t="shared" si="9"/>
        <v>-1</v>
      </c>
    </row>
    <row r="175" spans="1:7" ht="18.75" customHeight="1" x14ac:dyDescent="0.2">
      <c r="A175" s="89" t="s">
        <v>675</v>
      </c>
      <c r="B175" s="87" t="s">
        <v>500</v>
      </c>
      <c r="C175" s="178">
        <v>0</v>
      </c>
      <c r="D175" s="85">
        <v>1.49E-2</v>
      </c>
      <c r="E175" s="85">
        <v>3.8600000000000002E-2</v>
      </c>
      <c r="F175" s="179">
        <f t="shared" si="8"/>
        <v>-1.49E-2</v>
      </c>
      <c r="G175" s="62">
        <f t="shared" si="9"/>
        <v>-1</v>
      </c>
    </row>
    <row r="176" spans="1:7" ht="18.75" customHeight="1" x14ac:dyDescent="0.2">
      <c r="A176" s="89" t="s">
        <v>677</v>
      </c>
      <c r="B176" s="87" t="s">
        <v>501</v>
      </c>
      <c r="C176" s="178">
        <v>0</v>
      </c>
      <c r="D176" s="85">
        <v>0.2399</v>
      </c>
      <c r="E176" s="85">
        <v>0.28339999999999999</v>
      </c>
      <c r="F176" s="179">
        <f t="shared" si="8"/>
        <v>-0.2399</v>
      </c>
      <c r="G176" s="62">
        <f t="shared" si="9"/>
        <v>-1</v>
      </c>
    </row>
    <row r="177" spans="1:7" ht="18.75" customHeight="1" x14ac:dyDescent="0.2">
      <c r="A177" s="89" t="s">
        <v>676</v>
      </c>
      <c r="B177" s="87" t="s">
        <v>502</v>
      </c>
      <c r="C177" s="178">
        <v>0</v>
      </c>
      <c r="D177" s="85">
        <v>0</v>
      </c>
      <c r="E177" s="85">
        <v>0</v>
      </c>
      <c r="F177" s="179">
        <f t="shared" si="8"/>
        <v>0</v>
      </c>
      <c r="G177" s="62">
        <f t="shared" si="9"/>
        <v>0</v>
      </c>
    </row>
    <row r="178" spans="1:7" ht="30" x14ac:dyDescent="0.2">
      <c r="A178" s="81" t="s">
        <v>678</v>
      </c>
      <c r="B178" s="155" t="s">
        <v>503</v>
      </c>
      <c r="C178" s="85"/>
      <c r="D178" s="85"/>
      <c r="E178" s="85"/>
      <c r="F178" s="59"/>
      <c r="G178" s="62"/>
    </row>
    <row r="179" spans="1:7" ht="30" x14ac:dyDescent="0.2">
      <c r="A179" s="81" t="s">
        <v>679</v>
      </c>
      <c r="B179" s="155" t="s">
        <v>504</v>
      </c>
      <c r="C179" s="85"/>
      <c r="D179" s="85"/>
      <c r="E179" s="85"/>
      <c r="F179" s="59"/>
      <c r="G179" s="62"/>
    </row>
    <row r="180" spans="1:7" ht="18.75" customHeight="1" x14ac:dyDescent="0.2">
      <c r="A180" s="84" t="s">
        <v>680</v>
      </c>
      <c r="B180" s="79" t="s">
        <v>276</v>
      </c>
      <c r="C180" s="178">
        <v>0</v>
      </c>
      <c r="D180" s="85">
        <v>0</v>
      </c>
      <c r="E180" s="85">
        <v>0</v>
      </c>
      <c r="F180" s="179">
        <f t="shared" si="8"/>
        <v>0</v>
      </c>
      <c r="G180" s="62">
        <f t="shared" si="9"/>
        <v>0</v>
      </c>
    </row>
    <row r="181" spans="1:7" ht="18.75" customHeight="1" x14ac:dyDescent="0.2">
      <c r="A181" s="84" t="s">
        <v>681</v>
      </c>
      <c r="B181" s="79" t="s">
        <v>277</v>
      </c>
      <c r="C181" s="178">
        <v>0</v>
      </c>
      <c r="D181" s="85">
        <v>0</v>
      </c>
      <c r="E181" s="85">
        <v>0</v>
      </c>
      <c r="F181" s="179">
        <f t="shared" si="8"/>
        <v>0</v>
      </c>
      <c r="G181" s="62">
        <f t="shared" si="9"/>
        <v>0</v>
      </c>
    </row>
    <row r="182" spans="1:7" ht="18.75" customHeight="1" x14ac:dyDescent="0.2">
      <c r="A182" s="84" t="s">
        <v>682</v>
      </c>
      <c r="B182" s="79" t="s">
        <v>278</v>
      </c>
      <c r="C182" s="178">
        <v>0</v>
      </c>
      <c r="D182" s="85">
        <v>0</v>
      </c>
      <c r="E182" s="85">
        <v>0</v>
      </c>
      <c r="F182" s="179">
        <f t="shared" si="8"/>
        <v>0</v>
      </c>
      <c r="G182" s="62">
        <f t="shared" si="9"/>
        <v>0</v>
      </c>
    </row>
    <row r="183" spans="1:7" ht="18.75" customHeight="1" x14ac:dyDescent="0.2">
      <c r="A183" s="84" t="s">
        <v>683</v>
      </c>
      <c r="B183" s="79" t="s">
        <v>279</v>
      </c>
      <c r="C183" s="178">
        <v>0</v>
      </c>
      <c r="D183" s="85">
        <v>7.85E-2</v>
      </c>
      <c r="E183" s="85">
        <v>2.7699999999999999E-2</v>
      </c>
      <c r="F183" s="179">
        <f t="shared" si="8"/>
        <v>-7.85E-2</v>
      </c>
      <c r="G183" s="62">
        <f t="shared" si="9"/>
        <v>-1</v>
      </c>
    </row>
    <row r="184" spans="1:7" ht="18.75" customHeight="1" x14ac:dyDescent="0.2">
      <c r="A184" s="84" t="s">
        <v>684</v>
      </c>
      <c r="B184" s="79" t="s">
        <v>280</v>
      </c>
      <c r="C184" s="178">
        <v>0</v>
      </c>
      <c r="D184" s="85">
        <v>0.92149999999999999</v>
      </c>
      <c r="E184" s="85">
        <v>0.97230000000000005</v>
      </c>
      <c r="F184" s="179">
        <f t="shared" si="8"/>
        <v>-0.92149999999999999</v>
      </c>
      <c r="G184" s="62">
        <f t="shared" si="9"/>
        <v>-1</v>
      </c>
    </row>
    <row r="185" spans="1:7" ht="18.75" customHeight="1" x14ac:dyDescent="0.2">
      <c r="A185" s="84" t="s">
        <v>685</v>
      </c>
      <c r="B185" s="79" t="s">
        <v>281</v>
      </c>
      <c r="C185" s="178">
        <v>0</v>
      </c>
      <c r="D185" s="85">
        <v>0</v>
      </c>
      <c r="E185" s="85">
        <v>0</v>
      </c>
      <c r="F185" s="179">
        <f t="shared" si="8"/>
        <v>0</v>
      </c>
      <c r="G185" s="62">
        <f t="shared" si="9"/>
        <v>0</v>
      </c>
    </row>
    <row r="186" spans="1:7" ht="18.75" customHeight="1" x14ac:dyDescent="0.2">
      <c r="A186" s="84" t="s">
        <v>686</v>
      </c>
      <c r="B186" s="79" t="s">
        <v>282</v>
      </c>
      <c r="C186" s="178">
        <v>0</v>
      </c>
      <c r="D186" s="85">
        <v>0</v>
      </c>
      <c r="E186" s="85">
        <v>0</v>
      </c>
      <c r="F186" s="179">
        <f t="shared" si="8"/>
        <v>0</v>
      </c>
      <c r="G186" s="62">
        <f t="shared" si="9"/>
        <v>0</v>
      </c>
    </row>
    <row r="187" spans="1:7" ht="18.75" customHeight="1" x14ac:dyDescent="0.2">
      <c r="A187" s="84" t="s">
        <v>687</v>
      </c>
      <c r="B187" s="79" t="s">
        <v>283</v>
      </c>
      <c r="C187" s="178">
        <v>0</v>
      </c>
      <c r="D187" s="85">
        <v>0</v>
      </c>
      <c r="E187" s="85">
        <v>0</v>
      </c>
      <c r="F187" s="179">
        <f t="shared" si="8"/>
        <v>0</v>
      </c>
      <c r="G187" s="62">
        <f t="shared" si="9"/>
        <v>0</v>
      </c>
    </row>
    <row r="188" spans="1:7" ht="18.75" customHeight="1" x14ac:dyDescent="0.2">
      <c r="A188" s="84" t="s">
        <v>688</v>
      </c>
      <c r="B188" s="79" t="s">
        <v>284</v>
      </c>
      <c r="C188" s="178">
        <v>0</v>
      </c>
      <c r="D188" s="85">
        <v>0</v>
      </c>
      <c r="E188" s="85">
        <v>0</v>
      </c>
      <c r="F188" s="179">
        <f t="shared" si="8"/>
        <v>0</v>
      </c>
      <c r="G188" s="62">
        <f t="shared" si="9"/>
        <v>0</v>
      </c>
    </row>
    <row r="189" spans="1:7" ht="34.5" customHeight="1" x14ac:dyDescent="0.2">
      <c r="A189" s="84" t="s">
        <v>690</v>
      </c>
      <c r="B189" s="155" t="s">
        <v>505</v>
      </c>
      <c r="C189" s="85"/>
      <c r="D189" s="85"/>
      <c r="E189" s="85"/>
      <c r="F189" s="59"/>
      <c r="G189" s="62"/>
    </row>
    <row r="190" spans="1:7" ht="18.75" customHeight="1" x14ac:dyDescent="0.2">
      <c r="A190" s="84" t="s">
        <v>689</v>
      </c>
      <c r="B190" s="79" t="s">
        <v>286</v>
      </c>
      <c r="C190" s="178">
        <v>0</v>
      </c>
      <c r="D190" s="85">
        <v>0</v>
      </c>
      <c r="E190" s="85">
        <v>0</v>
      </c>
      <c r="F190" s="179">
        <f t="shared" si="8"/>
        <v>0</v>
      </c>
      <c r="G190" s="62">
        <f t="shared" si="9"/>
        <v>0</v>
      </c>
    </row>
    <row r="191" spans="1:7" ht="18.75" customHeight="1" x14ac:dyDescent="0.2">
      <c r="A191" s="84" t="s">
        <v>691</v>
      </c>
      <c r="B191" s="79" t="s">
        <v>287</v>
      </c>
      <c r="C191" s="178">
        <v>0</v>
      </c>
      <c r="D191" s="85">
        <v>0</v>
      </c>
      <c r="E191" s="85">
        <v>0</v>
      </c>
      <c r="F191" s="179">
        <f t="shared" si="8"/>
        <v>0</v>
      </c>
      <c r="G191" s="62">
        <f t="shared" si="9"/>
        <v>0</v>
      </c>
    </row>
    <row r="192" spans="1:7" ht="18.75" customHeight="1" x14ac:dyDescent="0.2">
      <c r="A192" s="84" t="s">
        <v>692</v>
      </c>
      <c r="B192" s="79" t="s">
        <v>288</v>
      </c>
      <c r="C192" s="178">
        <v>0</v>
      </c>
      <c r="D192" s="85">
        <v>0</v>
      </c>
      <c r="E192" s="85">
        <v>0</v>
      </c>
      <c r="F192" s="179">
        <f t="shared" si="8"/>
        <v>0</v>
      </c>
      <c r="G192" s="62">
        <f t="shared" si="9"/>
        <v>0</v>
      </c>
    </row>
    <row r="193" spans="1:7" ht="18.75" customHeight="1" x14ac:dyDescent="0.2">
      <c r="A193" s="84" t="s">
        <v>693</v>
      </c>
      <c r="B193" s="79" t="s">
        <v>289</v>
      </c>
      <c r="C193" s="178">
        <v>0</v>
      </c>
      <c r="D193" s="85">
        <v>1</v>
      </c>
      <c r="E193" s="85">
        <v>1</v>
      </c>
      <c r="F193" s="179">
        <f t="shared" si="8"/>
        <v>-1</v>
      </c>
      <c r="G193" s="62">
        <f t="shared" si="9"/>
        <v>-1</v>
      </c>
    </row>
    <row r="194" spans="1:7" ht="18.75" customHeight="1" x14ac:dyDescent="0.2">
      <c r="A194" s="84" t="s">
        <v>694</v>
      </c>
      <c r="B194" s="79" t="s">
        <v>290</v>
      </c>
      <c r="C194" s="178">
        <v>0</v>
      </c>
      <c r="D194" s="85">
        <v>0</v>
      </c>
      <c r="E194" s="85">
        <v>0</v>
      </c>
      <c r="F194" s="179">
        <f t="shared" si="8"/>
        <v>0</v>
      </c>
      <c r="G194" s="62">
        <f t="shared" si="9"/>
        <v>0</v>
      </c>
    </row>
    <row r="195" spans="1:7" ht="18.75" customHeight="1" x14ac:dyDescent="0.2">
      <c r="A195" s="84" t="s">
        <v>695</v>
      </c>
      <c r="B195" s="79" t="s">
        <v>291</v>
      </c>
      <c r="C195" s="178">
        <v>0</v>
      </c>
      <c r="D195" s="85">
        <v>0</v>
      </c>
      <c r="E195" s="85">
        <v>0</v>
      </c>
      <c r="F195" s="179">
        <f t="shared" si="8"/>
        <v>0</v>
      </c>
      <c r="G195" s="62">
        <f t="shared" si="9"/>
        <v>0</v>
      </c>
    </row>
    <row r="196" spans="1:7" ht="18.75" customHeight="1" x14ac:dyDescent="0.2">
      <c r="A196" s="84" t="s">
        <v>696</v>
      </c>
      <c r="B196" s="79" t="s">
        <v>292</v>
      </c>
      <c r="C196" s="178">
        <v>0</v>
      </c>
      <c r="D196" s="85">
        <v>0</v>
      </c>
      <c r="E196" s="85">
        <v>0</v>
      </c>
      <c r="F196" s="179">
        <f t="shared" si="8"/>
        <v>0</v>
      </c>
      <c r="G196" s="62">
        <f t="shared" si="9"/>
        <v>0</v>
      </c>
    </row>
    <row r="197" spans="1:7" ht="18.75" customHeight="1" x14ac:dyDescent="0.2">
      <c r="A197" s="84" t="s">
        <v>697</v>
      </c>
      <c r="B197" s="79" t="s">
        <v>293</v>
      </c>
      <c r="C197" s="178">
        <v>0</v>
      </c>
      <c r="D197" s="85">
        <v>0</v>
      </c>
      <c r="E197" s="85">
        <v>0</v>
      </c>
      <c r="F197" s="179">
        <f t="shared" ref="F197:F259" si="12">IF(ISTEXT(C197), "N/A", IF(ISTEXT(D197), "N/A", C197-D197))</f>
        <v>0</v>
      </c>
      <c r="G197" s="62">
        <f t="shared" ref="G197:G265" si="13">IF(ISTEXT(F197), "N/A", IF(D197=0, 0, F197/D197))</f>
        <v>0</v>
      </c>
    </row>
    <row r="198" spans="1:7" ht="18.75" customHeight="1" x14ac:dyDescent="0.2">
      <c r="A198" s="84" t="s">
        <v>698</v>
      </c>
      <c r="B198" s="79" t="s">
        <v>294</v>
      </c>
      <c r="C198" s="178">
        <v>0</v>
      </c>
      <c r="D198" s="85">
        <v>0</v>
      </c>
      <c r="E198" s="85">
        <v>0</v>
      </c>
      <c r="F198" s="179">
        <f t="shared" si="12"/>
        <v>0</v>
      </c>
      <c r="G198" s="62">
        <f t="shared" si="13"/>
        <v>0</v>
      </c>
    </row>
    <row r="199" spans="1:7" ht="35.25" customHeight="1" x14ac:dyDescent="0.2">
      <c r="A199" s="84" t="s">
        <v>699</v>
      </c>
      <c r="B199" s="155" t="s">
        <v>506</v>
      </c>
      <c r="C199" s="85"/>
      <c r="D199" s="85"/>
      <c r="E199" s="85"/>
      <c r="F199" s="59"/>
      <c r="G199" s="62"/>
    </row>
    <row r="200" spans="1:7" ht="18.75" customHeight="1" x14ac:dyDescent="0.2">
      <c r="A200" s="84" t="s">
        <v>700</v>
      </c>
      <c r="B200" s="79" t="s">
        <v>296</v>
      </c>
      <c r="C200" s="178">
        <v>0</v>
      </c>
      <c r="D200" s="85">
        <v>0</v>
      </c>
      <c r="E200" s="85">
        <v>0</v>
      </c>
      <c r="F200" s="179">
        <f t="shared" si="12"/>
        <v>0</v>
      </c>
      <c r="G200" s="62">
        <f t="shared" si="13"/>
        <v>0</v>
      </c>
    </row>
    <row r="201" spans="1:7" ht="18.75" customHeight="1" x14ac:dyDescent="0.2">
      <c r="A201" s="84" t="s">
        <v>701</v>
      </c>
      <c r="B201" s="79" t="s">
        <v>297</v>
      </c>
      <c r="C201" s="178">
        <v>0</v>
      </c>
      <c r="D201" s="85">
        <v>0</v>
      </c>
      <c r="E201" s="85">
        <v>0</v>
      </c>
      <c r="F201" s="179">
        <f t="shared" si="12"/>
        <v>0</v>
      </c>
      <c r="G201" s="62">
        <f t="shared" si="13"/>
        <v>0</v>
      </c>
    </row>
    <row r="202" spans="1:7" ht="18.75" customHeight="1" x14ac:dyDescent="0.2">
      <c r="A202" s="84" t="s">
        <v>702</v>
      </c>
      <c r="B202" s="79" t="s">
        <v>298</v>
      </c>
      <c r="C202" s="178">
        <v>0</v>
      </c>
      <c r="D202" s="85">
        <v>0.4103</v>
      </c>
      <c r="E202" s="85">
        <v>0</v>
      </c>
      <c r="F202" s="179">
        <f t="shared" si="12"/>
        <v>-0.4103</v>
      </c>
      <c r="G202" s="62">
        <f t="shared" si="13"/>
        <v>-1</v>
      </c>
    </row>
    <row r="203" spans="1:7" ht="18.75" customHeight="1" x14ac:dyDescent="0.2">
      <c r="A203" s="84" t="s">
        <v>703</v>
      </c>
      <c r="B203" s="79" t="s">
        <v>299</v>
      </c>
      <c r="C203" s="178">
        <v>0</v>
      </c>
      <c r="D203" s="85">
        <v>0</v>
      </c>
      <c r="E203" s="85">
        <v>0</v>
      </c>
      <c r="F203" s="179">
        <f t="shared" si="12"/>
        <v>0</v>
      </c>
      <c r="G203" s="62">
        <f t="shared" si="13"/>
        <v>0</v>
      </c>
    </row>
    <row r="204" spans="1:7" ht="18.75" customHeight="1" x14ac:dyDescent="0.2">
      <c r="A204" s="84" t="s">
        <v>704</v>
      </c>
      <c r="B204" s="79" t="s">
        <v>300</v>
      </c>
      <c r="C204" s="178">
        <v>0</v>
      </c>
      <c r="D204" s="85">
        <v>0.5897</v>
      </c>
      <c r="E204" s="85">
        <v>0</v>
      </c>
      <c r="F204" s="179">
        <f t="shared" si="12"/>
        <v>-0.5897</v>
      </c>
      <c r="G204" s="62">
        <f t="shared" si="13"/>
        <v>-1</v>
      </c>
    </row>
    <row r="205" spans="1:7" ht="18.75" customHeight="1" x14ac:dyDescent="0.2">
      <c r="A205" s="84" t="s">
        <v>705</v>
      </c>
      <c r="B205" s="79" t="s">
        <v>301</v>
      </c>
      <c r="C205" s="178">
        <v>0</v>
      </c>
      <c r="D205" s="85">
        <v>0</v>
      </c>
      <c r="E205" s="85">
        <v>0</v>
      </c>
      <c r="F205" s="179">
        <f t="shared" si="12"/>
        <v>0</v>
      </c>
      <c r="G205" s="62">
        <f t="shared" si="13"/>
        <v>0</v>
      </c>
    </row>
    <row r="206" spans="1:7" ht="18.75" customHeight="1" x14ac:dyDescent="0.2">
      <c r="A206" s="84" t="s">
        <v>706</v>
      </c>
      <c r="B206" s="79" t="s">
        <v>302</v>
      </c>
      <c r="C206" s="178">
        <v>0</v>
      </c>
      <c r="D206" s="85">
        <v>0</v>
      </c>
      <c r="E206" s="85">
        <v>0</v>
      </c>
      <c r="F206" s="179">
        <f t="shared" si="12"/>
        <v>0</v>
      </c>
      <c r="G206" s="62">
        <f t="shared" si="13"/>
        <v>0</v>
      </c>
    </row>
    <row r="207" spans="1:7" ht="18.75" customHeight="1" x14ac:dyDescent="0.2">
      <c r="A207" s="84" t="s">
        <v>707</v>
      </c>
      <c r="B207" s="79" t="s">
        <v>303</v>
      </c>
      <c r="C207" s="178">
        <v>0</v>
      </c>
      <c r="D207" s="85">
        <v>0</v>
      </c>
      <c r="E207" s="85">
        <v>0</v>
      </c>
      <c r="F207" s="179">
        <f t="shared" si="12"/>
        <v>0</v>
      </c>
      <c r="G207" s="62">
        <f t="shared" si="13"/>
        <v>0</v>
      </c>
    </row>
    <row r="208" spans="1:7" ht="18.75" customHeight="1" x14ac:dyDescent="0.2">
      <c r="A208" s="84" t="s">
        <v>708</v>
      </c>
      <c r="B208" s="79" t="s">
        <v>304</v>
      </c>
      <c r="C208" s="178">
        <v>0</v>
      </c>
      <c r="D208" s="85">
        <v>0</v>
      </c>
      <c r="E208" s="85">
        <v>0</v>
      </c>
      <c r="F208" s="179">
        <f t="shared" si="12"/>
        <v>0</v>
      </c>
      <c r="G208" s="62">
        <f t="shared" si="13"/>
        <v>0</v>
      </c>
    </row>
    <row r="209" spans="1:7" ht="30" x14ac:dyDescent="0.2">
      <c r="A209" s="84" t="s">
        <v>709</v>
      </c>
      <c r="B209" s="155" t="s">
        <v>507</v>
      </c>
      <c r="C209" s="85"/>
      <c r="D209" s="85"/>
      <c r="E209" s="85"/>
      <c r="F209" s="59"/>
      <c r="G209" s="62"/>
    </row>
    <row r="210" spans="1:7" ht="18.75" customHeight="1" x14ac:dyDescent="0.2">
      <c r="A210" s="84" t="s">
        <v>710</v>
      </c>
      <c r="B210" s="79" t="s">
        <v>306</v>
      </c>
      <c r="C210" s="178">
        <v>0</v>
      </c>
      <c r="D210" s="85">
        <v>0</v>
      </c>
      <c r="E210" s="85">
        <v>0</v>
      </c>
      <c r="F210" s="179">
        <f t="shared" si="12"/>
        <v>0</v>
      </c>
      <c r="G210" s="62">
        <f t="shared" si="13"/>
        <v>0</v>
      </c>
    </row>
    <row r="211" spans="1:7" ht="18.75" customHeight="1" x14ac:dyDescent="0.2">
      <c r="A211" s="84" t="s">
        <v>711</v>
      </c>
      <c r="B211" s="79" t="s">
        <v>307</v>
      </c>
      <c r="C211" s="178">
        <v>0</v>
      </c>
      <c r="D211" s="85">
        <v>0</v>
      </c>
      <c r="E211" s="85">
        <v>0</v>
      </c>
      <c r="F211" s="179">
        <f t="shared" si="12"/>
        <v>0</v>
      </c>
      <c r="G211" s="62">
        <f t="shared" si="13"/>
        <v>0</v>
      </c>
    </row>
    <row r="212" spans="1:7" ht="18.75" customHeight="1" x14ac:dyDescent="0.2">
      <c r="A212" s="84" t="s">
        <v>712</v>
      </c>
      <c r="B212" s="79" t="s">
        <v>308</v>
      </c>
      <c r="C212" s="178">
        <v>0</v>
      </c>
      <c r="D212" s="85">
        <v>0</v>
      </c>
      <c r="E212" s="85">
        <v>7.9399999999999998E-2</v>
      </c>
      <c r="F212" s="179">
        <f t="shared" si="12"/>
        <v>0</v>
      </c>
      <c r="G212" s="62">
        <f t="shared" si="13"/>
        <v>0</v>
      </c>
    </row>
    <row r="213" spans="1:7" ht="18.75" customHeight="1" x14ac:dyDescent="0.2">
      <c r="A213" s="84" t="s">
        <v>713</v>
      </c>
      <c r="B213" s="79" t="s">
        <v>309</v>
      </c>
      <c r="C213" s="178">
        <v>0</v>
      </c>
      <c r="D213" s="85">
        <v>0.1169</v>
      </c>
      <c r="E213" s="85">
        <v>0.04</v>
      </c>
      <c r="F213" s="179">
        <f t="shared" si="12"/>
        <v>-0.1169</v>
      </c>
      <c r="G213" s="62">
        <f t="shared" si="13"/>
        <v>-1</v>
      </c>
    </row>
    <row r="214" spans="1:7" ht="18.75" customHeight="1" x14ac:dyDescent="0.2">
      <c r="A214" s="84" t="s">
        <v>714</v>
      </c>
      <c r="B214" s="79" t="s">
        <v>310</v>
      </c>
      <c r="C214" s="178">
        <v>0</v>
      </c>
      <c r="D214" s="85">
        <v>0.8831</v>
      </c>
      <c r="E214" s="85">
        <v>0.88070000000000004</v>
      </c>
      <c r="F214" s="179">
        <f t="shared" si="12"/>
        <v>-0.8831</v>
      </c>
      <c r="G214" s="62">
        <f t="shared" si="13"/>
        <v>-1</v>
      </c>
    </row>
    <row r="215" spans="1:7" ht="18.75" customHeight="1" x14ac:dyDescent="0.2">
      <c r="A215" s="84" t="s">
        <v>715</v>
      </c>
      <c r="B215" s="79" t="s">
        <v>311</v>
      </c>
      <c r="C215" s="178">
        <v>0</v>
      </c>
      <c r="D215" s="85">
        <v>0</v>
      </c>
      <c r="E215" s="85">
        <v>0</v>
      </c>
      <c r="F215" s="179">
        <f t="shared" si="12"/>
        <v>0</v>
      </c>
      <c r="G215" s="62">
        <f t="shared" si="13"/>
        <v>0</v>
      </c>
    </row>
    <row r="216" spans="1:7" ht="18.75" customHeight="1" x14ac:dyDescent="0.2">
      <c r="A216" s="84" t="s">
        <v>716</v>
      </c>
      <c r="B216" s="79" t="s">
        <v>312</v>
      </c>
      <c r="C216" s="178">
        <v>0</v>
      </c>
      <c r="D216" s="85">
        <v>0</v>
      </c>
      <c r="E216" s="85">
        <v>0</v>
      </c>
      <c r="F216" s="179">
        <f t="shared" si="12"/>
        <v>0</v>
      </c>
      <c r="G216" s="62">
        <f t="shared" si="13"/>
        <v>0</v>
      </c>
    </row>
    <row r="217" spans="1:7" ht="18.75" customHeight="1" x14ac:dyDescent="0.2">
      <c r="A217" s="84" t="s">
        <v>717</v>
      </c>
      <c r="B217" s="79" t="s">
        <v>313</v>
      </c>
      <c r="C217" s="178">
        <v>0</v>
      </c>
      <c r="D217" s="85">
        <v>0</v>
      </c>
      <c r="E217" s="85">
        <v>0</v>
      </c>
      <c r="F217" s="179">
        <f t="shared" si="12"/>
        <v>0</v>
      </c>
      <c r="G217" s="62">
        <f t="shared" si="13"/>
        <v>0</v>
      </c>
    </row>
    <row r="218" spans="1:7" ht="18.75" customHeight="1" x14ac:dyDescent="0.2">
      <c r="A218" s="84" t="s">
        <v>718</v>
      </c>
      <c r="B218" s="79" t="s">
        <v>314</v>
      </c>
      <c r="C218" s="178">
        <v>0</v>
      </c>
      <c r="D218" s="85">
        <v>0</v>
      </c>
      <c r="E218" s="85">
        <v>0</v>
      </c>
      <c r="F218" s="179">
        <f t="shared" si="12"/>
        <v>0</v>
      </c>
      <c r="G218" s="62">
        <f t="shared" si="13"/>
        <v>0</v>
      </c>
    </row>
    <row r="219" spans="1:7" ht="45" x14ac:dyDescent="0.2">
      <c r="A219" s="84" t="s">
        <v>719</v>
      </c>
      <c r="B219" s="155" t="s">
        <v>508</v>
      </c>
      <c r="C219" s="85"/>
      <c r="D219" s="85"/>
      <c r="E219" s="85"/>
      <c r="F219" s="59"/>
      <c r="G219" s="62"/>
    </row>
    <row r="220" spans="1:7" ht="18.75" customHeight="1" x14ac:dyDescent="0.2">
      <c r="A220" s="84" t="s">
        <v>720</v>
      </c>
      <c r="B220" s="79" t="s">
        <v>317</v>
      </c>
      <c r="C220" s="178">
        <v>0</v>
      </c>
      <c r="D220" s="85">
        <v>0</v>
      </c>
      <c r="E220" s="85">
        <v>0</v>
      </c>
      <c r="F220" s="179">
        <f t="shared" si="12"/>
        <v>0</v>
      </c>
      <c r="G220" s="62">
        <f t="shared" si="13"/>
        <v>0</v>
      </c>
    </row>
    <row r="221" spans="1:7" ht="18.75" customHeight="1" x14ac:dyDescent="0.2">
      <c r="A221" s="84" t="s">
        <v>721</v>
      </c>
      <c r="B221" s="79" t="s">
        <v>318</v>
      </c>
      <c r="C221" s="178">
        <v>0</v>
      </c>
      <c r="D221" s="85">
        <v>0</v>
      </c>
      <c r="E221" s="85">
        <v>0</v>
      </c>
      <c r="F221" s="179">
        <f t="shared" si="12"/>
        <v>0</v>
      </c>
      <c r="G221" s="62">
        <f t="shared" si="13"/>
        <v>0</v>
      </c>
    </row>
    <row r="222" spans="1:7" ht="18.75" customHeight="1" x14ac:dyDescent="0.2">
      <c r="A222" s="84" t="s">
        <v>722</v>
      </c>
      <c r="B222" s="79" t="s">
        <v>319</v>
      </c>
      <c r="C222" s="178">
        <v>0</v>
      </c>
      <c r="D222" s="85">
        <v>0</v>
      </c>
      <c r="E222" s="85">
        <v>0</v>
      </c>
      <c r="F222" s="179">
        <f t="shared" si="12"/>
        <v>0</v>
      </c>
      <c r="G222" s="62">
        <f t="shared" si="13"/>
        <v>0</v>
      </c>
    </row>
    <row r="223" spans="1:7" ht="18.75" customHeight="1" x14ac:dyDescent="0.2">
      <c r="A223" s="84" t="s">
        <v>723</v>
      </c>
      <c r="B223" s="79" t="s">
        <v>320</v>
      </c>
      <c r="C223" s="178">
        <v>0</v>
      </c>
      <c r="D223" s="85">
        <v>0.18440000000000001</v>
      </c>
      <c r="E223" s="85">
        <v>1</v>
      </c>
      <c r="F223" s="179">
        <f t="shared" si="12"/>
        <v>-0.18440000000000001</v>
      </c>
      <c r="G223" s="62">
        <f t="shared" si="13"/>
        <v>-1</v>
      </c>
    </row>
    <row r="224" spans="1:7" ht="18.75" customHeight="1" x14ac:dyDescent="0.2">
      <c r="A224" s="84" t="s">
        <v>724</v>
      </c>
      <c r="B224" s="79" t="s">
        <v>321</v>
      </c>
      <c r="C224" s="178">
        <v>0</v>
      </c>
      <c r="D224" s="85">
        <v>0.81559999999999999</v>
      </c>
      <c r="E224" s="85">
        <v>0</v>
      </c>
      <c r="F224" s="179">
        <f t="shared" si="12"/>
        <v>-0.81559999999999999</v>
      </c>
      <c r="G224" s="62">
        <f t="shared" si="13"/>
        <v>-1</v>
      </c>
    </row>
    <row r="225" spans="1:7" ht="18.75" customHeight="1" x14ac:dyDescent="0.2">
      <c r="A225" s="84" t="s">
        <v>725</v>
      </c>
      <c r="B225" s="79" t="s">
        <v>322</v>
      </c>
      <c r="C225" s="178">
        <v>0</v>
      </c>
      <c r="D225" s="85">
        <v>0</v>
      </c>
      <c r="E225" s="85">
        <v>0</v>
      </c>
      <c r="F225" s="179">
        <f t="shared" si="12"/>
        <v>0</v>
      </c>
      <c r="G225" s="62">
        <f t="shared" si="13"/>
        <v>0</v>
      </c>
    </row>
    <row r="226" spans="1:7" ht="18.75" customHeight="1" x14ac:dyDescent="0.2">
      <c r="A226" s="84" t="s">
        <v>726</v>
      </c>
      <c r="B226" s="79" t="s">
        <v>323</v>
      </c>
      <c r="C226" s="178">
        <v>0</v>
      </c>
      <c r="D226" s="85">
        <v>0</v>
      </c>
      <c r="E226" s="85">
        <v>0</v>
      </c>
      <c r="F226" s="179">
        <f t="shared" si="12"/>
        <v>0</v>
      </c>
      <c r="G226" s="62">
        <f t="shared" si="13"/>
        <v>0</v>
      </c>
    </row>
    <row r="227" spans="1:7" ht="18.75" customHeight="1" x14ac:dyDescent="0.2">
      <c r="A227" s="84" t="s">
        <v>727</v>
      </c>
      <c r="B227" s="79" t="s">
        <v>324</v>
      </c>
      <c r="C227" s="178">
        <v>0</v>
      </c>
      <c r="D227" s="85">
        <v>0</v>
      </c>
      <c r="E227" s="85">
        <v>0</v>
      </c>
      <c r="F227" s="179">
        <f t="shared" si="12"/>
        <v>0</v>
      </c>
      <c r="G227" s="62">
        <f t="shared" si="13"/>
        <v>0</v>
      </c>
    </row>
    <row r="228" spans="1:7" ht="18.75" customHeight="1" x14ac:dyDescent="0.2">
      <c r="A228" s="84" t="s">
        <v>728</v>
      </c>
      <c r="B228" s="79" t="s">
        <v>325</v>
      </c>
      <c r="C228" s="178">
        <v>0</v>
      </c>
      <c r="D228" s="85">
        <v>0</v>
      </c>
      <c r="E228" s="85">
        <v>0</v>
      </c>
      <c r="F228" s="179">
        <f t="shared" si="12"/>
        <v>0</v>
      </c>
      <c r="G228" s="62">
        <f t="shared" si="13"/>
        <v>0</v>
      </c>
    </row>
    <row r="229" spans="1:7" ht="45" x14ac:dyDescent="0.2">
      <c r="A229" s="84" t="s">
        <v>729</v>
      </c>
      <c r="B229" s="155" t="s">
        <v>509</v>
      </c>
      <c r="C229" s="85"/>
      <c r="D229" s="85"/>
      <c r="E229" s="85"/>
      <c r="F229" s="59"/>
      <c r="G229" s="62"/>
    </row>
    <row r="230" spans="1:7" ht="18.75" customHeight="1" x14ac:dyDescent="0.2">
      <c r="A230" s="84" t="s">
        <v>730</v>
      </c>
      <c r="B230" s="79" t="s">
        <v>327</v>
      </c>
      <c r="C230" s="178">
        <v>0</v>
      </c>
      <c r="D230" s="85">
        <v>0</v>
      </c>
      <c r="E230" s="85">
        <v>0</v>
      </c>
      <c r="F230" s="179">
        <f t="shared" si="12"/>
        <v>0</v>
      </c>
      <c r="G230" s="62">
        <f t="shared" si="13"/>
        <v>0</v>
      </c>
    </row>
    <row r="231" spans="1:7" ht="18.75" customHeight="1" x14ac:dyDescent="0.2">
      <c r="A231" s="84" t="s">
        <v>731</v>
      </c>
      <c r="B231" s="79" t="s">
        <v>328</v>
      </c>
      <c r="C231" s="178">
        <v>0</v>
      </c>
      <c r="D231" s="85">
        <v>0</v>
      </c>
      <c r="E231" s="85">
        <v>0</v>
      </c>
      <c r="F231" s="179">
        <f t="shared" si="12"/>
        <v>0</v>
      </c>
      <c r="G231" s="62">
        <f t="shared" si="13"/>
        <v>0</v>
      </c>
    </row>
    <row r="232" spans="1:7" ht="18.75" customHeight="1" x14ac:dyDescent="0.2">
      <c r="A232" s="84" t="s">
        <v>732</v>
      </c>
      <c r="B232" s="79" t="s">
        <v>329</v>
      </c>
      <c r="C232" s="178">
        <v>0</v>
      </c>
      <c r="D232" s="85">
        <v>0.71589999999999998</v>
      </c>
      <c r="E232" s="85">
        <v>0.32219999999999999</v>
      </c>
      <c r="F232" s="179">
        <f t="shared" si="12"/>
        <v>-0.71589999999999998</v>
      </c>
      <c r="G232" s="62">
        <f t="shared" si="13"/>
        <v>-1</v>
      </c>
    </row>
    <row r="233" spans="1:7" ht="18.75" customHeight="1" x14ac:dyDescent="0.2">
      <c r="A233" s="84" t="s">
        <v>733</v>
      </c>
      <c r="B233" s="79" t="s">
        <v>330</v>
      </c>
      <c r="C233" s="178">
        <v>0</v>
      </c>
      <c r="D233" s="85">
        <v>1.23E-2</v>
      </c>
      <c r="E233" s="85">
        <v>0.20380000000000001</v>
      </c>
      <c r="F233" s="179">
        <f t="shared" si="12"/>
        <v>-1.23E-2</v>
      </c>
      <c r="G233" s="62">
        <f t="shared" si="13"/>
        <v>-1</v>
      </c>
    </row>
    <row r="234" spans="1:7" ht="18.75" customHeight="1" x14ac:dyDescent="0.2">
      <c r="A234" s="84" t="s">
        <v>734</v>
      </c>
      <c r="B234" s="79" t="s">
        <v>331</v>
      </c>
      <c r="C234" s="178">
        <v>0</v>
      </c>
      <c r="D234" s="85">
        <v>0.27179999999999999</v>
      </c>
      <c r="E234" s="85">
        <v>0.47399999999999998</v>
      </c>
      <c r="F234" s="179">
        <f t="shared" si="12"/>
        <v>-0.27179999999999999</v>
      </c>
      <c r="G234" s="62">
        <f t="shared" si="13"/>
        <v>-1</v>
      </c>
    </row>
    <row r="235" spans="1:7" ht="18.75" customHeight="1" x14ac:dyDescent="0.2">
      <c r="A235" s="84" t="s">
        <v>735</v>
      </c>
      <c r="B235" s="79" t="s">
        <v>332</v>
      </c>
      <c r="C235" s="178">
        <v>0</v>
      </c>
      <c r="D235" s="85">
        <v>0</v>
      </c>
      <c r="E235" s="85">
        <v>0</v>
      </c>
      <c r="F235" s="179">
        <f t="shared" si="12"/>
        <v>0</v>
      </c>
      <c r="G235" s="62">
        <f t="shared" si="13"/>
        <v>0</v>
      </c>
    </row>
    <row r="236" spans="1:7" ht="18.75" customHeight="1" x14ac:dyDescent="0.2">
      <c r="A236" s="84" t="s">
        <v>736</v>
      </c>
      <c r="B236" s="79" t="s">
        <v>333</v>
      </c>
      <c r="C236" s="178">
        <v>0</v>
      </c>
      <c r="D236" s="85">
        <v>0</v>
      </c>
      <c r="E236" s="85">
        <v>0</v>
      </c>
      <c r="F236" s="179">
        <f t="shared" si="12"/>
        <v>0</v>
      </c>
      <c r="G236" s="62">
        <f t="shared" si="13"/>
        <v>0</v>
      </c>
    </row>
    <row r="237" spans="1:7" ht="18.75" customHeight="1" x14ac:dyDescent="0.2">
      <c r="A237" s="84" t="s">
        <v>737</v>
      </c>
      <c r="B237" s="79" t="s">
        <v>334</v>
      </c>
      <c r="C237" s="178">
        <v>0</v>
      </c>
      <c r="D237" s="85">
        <v>0</v>
      </c>
      <c r="E237" s="85">
        <v>0</v>
      </c>
      <c r="F237" s="179">
        <f t="shared" si="12"/>
        <v>0</v>
      </c>
      <c r="G237" s="62">
        <f t="shared" si="13"/>
        <v>0</v>
      </c>
    </row>
    <row r="238" spans="1:7" ht="18.75" customHeight="1" x14ac:dyDescent="0.2">
      <c r="A238" s="84" t="s">
        <v>738</v>
      </c>
      <c r="B238" s="79" t="s">
        <v>335</v>
      </c>
      <c r="C238" s="178">
        <v>0</v>
      </c>
      <c r="D238" s="85">
        <v>0</v>
      </c>
      <c r="E238" s="85">
        <v>0</v>
      </c>
      <c r="F238" s="179">
        <f t="shared" si="12"/>
        <v>0</v>
      </c>
      <c r="G238" s="62">
        <f t="shared" si="13"/>
        <v>0</v>
      </c>
    </row>
    <row r="239" spans="1:7" ht="30" x14ac:dyDescent="0.2">
      <c r="A239" s="84" t="s">
        <v>739</v>
      </c>
      <c r="B239" s="155" t="s">
        <v>510</v>
      </c>
      <c r="C239" s="85"/>
      <c r="D239" s="85"/>
      <c r="E239" s="85"/>
      <c r="F239" s="59"/>
      <c r="G239" s="62"/>
    </row>
    <row r="240" spans="1:7" ht="18.75" customHeight="1" x14ac:dyDescent="0.2">
      <c r="A240" s="84" t="s">
        <v>740</v>
      </c>
      <c r="B240" s="79" t="s">
        <v>337</v>
      </c>
      <c r="C240" s="178">
        <v>0</v>
      </c>
      <c r="D240" s="85">
        <v>0</v>
      </c>
      <c r="E240" s="85">
        <v>0</v>
      </c>
      <c r="F240" s="179">
        <f t="shared" si="12"/>
        <v>0</v>
      </c>
      <c r="G240" s="62">
        <f t="shared" si="13"/>
        <v>0</v>
      </c>
    </row>
    <row r="241" spans="1:7" ht="18.75" customHeight="1" x14ac:dyDescent="0.2">
      <c r="A241" s="84" t="s">
        <v>741</v>
      </c>
      <c r="B241" s="79" t="s">
        <v>338</v>
      </c>
      <c r="C241" s="178">
        <v>0</v>
      </c>
      <c r="D241" s="85">
        <v>0</v>
      </c>
      <c r="E241" s="85">
        <v>0</v>
      </c>
      <c r="F241" s="179">
        <f t="shared" ref="F241:F248" si="14">IF(ISTEXT(C241), "N/A", IF(ISTEXT(D241), "N/A", C241-D241))</f>
        <v>0</v>
      </c>
      <c r="G241" s="62">
        <f t="shared" ref="G241:G248" si="15">IF(ISTEXT(F241), "N/A", IF(D241=0, 0, F241/D241))</f>
        <v>0</v>
      </c>
    </row>
    <row r="242" spans="1:7" ht="18.75" customHeight="1" x14ac:dyDescent="0.2">
      <c r="A242" s="84" t="s">
        <v>742</v>
      </c>
      <c r="B242" s="79" t="s">
        <v>339</v>
      </c>
      <c r="C242" s="178">
        <v>0</v>
      </c>
      <c r="D242" s="85">
        <v>0</v>
      </c>
      <c r="E242" s="85">
        <v>0</v>
      </c>
      <c r="F242" s="179">
        <f t="shared" si="14"/>
        <v>0</v>
      </c>
      <c r="G242" s="62">
        <f t="shared" si="15"/>
        <v>0</v>
      </c>
    </row>
    <row r="243" spans="1:7" ht="18.75" customHeight="1" x14ac:dyDescent="0.2">
      <c r="A243" s="84" t="s">
        <v>743</v>
      </c>
      <c r="B243" s="79" t="s">
        <v>340</v>
      </c>
      <c r="C243" s="178">
        <v>0</v>
      </c>
      <c r="D243" s="85">
        <v>0</v>
      </c>
      <c r="E243" s="85">
        <v>0</v>
      </c>
      <c r="F243" s="179">
        <f t="shared" si="14"/>
        <v>0</v>
      </c>
      <c r="G243" s="62">
        <f t="shared" si="15"/>
        <v>0</v>
      </c>
    </row>
    <row r="244" spans="1:7" ht="18.75" customHeight="1" x14ac:dyDescent="0.2">
      <c r="A244" s="84" t="s">
        <v>744</v>
      </c>
      <c r="B244" s="79" t="s">
        <v>341</v>
      </c>
      <c r="C244" s="178">
        <v>0</v>
      </c>
      <c r="D244" s="85">
        <v>0</v>
      </c>
      <c r="E244" s="85">
        <v>0</v>
      </c>
      <c r="F244" s="179">
        <f t="shared" si="14"/>
        <v>0</v>
      </c>
      <c r="G244" s="62">
        <f t="shared" si="15"/>
        <v>0</v>
      </c>
    </row>
    <row r="245" spans="1:7" ht="18.75" customHeight="1" x14ac:dyDescent="0.2">
      <c r="A245" s="84" t="s">
        <v>745</v>
      </c>
      <c r="B245" s="79" t="s">
        <v>342</v>
      </c>
      <c r="C245" s="178">
        <v>0</v>
      </c>
      <c r="D245" s="85">
        <v>0</v>
      </c>
      <c r="E245" s="85">
        <v>0</v>
      </c>
      <c r="F245" s="179">
        <f t="shared" si="14"/>
        <v>0</v>
      </c>
      <c r="G245" s="62">
        <f t="shared" si="15"/>
        <v>0</v>
      </c>
    </row>
    <row r="246" spans="1:7" ht="18.75" customHeight="1" x14ac:dyDescent="0.2">
      <c r="A246" s="84" t="s">
        <v>746</v>
      </c>
      <c r="B246" s="79" t="s">
        <v>343</v>
      </c>
      <c r="C246" s="178">
        <v>0</v>
      </c>
      <c r="D246" s="85">
        <v>0</v>
      </c>
      <c r="E246" s="85">
        <v>0</v>
      </c>
      <c r="F246" s="179">
        <f t="shared" si="14"/>
        <v>0</v>
      </c>
      <c r="G246" s="62">
        <f t="shared" si="15"/>
        <v>0</v>
      </c>
    </row>
    <row r="247" spans="1:7" ht="18.75" customHeight="1" x14ac:dyDescent="0.2">
      <c r="A247" s="84" t="s">
        <v>747</v>
      </c>
      <c r="B247" s="79" t="s">
        <v>344</v>
      </c>
      <c r="C247" s="178">
        <v>0</v>
      </c>
      <c r="D247" s="85">
        <v>0</v>
      </c>
      <c r="E247" s="85">
        <v>0</v>
      </c>
      <c r="F247" s="179">
        <f t="shared" si="14"/>
        <v>0</v>
      </c>
      <c r="G247" s="62">
        <f t="shared" si="15"/>
        <v>0</v>
      </c>
    </row>
    <row r="248" spans="1:7" ht="18.75" customHeight="1" x14ac:dyDescent="0.2">
      <c r="A248" s="84" t="s">
        <v>748</v>
      </c>
      <c r="B248" s="79" t="s">
        <v>345</v>
      </c>
      <c r="C248" s="178">
        <v>0</v>
      </c>
      <c r="D248" s="85">
        <v>0</v>
      </c>
      <c r="E248" s="85">
        <v>0</v>
      </c>
      <c r="F248" s="179">
        <f t="shared" si="14"/>
        <v>0</v>
      </c>
      <c r="G248" s="62">
        <f t="shared" si="15"/>
        <v>0</v>
      </c>
    </row>
    <row r="249" spans="1:7" ht="18.75" customHeight="1" x14ac:dyDescent="0.2">
      <c r="A249" s="81" t="s">
        <v>749</v>
      </c>
      <c r="B249" s="166" t="s">
        <v>346</v>
      </c>
      <c r="C249" s="47"/>
      <c r="D249" s="47"/>
      <c r="E249" s="47"/>
      <c r="F249" s="73"/>
      <c r="G249" s="72"/>
    </row>
    <row r="250" spans="1:7" ht="18.75" customHeight="1" x14ac:dyDescent="0.2">
      <c r="A250" s="84" t="s">
        <v>750</v>
      </c>
      <c r="B250" s="46" t="s">
        <v>347</v>
      </c>
      <c r="C250" s="60">
        <v>0</v>
      </c>
      <c r="D250" s="60">
        <v>2.29E-2</v>
      </c>
      <c r="E250" s="60">
        <v>2.23E-2</v>
      </c>
      <c r="F250" s="21">
        <f t="shared" si="12"/>
        <v>-2.29E-2</v>
      </c>
      <c r="G250" s="68">
        <f t="shared" si="13"/>
        <v>-1</v>
      </c>
    </row>
    <row r="251" spans="1:7" ht="18.75" customHeight="1" x14ac:dyDescent="0.2">
      <c r="A251" s="84" t="s">
        <v>751</v>
      </c>
      <c r="B251" s="46" t="s">
        <v>348</v>
      </c>
      <c r="C251" s="60">
        <v>0</v>
      </c>
      <c r="D251" s="60">
        <v>1.0699999999999999E-2</v>
      </c>
      <c r="E251" s="60">
        <v>1.11E-2</v>
      </c>
      <c r="F251" s="21">
        <f t="shared" si="12"/>
        <v>-1.0699999999999999E-2</v>
      </c>
      <c r="G251" s="68">
        <f t="shared" si="13"/>
        <v>-1</v>
      </c>
    </row>
    <row r="252" spans="1:7" ht="18.75" customHeight="1" x14ac:dyDescent="0.2">
      <c r="A252" s="84" t="s">
        <v>752</v>
      </c>
      <c r="B252" s="46" t="s">
        <v>349</v>
      </c>
      <c r="C252" s="60">
        <v>0</v>
      </c>
      <c r="D252" s="60">
        <v>1.0699999999999999E-2</v>
      </c>
      <c r="E252" s="60">
        <v>1.11E-2</v>
      </c>
      <c r="F252" s="21">
        <f t="shared" si="12"/>
        <v>-1.0699999999999999E-2</v>
      </c>
      <c r="G252" s="68">
        <f t="shared" si="13"/>
        <v>-1</v>
      </c>
    </row>
    <row r="253" spans="1:7" ht="18.75" customHeight="1" x14ac:dyDescent="0.2">
      <c r="A253" s="84" t="s">
        <v>753</v>
      </c>
      <c r="B253" s="46" t="s">
        <v>350</v>
      </c>
      <c r="C253" s="60">
        <v>0</v>
      </c>
      <c r="D253" s="60">
        <v>1.0699999999999999E-2</v>
      </c>
      <c r="E253" s="60">
        <v>1.11E-2</v>
      </c>
      <c r="F253" s="21">
        <f t="shared" si="12"/>
        <v>-1.0699999999999999E-2</v>
      </c>
      <c r="G253" s="68">
        <f>IF(ISTEXT(F253), "N/A", IF(D253=0, 0, F253/D253))</f>
        <v>-1</v>
      </c>
    </row>
    <row r="254" spans="1:7" ht="18.75" customHeight="1" x14ac:dyDescent="0.2">
      <c r="A254" s="84" t="s">
        <v>754</v>
      </c>
      <c r="B254" s="46" t="s">
        <v>351</v>
      </c>
      <c r="C254" s="60">
        <v>0.1168</v>
      </c>
      <c r="D254" s="60">
        <v>7.7899999999999997E-2</v>
      </c>
      <c r="E254" s="60">
        <v>0</v>
      </c>
      <c r="F254" s="21">
        <f t="shared" si="12"/>
        <v>3.8900000000000004E-2</v>
      </c>
      <c r="G254" s="68">
        <f t="shared" si="13"/>
        <v>0.49935815147625168</v>
      </c>
    </row>
    <row r="255" spans="1:7" ht="18.75" customHeight="1" x14ac:dyDescent="0.2">
      <c r="A255" s="84" t="s">
        <v>755</v>
      </c>
      <c r="B255" s="46" t="s">
        <v>352</v>
      </c>
      <c r="C255" s="60">
        <v>0</v>
      </c>
      <c r="D255" s="60">
        <v>0</v>
      </c>
      <c r="E255" s="60">
        <v>7.8E-2</v>
      </c>
      <c r="F255" s="21">
        <f t="shared" si="12"/>
        <v>0</v>
      </c>
      <c r="G255" s="68">
        <f t="shared" si="13"/>
        <v>0</v>
      </c>
    </row>
    <row r="256" spans="1:7" ht="18.75" customHeight="1" x14ac:dyDescent="0.2">
      <c r="A256" s="84" t="s">
        <v>756</v>
      </c>
      <c r="B256" s="46" t="s">
        <v>353</v>
      </c>
      <c r="C256" s="60">
        <v>4.2099999999999999E-2</v>
      </c>
      <c r="D256" s="60">
        <v>3.3599999999999998E-2</v>
      </c>
      <c r="E256" s="60">
        <v>3.3399999999999999E-2</v>
      </c>
      <c r="F256" s="21">
        <f t="shared" si="12"/>
        <v>8.5000000000000006E-3</v>
      </c>
      <c r="G256" s="68">
        <f t="shared" si="13"/>
        <v>0.25297619047619052</v>
      </c>
    </row>
    <row r="257" spans="1:7" ht="18.75" customHeight="1" x14ac:dyDescent="0.2">
      <c r="A257" s="84" t="s">
        <v>757</v>
      </c>
      <c r="B257" s="46" t="s">
        <v>354</v>
      </c>
      <c r="C257" s="60">
        <v>1.3599999999999999E-2</v>
      </c>
      <c r="D257" s="60">
        <v>1.0699999999999999E-2</v>
      </c>
      <c r="E257" s="60">
        <v>1.11E-2</v>
      </c>
      <c r="F257" s="21">
        <f t="shared" si="12"/>
        <v>2.8999999999999998E-3</v>
      </c>
      <c r="G257" s="68">
        <f t="shared" si="13"/>
        <v>0.27102803738317754</v>
      </c>
    </row>
    <row r="258" spans="1:7" ht="18.75" customHeight="1" x14ac:dyDescent="0.2">
      <c r="A258" s="84" t="s">
        <v>758</v>
      </c>
      <c r="B258" s="46" t="s">
        <v>355</v>
      </c>
      <c r="C258" s="60">
        <v>0.49859999999999999</v>
      </c>
      <c r="D258" s="60">
        <v>0.42599999999999999</v>
      </c>
      <c r="E258" s="60">
        <v>0.46729999999999999</v>
      </c>
      <c r="F258" s="21">
        <f t="shared" si="12"/>
        <v>7.2599999999999998E-2</v>
      </c>
      <c r="G258" s="68">
        <f t="shared" si="13"/>
        <v>0.1704225352112676</v>
      </c>
    </row>
    <row r="259" spans="1:7" ht="18.75" customHeight="1" x14ac:dyDescent="0.2">
      <c r="A259" s="84" t="s">
        <v>759</v>
      </c>
      <c r="B259" s="46" t="s">
        <v>356</v>
      </c>
      <c r="C259" s="60">
        <v>0.1087</v>
      </c>
      <c r="D259" s="60">
        <v>0.16950000000000001</v>
      </c>
      <c r="E259" s="60">
        <v>0.15160000000000001</v>
      </c>
      <c r="F259" s="21">
        <f t="shared" si="12"/>
        <v>-6.0800000000000007E-2</v>
      </c>
      <c r="G259" s="68">
        <f t="shared" si="13"/>
        <v>-0.35870206489675516</v>
      </c>
    </row>
    <row r="260" spans="1:7" ht="18.75" customHeight="1" x14ac:dyDescent="0.2">
      <c r="A260" s="84" t="s">
        <v>760</v>
      </c>
      <c r="B260" s="46" t="s">
        <v>357</v>
      </c>
      <c r="C260" s="60">
        <v>0.22009999999999999</v>
      </c>
      <c r="D260" s="60">
        <v>0.22750000000000001</v>
      </c>
      <c r="E260" s="60">
        <v>0.20280000000000001</v>
      </c>
      <c r="F260" s="21">
        <f t="shared" ref="F260:F265" si="16">IF(ISTEXT(C260), "N/A", IF(ISTEXT(D260), "N/A", C260-D260))</f>
        <v>-7.4000000000000177E-3</v>
      </c>
      <c r="G260" s="68">
        <f t="shared" si="13"/>
        <v>-3.2527472527472602E-2</v>
      </c>
    </row>
    <row r="261" spans="1:7" ht="18.75" customHeight="1" x14ac:dyDescent="0.2">
      <c r="A261" s="81" t="s">
        <v>93</v>
      </c>
      <c r="B261" s="48" t="s">
        <v>90</v>
      </c>
      <c r="C261" s="67">
        <v>0</v>
      </c>
      <c r="D261" s="67">
        <v>0</v>
      </c>
      <c r="E261" s="60">
        <v>0</v>
      </c>
      <c r="F261" s="21">
        <f t="shared" si="16"/>
        <v>0</v>
      </c>
      <c r="G261" s="68">
        <f t="shared" si="13"/>
        <v>0</v>
      </c>
    </row>
    <row r="262" spans="1:7" ht="18.75" customHeight="1" x14ac:dyDescent="0.2">
      <c r="A262" s="81" t="s">
        <v>95</v>
      </c>
      <c r="B262" s="48" t="s">
        <v>91</v>
      </c>
      <c r="C262" s="67">
        <v>0.99960000000000004</v>
      </c>
      <c r="D262" s="67">
        <v>0.99939999999999996</v>
      </c>
      <c r="E262" s="60">
        <v>1</v>
      </c>
      <c r="F262" s="21">
        <f t="shared" si="16"/>
        <v>2.00000000000089E-4</v>
      </c>
      <c r="G262" s="68">
        <f t="shared" si="13"/>
        <v>2.00120072043315E-4</v>
      </c>
    </row>
    <row r="263" spans="1:7" ht="18.75" customHeight="1" x14ac:dyDescent="0.2">
      <c r="A263" s="81" t="s">
        <v>96</v>
      </c>
      <c r="B263" s="48" t="s">
        <v>141</v>
      </c>
      <c r="C263" s="90">
        <v>1.5</v>
      </c>
      <c r="D263" s="90">
        <v>1.5</v>
      </c>
      <c r="E263" s="90">
        <v>1.3</v>
      </c>
      <c r="F263" s="21">
        <f t="shared" si="16"/>
        <v>0</v>
      </c>
      <c r="G263" s="68">
        <f t="shared" si="13"/>
        <v>0</v>
      </c>
    </row>
    <row r="264" spans="1:7" ht="18.75" customHeight="1" x14ac:dyDescent="0.2">
      <c r="A264" s="81" t="s">
        <v>97</v>
      </c>
      <c r="B264" s="91" t="s">
        <v>511</v>
      </c>
      <c r="C264" s="92">
        <v>8941.1052999999993</v>
      </c>
      <c r="D264" s="92">
        <v>8682.0575000000008</v>
      </c>
      <c r="E264" s="92">
        <v>8791.5254000000004</v>
      </c>
      <c r="F264" s="93">
        <f t="shared" si="16"/>
        <v>259.04779999999846</v>
      </c>
      <c r="G264" s="62">
        <f t="shared" si="13"/>
        <v>2.9837144017993252E-2</v>
      </c>
    </row>
    <row r="265" spans="1:7" ht="18.75" customHeight="1" x14ac:dyDescent="0.2">
      <c r="A265" s="91" t="s">
        <v>162</v>
      </c>
      <c r="B265" s="91" t="s">
        <v>94</v>
      </c>
      <c r="C265" s="92">
        <v>8941.1052999999993</v>
      </c>
      <c r="D265" s="92">
        <v>8682.0575000000008</v>
      </c>
      <c r="E265" s="92">
        <v>8791.5254000000004</v>
      </c>
      <c r="F265" s="93">
        <f t="shared" si="16"/>
        <v>259.04779999999846</v>
      </c>
      <c r="G265" s="62">
        <f t="shared" si="13"/>
        <v>2.9837144017993252E-2</v>
      </c>
    </row>
    <row r="266" spans="1:7" ht="18.75" customHeight="1" x14ac:dyDescent="0.2">
      <c r="A266" s="91" t="s">
        <v>163</v>
      </c>
      <c r="B266" s="167" t="s">
        <v>512</v>
      </c>
      <c r="C266" s="88"/>
      <c r="D266" s="88"/>
      <c r="E266" s="88"/>
      <c r="F266" s="93"/>
      <c r="G266" s="62"/>
    </row>
    <row r="267" spans="1:7" ht="18.75" customHeight="1" x14ac:dyDescent="0.2">
      <c r="A267" s="94" t="s">
        <v>761</v>
      </c>
      <c r="B267" s="95" t="s">
        <v>513</v>
      </c>
      <c r="C267" s="93">
        <v>200.88749999999999</v>
      </c>
      <c r="D267" s="93">
        <v>211.01660000000001</v>
      </c>
      <c r="E267" s="93">
        <v>467.79660000000001</v>
      </c>
      <c r="F267" s="93">
        <f t="shared" ref="F267:F276" si="17">IF(ISTEXT(C267), "N/A", IF(ISTEXT(D267), "N/A", C267-D267))</f>
        <v>-10.129100000000022</v>
      </c>
      <c r="G267" s="62">
        <f t="shared" ref="G267:G276" si="18">IF(ISTEXT(F267), "N/A", IF(D267=0, 0, F267/D267))</f>
        <v>-4.8001436853783171E-2</v>
      </c>
    </row>
    <row r="268" spans="1:7" ht="18.75" customHeight="1" x14ac:dyDescent="0.2">
      <c r="A268" s="94" t="s">
        <v>762</v>
      </c>
      <c r="B268" s="95" t="s">
        <v>514</v>
      </c>
      <c r="C268" s="93">
        <v>161.3554</v>
      </c>
      <c r="D268" s="93">
        <v>142.97290000000001</v>
      </c>
      <c r="E268" s="93">
        <v>143.64410000000001</v>
      </c>
      <c r="F268" s="93">
        <f t="shared" si="17"/>
        <v>18.382499999999993</v>
      </c>
      <c r="G268" s="62">
        <f t="shared" si="18"/>
        <v>0.12857331704120145</v>
      </c>
    </row>
    <row r="269" spans="1:7" ht="18.75" customHeight="1" x14ac:dyDescent="0.2">
      <c r="A269" s="94" t="s">
        <v>166</v>
      </c>
      <c r="B269" s="95" t="s">
        <v>515</v>
      </c>
      <c r="C269" s="93">
        <v>440.09679999999997</v>
      </c>
      <c r="D269" s="93">
        <v>352.36939999999998</v>
      </c>
      <c r="E269" s="93">
        <v>401.69490000000002</v>
      </c>
      <c r="F269" s="93">
        <f t="shared" si="17"/>
        <v>87.727399999999989</v>
      </c>
      <c r="G269" s="62">
        <f t="shared" si="18"/>
        <v>0.248964297126822</v>
      </c>
    </row>
    <row r="270" spans="1:7" ht="18.75" customHeight="1" x14ac:dyDescent="0.2">
      <c r="A270" s="94" t="s">
        <v>167</v>
      </c>
      <c r="B270" s="95" t="s">
        <v>516</v>
      </c>
      <c r="C270" s="93">
        <v>0</v>
      </c>
      <c r="D270" s="93">
        <v>25.516400000000001</v>
      </c>
      <c r="E270" s="93">
        <v>36.4407</v>
      </c>
      <c r="F270" s="93">
        <f t="shared" si="17"/>
        <v>-25.516400000000001</v>
      </c>
      <c r="G270" s="62">
        <f t="shared" si="18"/>
        <v>-1</v>
      </c>
    </row>
    <row r="271" spans="1:7" ht="18.75" customHeight="1" x14ac:dyDescent="0.2">
      <c r="A271" s="94" t="s">
        <v>168</v>
      </c>
      <c r="B271" s="95" t="s">
        <v>518</v>
      </c>
      <c r="C271" s="93">
        <v>0</v>
      </c>
      <c r="D271" s="93">
        <v>0</v>
      </c>
      <c r="E271" s="93">
        <v>28.389800000000001</v>
      </c>
      <c r="F271" s="93">
        <f>IF(ISTEXT(C271), "N/A", IF(ISTEXT(D271), "N/A", C271-D271))</f>
        <v>0</v>
      </c>
      <c r="G271" s="62">
        <f t="shared" si="18"/>
        <v>0</v>
      </c>
    </row>
    <row r="272" spans="1:7" ht="18.75" customHeight="1" x14ac:dyDescent="0.2">
      <c r="A272" s="94" t="s">
        <v>763</v>
      </c>
      <c r="B272" s="95" t="s">
        <v>517</v>
      </c>
      <c r="C272" s="93">
        <v>2033.4811999999999</v>
      </c>
      <c r="D272" s="93">
        <v>1643.1754000000001</v>
      </c>
      <c r="E272" s="93">
        <v>1533.4746</v>
      </c>
      <c r="F272" s="93">
        <f>IF(ISTEXT(C272), "N/A", IF(ISTEXT(D272), "N/A", C272-D272))</f>
        <v>390.30579999999986</v>
      </c>
      <c r="G272" s="62">
        <f t="shared" si="18"/>
        <v>0.23753142847683811</v>
      </c>
    </row>
    <row r="273" spans="1:7" ht="18.75" customHeight="1" x14ac:dyDescent="0.2">
      <c r="A273" s="94" t="s">
        <v>764</v>
      </c>
      <c r="B273" s="95" t="s">
        <v>519</v>
      </c>
      <c r="C273" s="93">
        <v>1259.3788</v>
      </c>
      <c r="D273" s="93">
        <v>1769.1373000000001</v>
      </c>
      <c r="E273" s="93">
        <v>1641.9492</v>
      </c>
      <c r="F273" s="93">
        <f t="shared" si="17"/>
        <v>-509.75850000000014</v>
      </c>
      <c r="G273" s="62">
        <f t="shared" si="18"/>
        <v>-0.28813959210514645</v>
      </c>
    </row>
    <row r="274" spans="1:7" ht="18.75" customHeight="1" x14ac:dyDescent="0.2">
      <c r="A274" s="94" t="s">
        <v>765</v>
      </c>
      <c r="B274" s="95" t="s">
        <v>520</v>
      </c>
      <c r="C274" s="93">
        <v>24.203299999999999</v>
      </c>
      <c r="D274" s="93">
        <v>25.516400000000001</v>
      </c>
      <c r="E274" s="93">
        <v>36.4407</v>
      </c>
      <c r="F274" s="93">
        <f t="shared" si="17"/>
        <v>-1.3131000000000022</v>
      </c>
      <c r="G274" s="62">
        <f t="shared" si="18"/>
        <v>-5.1461021147183858E-2</v>
      </c>
    </row>
    <row r="275" spans="1:7" ht="18.75" customHeight="1" x14ac:dyDescent="0.2">
      <c r="A275" s="94" t="s">
        <v>766</v>
      </c>
      <c r="B275" s="95" t="s">
        <v>521</v>
      </c>
      <c r="C275" s="93">
        <v>4082.2912000000001</v>
      </c>
      <c r="D275" s="93">
        <v>3838.8011000000001</v>
      </c>
      <c r="E275" s="93">
        <v>3674.5763000000002</v>
      </c>
      <c r="F275" s="93">
        <f t="shared" si="17"/>
        <v>243.49009999999998</v>
      </c>
      <c r="G275" s="62">
        <f t="shared" si="18"/>
        <v>6.3428683502252822E-2</v>
      </c>
    </row>
    <row r="276" spans="1:7" ht="18.75" customHeight="1" x14ac:dyDescent="0.2">
      <c r="A276" s="94" t="s">
        <v>767</v>
      </c>
      <c r="B276" s="95" t="s">
        <v>522</v>
      </c>
      <c r="C276" s="93">
        <v>739.41110000000003</v>
      </c>
      <c r="D276" s="93">
        <v>673.55200000000002</v>
      </c>
      <c r="E276" s="93">
        <v>827.11860000000001</v>
      </c>
      <c r="F276" s="93">
        <f t="shared" si="17"/>
        <v>65.859100000000012</v>
      </c>
      <c r="G276" s="62">
        <f t="shared" si="18"/>
        <v>9.7778790650165107E-2</v>
      </c>
    </row>
    <row r="277" spans="1:7" ht="18.75" customHeight="1" x14ac:dyDescent="0.2">
      <c r="A277" s="91" t="s">
        <v>358</v>
      </c>
      <c r="B277" s="168" t="s">
        <v>359</v>
      </c>
      <c r="C277" s="93"/>
      <c r="D277" s="93"/>
      <c r="E277" s="93"/>
      <c r="F277" s="93"/>
      <c r="G277" s="62"/>
    </row>
    <row r="278" spans="1:7" ht="18.75" customHeight="1" x14ac:dyDescent="0.2">
      <c r="A278" s="94" t="s">
        <v>360</v>
      </c>
      <c r="B278" s="97" t="s">
        <v>361</v>
      </c>
      <c r="C278" s="93">
        <v>200.88749999999999</v>
      </c>
      <c r="D278" s="93">
        <v>211.01660000000001</v>
      </c>
      <c r="E278" s="93">
        <v>467.79660000000001</v>
      </c>
      <c r="F278" s="93">
        <f>IF(ISTEXT(C278), "N/A", IF(ISTEXT(D278), "N/A", C278-D278))</f>
        <v>-10.129100000000022</v>
      </c>
      <c r="G278" s="62">
        <f>IF(ISTEXT(F278), "N/A", IF(D278=0, 0, F278/D278))</f>
        <v>-4.8001436853783171E-2</v>
      </c>
    </row>
    <row r="279" spans="1:7" ht="18.75" customHeight="1" x14ac:dyDescent="0.2">
      <c r="A279" s="94" t="s">
        <v>362</v>
      </c>
      <c r="B279" s="97" t="s">
        <v>363</v>
      </c>
      <c r="C279" s="93">
        <v>161.3554</v>
      </c>
      <c r="D279" s="93">
        <v>142.97290000000001</v>
      </c>
      <c r="E279" s="93">
        <v>143.64410000000001</v>
      </c>
      <c r="F279" s="93">
        <f t="shared" ref="F279:F287" si="19">IF(ISTEXT(C279), "N/A", IF(ISTEXT(D279), "N/A", C279-D279))</f>
        <v>18.382499999999993</v>
      </c>
      <c r="G279" s="62">
        <f t="shared" ref="G279:G287" si="20">IF(ISTEXT(F279), "N/A", IF(D279=0, 0, F279/D279))</f>
        <v>0.12857331704120145</v>
      </c>
    </row>
    <row r="280" spans="1:7" ht="18.75" customHeight="1" x14ac:dyDescent="0.2">
      <c r="A280" s="94" t="s">
        <v>364</v>
      </c>
      <c r="B280" s="97" t="s">
        <v>365</v>
      </c>
      <c r="C280" s="93">
        <v>440.09679999999997</v>
      </c>
      <c r="D280" s="93">
        <v>352.36939999999998</v>
      </c>
      <c r="E280" s="93">
        <v>401.69490000000002</v>
      </c>
      <c r="F280" s="93">
        <f t="shared" si="19"/>
        <v>87.727399999999989</v>
      </c>
      <c r="G280" s="62">
        <f t="shared" si="20"/>
        <v>0.248964297126822</v>
      </c>
    </row>
    <row r="281" spans="1:7" ht="18.75" customHeight="1" x14ac:dyDescent="0.2">
      <c r="A281" s="94" t="s">
        <v>366</v>
      </c>
      <c r="B281" s="97" t="s">
        <v>367</v>
      </c>
      <c r="C281" s="93">
        <v>0</v>
      </c>
      <c r="D281" s="93">
        <v>25.516400000000001</v>
      </c>
      <c r="E281" s="93">
        <v>36.4407</v>
      </c>
      <c r="F281" s="93">
        <f t="shared" si="19"/>
        <v>-25.516400000000001</v>
      </c>
      <c r="G281" s="62">
        <f t="shared" si="20"/>
        <v>-1</v>
      </c>
    </row>
    <row r="282" spans="1:7" ht="18.75" customHeight="1" x14ac:dyDescent="0.2">
      <c r="A282" s="94" t="s">
        <v>368</v>
      </c>
      <c r="B282" s="97" t="s">
        <v>371</v>
      </c>
      <c r="C282" s="93">
        <v>0</v>
      </c>
      <c r="D282" s="93">
        <v>0</v>
      </c>
      <c r="E282" s="93">
        <v>28.389800000000001</v>
      </c>
      <c r="F282" s="93">
        <f t="shared" si="19"/>
        <v>0</v>
      </c>
      <c r="G282" s="62">
        <f t="shared" si="20"/>
        <v>0</v>
      </c>
    </row>
    <row r="283" spans="1:7" ht="18.75" customHeight="1" x14ac:dyDescent="0.2">
      <c r="A283" s="94" t="s">
        <v>370</v>
      </c>
      <c r="B283" s="97" t="s">
        <v>369</v>
      </c>
      <c r="C283" s="93">
        <v>2033.4811999999999</v>
      </c>
      <c r="D283" s="93">
        <v>1643.1754000000001</v>
      </c>
      <c r="E283" s="93">
        <v>1533.4746</v>
      </c>
      <c r="F283" s="93">
        <f t="shared" si="19"/>
        <v>390.30579999999986</v>
      </c>
      <c r="G283" s="62">
        <f t="shared" si="20"/>
        <v>0.23753142847683811</v>
      </c>
    </row>
    <row r="284" spans="1:7" ht="18.75" customHeight="1" x14ac:dyDescent="0.2">
      <c r="A284" s="94" t="s">
        <v>372</v>
      </c>
      <c r="B284" s="97" t="s">
        <v>373</v>
      </c>
      <c r="C284" s="93">
        <v>1259.3788</v>
      </c>
      <c r="D284" s="93">
        <v>1769.1373000000001</v>
      </c>
      <c r="E284" s="93">
        <v>1641.9492</v>
      </c>
      <c r="F284" s="93">
        <f t="shared" si="19"/>
        <v>-509.75850000000014</v>
      </c>
      <c r="G284" s="62">
        <f t="shared" si="20"/>
        <v>-0.28813959210514645</v>
      </c>
    </row>
    <row r="285" spans="1:7" ht="18.75" customHeight="1" x14ac:dyDescent="0.2">
      <c r="A285" s="94" t="s">
        <v>374</v>
      </c>
      <c r="B285" s="97" t="s">
        <v>375</v>
      </c>
      <c r="C285" s="93">
        <v>24.203299999999999</v>
      </c>
      <c r="D285" s="93">
        <v>25.516400000000001</v>
      </c>
      <c r="E285" s="93">
        <v>36.4407</v>
      </c>
      <c r="F285" s="93">
        <f t="shared" si="19"/>
        <v>-1.3131000000000022</v>
      </c>
      <c r="G285" s="62">
        <f t="shared" si="20"/>
        <v>-5.1461021147183858E-2</v>
      </c>
    </row>
    <row r="286" spans="1:7" ht="18.75" customHeight="1" x14ac:dyDescent="0.2">
      <c r="A286" s="94" t="s">
        <v>376</v>
      </c>
      <c r="B286" s="97" t="s">
        <v>377</v>
      </c>
      <c r="C286" s="93">
        <v>4082.2912000000001</v>
      </c>
      <c r="D286" s="93">
        <v>3838.8011000000001</v>
      </c>
      <c r="E286" s="93">
        <v>3674.5763000000002</v>
      </c>
      <c r="F286" s="93">
        <f t="shared" si="19"/>
        <v>243.49009999999998</v>
      </c>
      <c r="G286" s="62">
        <f t="shared" si="20"/>
        <v>6.3428683502252822E-2</v>
      </c>
    </row>
    <row r="287" spans="1:7" ht="18.75" customHeight="1" x14ac:dyDescent="0.2">
      <c r="A287" s="94" t="s">
        <v>378</v>
      </c>
      <c r="B287" s="97" t="s">
        <v>379</v>
      </c>
      <c r="C287" s="93">
        <v>739.41110000000003</v>
      </c>
      <c r="D287" s="93">
        <v>673.55200000000002</v>
      </c>
      <c r="E287" s="93">
        <v>827.11860000000001</v>
      </c>
      <c r="F287" s="93">
        <f t="shared" si="19"/>
        <v>65.859100000000012</v>
      </c>
      <c r="G287" s="62">
        <f t="shared" si="20"/>
        <v>9.7778790650165107E-2</v>
      </c>
    </row>
    <row r="288" spans="1:7" ht="18.75" customHeight="1" x14ac:dyDescent="0.2">
      <c r="A288" s="91" t="s">
        <v>164</v>
      </c>
      <c r="B288" s="91" t="s">
        <v>523</v>
      </c>
      <c r="C288" s="98">
        <v>33.682099999999998</v>
      </c>
      <c r="D288" s="98">
        <v>37.694699999999997</v>
      </c>
      <c r="E288" s="98">
        <v>35.066899999999997</v>
      </c>
      <c r="F288" s="98">
        <f>IF(ISTEXT(C288), "N/A", IF(ISTEXT(D288), "N/A", C288-D288))</f>
        <v>-4.0125999999999991</v>
      </c>
      <c r="G288" s="62">
        <f>IF(ISTEXT(F288), "N/A", IF(D288=0, 0, F288/D288))</f>
        <v>-0.10644997837892328</v>
      </c>
    </row>
    <row r="289" spans="1:7" ht="18.75" customHeight="1" x14ac:dyDescent="0.2">
      <c r="A289" s="91" t="s">
        <v>380</v>
      </c>
      <c r="B289" s="91" t="s">
        <v>159</v>
      </c>
      <c r="C289" s="98">
        <v>33.682099999999998</v>
      </c>
      <c r="D289" s="98">
        <v>37.694699999999997</v>
      </c>
      <c r="E289" s="98">
        <v>35.066899999999997</v>
      </c>
      <c r="F289" s="98">
        <f>IF(ISTEXT(C289), "N/A", IF(ISTEXT(D289), "N/A", C289-D289))</f>
        <v>-4.0125999999999991</v>
      </c>
      <c r="G289" s="62">
        <f>IF(ISTEXT(F289), "N/A", IF(D289=0, 0, F289/D289))</f>
        <v>-0.10644997837892328</v>
      </c>
    </row>
    <row r="290" spans="1:7" ht="18.75" customHeight="1" x14ac:dyDescent="0.2">
      <c r="A290" s="91" t="s">
        <v>381</v>
      </c>
      <c r="B290" s="91" t="s">
        <v>98</v>
      </c>
      <c r="C290" s="99">
        <v>0.5</v>
      </c>
      <c r="D290" s="99">
        <v>0.5</v>
      </c>
      <c r="E290" s="99">
        <v>1</v>
      </c>
      <c r="F290" s="130">
        <f>IF(ISTEXT(C290), "N/A", IF(ISTEXT(D290), "N/A", C290-D290))</f>
        <v>0</v>
      </c>
      <c r="G290" s="68">
        <f>IF(ISTEXT(F290), "N/A", IF(D290=0, 0, F290/D290))</f>
        <v>0</v>
      </c>
    </row>
    <row r="291" spans="1:7" ht="18.75" customHeight="1" x14ac:dyDescent="0.2">
      <c r="A291" s="170" t="s">
        <v>382</v>
      </c>
      <c r="B291" s="104" t="s">
        <v>525</v>
      </c>
      <c r="C291" s="100">
        <v>0.83950000000000002</v>
      </c>
      <c r="D291" s="101">
        <v>0.83250000000000002</v>
      </c>
      <c r="E291" s="100">
        <v>0.89129999999999998</v>
      </c>
      <c r="F291" s="131">
        <f>IF(ISTEXT(C291), "N/A", IF(ISTEXT(D291), "N/A", C291-D291))</f>
        <v>7.0000000000000062E-3</v>
      </c>
      <c r="G291" s="68">
        <f>IF(ISTEXT(F291), "N/A", IF(D291=0, 0, F291/D291))</f>
        <v>8.4084084084084156E-3</v>
      </c>
    </row>
    <row r="292" spans="1:7" ht="18.75" customHeight="1" x14ac:dyDescent="0.2">
      <c r="A292" s="105" t="s">
        <v>383</v>
      </c>
      <c r="B292" s="106" t="s">
        <v>526</v>
      </c>
      <c r="C292" s="100">
        <v>0.1605</v>
      </c>
      <c r="D292" s="101">
        <v>0.16750000000000001</v>
      </c>
      <c r="E292" s="100">
        <v>0.1087</v>
      </c>
      <c r="F292" s="131">
        <f>IF(ISTEXT(C292), "N/A", IF(ISTEXT(D292), "N/A", C292-D292))</f>
        <v>-7.0000000000000062E-3</v>
      </c>
      <c r="G292" s="68">
        <f>IF(ISTEXT(F292), "N/A", IF(D292=0, 0, F292/D292))</f>
        <v>-4.1791044776119439E-2</v>
      </c>
    </row>
    <row r="293" spans="1:7" ht="18.75" customHeight="1" x14ac:dyDescent="0.2">
      <c r="A293" s="107" t="s">
        <v>165</v>
      </c>
      <c r="B293" s="169" t="s">
        <v>527</v>
      </c>
      <c r="C293" s="102"/>
      <c r="D293" s="103"/>
      <c r="E293" s="102"/>
      <c r="F293" s="103"/>
      <c r="G293" s="103"/>
    </row>
    <row r="294" spans="1:7" ht="18.75" customHeight="1" x14ac:dyDescent="0.2">
      <c r="A294" s="108" t="s">
        <v>802</v>
      </c>
      <c r="B294" s="171" t="s">
        <v>528</v>
      </c>
      <c r="C294" s="100">
        <v>0.06</v>
      </c>
      <c r="D294" s="101">
        <v>7.5600000000000001E-2</v>
      </c>
      <c r="E294" s="100">
        <v>6.3399999999999998E-2</v>
      </c>
      <c r="F294" s="131">
        <f>IF(ISTEXT(C294), "N/A", IF(ISTEXT(D294), "N/A", C294-D294))</f>
        <v>-1.5600000000000003E-2</v>
      </c>
      <c r="G294" s="68">
        <f>IF(ISTEXT(F294), "N/A", IF(D294=0, 0, F294/D294))</f>
        <v>-0.20634920634920639</v>
      </c>
    </row>
    <row r="295" spans="1:7" ht="18.75" customHeight="1" x14ac:dyDescent="0.2">
      <c r="A295" s="89" t="s">
        <v>803</v>
      </c>
      <c r="B295" s="109" t="s">
        <v>529</v>
      </c>
      <c r="C295" s="100">
        <v>1.11E-2</v>
      </c>
      <c r="D295" s="101">
        <v>1.18E-2</v>
      </c>
      <c r="E295" s="100">
        <v>1.6500000000000001E-2</v>
      </c>
      <c r="F295" s="131">
        <f t="shared" ref="F295:F304" si="21">IF(ISTEXT(C295), "N/A", IF(ISTEXT(D295), "N/A", C295-D295))</f>
        <v>-6.9999999999999923E-4</v>
      </c>
      <c r="G295" s="68">
        <f t="shared" ref="G295:G304" si="22">IF(ISTEXT(F295), "N/A", IF(D295=0, 0, F295/D295))</f>
        <v>-5.9322033898305024E-2</v>
      </c>
    </row>
    <row r="296" spans="1:7" ht="18.75" customHeight="1" x14ac:dyDescent="0.2">
      <c r="A296" s="110" t="s">
        <v>804</v>
      </c>
      <c r="B296" s="111" t="s">
        <v>530</v>
      </c>
      <c r="C296" s="100">
        <v>7.1099999999999997E-2</v>
      </c>
      <c r="D296" s="101">
        <v>8.7400000000000005E-2</v>
      </c>
      <c r="E296" s="100">
        <v>0.08</v>
      </c>
      <c r="F296" s="131">
        <f t="shared" si="21"/>
        <v>-1.6300000000000009E-2</v>
      </c>
      <c r="G296" s="68">
        <f t="shared" si="22"/>
        <v>-0.18649885583524037</v>
      </c>
    </row>
    <row r="297" spans="1:7" ht="18.75" customHeight="1" x14ac:dyDescent="0.2">
      <c r="A297" s="89" t="s">
        <v>805</v>
      </c>
      <c r="B297" s="112" t="s">
        <v>531</v>
      </c>
      <c r="C297" s="100">
        <v>0.10050000000000001</v>
      </c>
      <c r="D297" s="101">
        <v>9.1899999999999996E-2</v>
      </c>
      <c r="E297" s="100">
        <v>4.53E-2</v>
      </c>
      <c r="F297" s="131">
        <f t="shared" si="21"/>
        <v>8.6000000000000104E-3</v>
      </c>
      <c r="G297" s="68">
        <f t="shared" si="22"/>
        <v>9.3579978237214478E-2</v>
      </c>
    </row>
    <row r="298" spans="1:7" ht="18.75" customHeight="1" x14ac:dyDescent="0.2">
      <c r="A298" s="108" t="s">
        <v>806</v>
      </c>
      <c r="B298" s="107" t="s">
        <v>532</v>
      </c>
      <c r="C298" s="100">
        <v>0.18229999999999999</v>
      </c>
      <c r="D298" s="101">
        <v>0.18790000000000001</v>
      </c>
      <c r="E298" s="100">
        <v>0.19620000000000001</v>
      </c>
      <c r="F298" s="131">
        <f t="shared" si="21"/>
        <v>-5.6000000000000216E-3</v>
      </c>
      <c r="G298" s="68">
        <f t="shared" si="22"/>
        <v>-2.9803086748270469E-2</v>
      </c>
    </row>
    <row r="299" spans="1:7" ht="18.75" customHeight="1" x14ac:dyDescent="0.2">
      <c r="A299" s="113" t="s">
        <v>807</v>
      </c>
      <c r="B299" s="114" t="s">
        <v>533</v>
      </c>
      <c r="C299" s="100">
        <v>0.2828</v>
      </c>
      <c r="D299" s="101">
        <v>0.27989999999999998</v>
      </c>
      <c r="E299" s="100">
        <v>0.2414</v>
      </c>
      <c r="F299" s="131">
        <f t="shared" si="21"/>
        <v>2.9000000000000137E-3</v>
      </c>
      <c r="G299" s="68">
        <f t="shared" si="22"/>
        <v>1.036084315827086E-2</v>
      </c>
    </row>
    <row r="300" spans="1:7" ht="18.75" customHeight="1" x14ac:dyDescent="0.2">
      <c r="A300" s="115" t="s">
        <v>808</v>
      </c>
      <c r="B300" s="107" t="s">
        <v>534</v>
      </c>
      <c r="C300" s="100">
        <v>0.28989999999999999</v>
      </c>
      <c r="D300" s="101">
        <v>0.3054</v>
      </c>
      <c r="E300" s="100">
        <v>0.36630000000000001</v>
      </c>
      <c r="F300" s="131">
        <f t="shared" si="21"/>
        <v>-1.5500000000000014E-2</v>
      </c>
      <c r="G300" s="68">
        <f t="shared" si="22"/>
        <v>-5.0753110674525259E-2</v>
      </c>
    </row>
    <row r="301" spans="1:7" ht="18.75" customHeight="1" x14ac:dyDescent="0.2">
      <c r="A301" s="116" t="s">
        <v>809</v>
      </c>
      <c r="B301" s="112" t="s">
        <v>535</v>
      </c>
      <c r="C301" s="100">
        <v>0</v>
      </c>
      <c r="D301" s="101">
        <v>0</v>
      </c>
      <c r="E301" s="100">
        <v>0</v>
      </c>
      <c r="F301" s="131">
        <f t="shared" si="21"/>
        <v>0</v>
      </c>
      <c r="G301" s="68">
        <f t="shared" si="22"/>
        <v>0</v>
      </c>
    </row>
    <row r="302" spans="1:7" ht="18.75" customHeight="1" x14ac:dyDescent="0.2">
      <c r="A302" s="89" t="s">
        <v>810</v>
      </c>
      <c r="B302" s="107" t="s">
        <v>536</v>
      </c>
      <c r="C302" s="100">
        <v>0.16550000000000001</v>
      </c>
      <c r="D302" s="101">
        <v>0.1479</v>
      </c>
      <c r="E302" s="100">
        <v>0.14879999999999999</v>
      </c>
      <c r="F302" s="131">
        <f t="shared" si="21"/>
        <v>1.7600000000000005E-2</v>
      </c>
      <c r="G302" s="68">
        <f t="shared" si="22"/>
        <v>0.11899932386747805</v>
      </c>
    </row>
    <row r="303" spans="1:7" ht="18.75" customHeight="1" x14ac:dyDescent="0.2">
      <c r="A303" s="108" t="s">
        <v>811</v>
      </c>
      <c r="B303" s="112" t="s">
        <v>537</v>
      </c>
      <c r="C303" s="100">
        <v>0.1714</v>
      </c>
      <c r="D303" s="101">
        <v>0.17119999999999999</v>
      </c>
      <c r="E303" s="100">
        <v>0.14169999999999999</v>
      </c>
      <c r="F303" s="131">
        <f t="shared" si="21"/>
        <v>2.0000000000000573E-4</v>
      </c>
      <c r="G303" s="68">
        <f t="shared" si="22"/>
        <v>1.1682242990654541E-3</v>
      </c>
    </row>
    <row r="304" spans="1:7" ht="18.75" customHeight="1" x14ac:dyDescent="0.2">
      <c r="A304" s="89" t="s">
        <v>812</v>
      </c>
      <c r="B304" s="107" t="s">
        <v>538</v>
      </c>
      <c r="C304" s="100">
        <v>1.9300000000000001E-2</v>
      </c>
      <c r="D304" s="101">
        <v>8.3000000000000001E-3</v>
      </c>
      <c r="E304" s="100">
        <v>2.1899999999999999E-2</v>
      </c>
      <c r="F304" s="131">
        <f t="shared" si="21"/>
        <v>1.1000000000000001E-2</v>
      </c>
      <c r="G304" s="68">
        <f t="shared" si="22"/>
        <v>1.3253012048192772</v>
      </c>
    </row>
    <row r="305" spans="1:7" ht="18.75" customHeight="1" x14ac:dyDescent="0.2">
      <c r="A305" s="186" t="s">
        <v>99</v>
      </c>
      <c r="B305" s="187"/>
      <c r="C305" s="187"/>
      <c r="D305" s="187"/>
      <c r="E305" s="187"/>
      <c r="F305" s="187"/>
      <c r="G305" s="188"/>
    </row>
    <row r="306" spans="1:7" ht="18.75" customHeight="1" x14ac:dyDescent="0.2">
      <c r="A306" s="25" t="s">
        <v>100</v>
      </c>
      <c r="B306" s="18" t="s">
        <v>101</v>
      </c>
      <c r="C306" s="21">
        <v>1.9E-3</v>
      </c>
      <c r="D306" s="21">
        <v>2.0999999999999999E-3</v>
      </c>
      <c r="E306" s="21">
        <v>4.1000000000000003E-3</v>
      </c>
      <c r="F306" s="21">
        <f t="shared" ref="F306:F315" si="23">IF(ISTEXT(C306), "N/A", IF(ISTEXT(D306), "N/A", C306-D306))</f>
        <v>-1.9999999999999987E-4</v>
      </c>
      <c r="G306" s="62">
        <f t="shared" ref="G306:G315" si="24">IF(ISTEXT(F306), "N/A", IF(D306=0, 0, F306/D306))</f>
        <v>-9.5238095238095177E-2</v>
      </c>
    </row>
    <row r="307" spans="1:7" ht="34.5" customHeight="1" x14ac:dyDescent="0.2">
      <c r="A307" s="25" t="s">
        <v>102</v>
      </c>
      <c r="B307" s="18" t="s">
        <v>103</v>
      </c>
      <c r="C307" s="21">
        <v>0</v>
      </c>
      <c r="D307" s="21">
        <v>0.2878</v>
      </c>
      <c r="E307" s="21">
        <v>0.3337</v>
      </c>
      <c r="F307" s="21">
        <f t="shared" si="23"/>
        <v>-0.2878</v>
      </c>
      <c r="G307" s="62">
        <f t="shared" si="24"/>
        <v>-1</v>
      </c>
    </row>
    <row r="308" spans="1:7" ht="33.75" customHeight="1" x14ac:dyDescent="0.2">
      <c r="A308" s="117" t="s">
        <v>104</v>
      </c>
      <c r="B308" s="55" t="s">
        <v>539</v>
      </c>
      <c r="C308" s="59">
        <v>0.85489999999999999</v>
      </c>
      <c r="D308" s="59">
        <v>0.61870000000000003</v>
      </c>
      <c r="E308" s="59">
        <v>0.76849999999999996</v>
      </c>
      <c r="F308" s="59">
        <f t="shared" si="23"/>
        <v>0.23619999999999997</v>
      </c>
      <c r="G308" s="62">
        <f t="shared" si="24"/>
        <v>0.38176822369484398</v>
      </c>
    </row>
    <row r="309" spans="1:7" ht="18.75" customHeight="1" x14ac:dyDescent="0.2">
      <c r="A309" s="78" t="s">
        <v>105</v>
      </c>
      <c r="B309" s="55" t="s">
        <v>540</v>
      </c>
      <c r="C309" s="59">
        <v>0</v>
      </c>
      <c r="D309" s="59">
        <v>0.2175</v>
      </c>
      <c r="E309" s="59">
        <v>0.53820000000000001</v>
      </c>
      <c r="F309" s="59">
        <f>IF(ISTEXT(C309), "N/A", IF(ISTEXT(D309), "N/A", C309-D309))</f>
        <v>-0.2175</v>
      </c>
      <c r="G309" s="62">
        <f>IF(ISTEXT(F309), "N/A", IF(D309=0, 0, F309/D309))</f>
        <v>-1</v>
      </c>
    </row>
    <row r="310" spans="1:7" ht="18.75" customHeight="1" x14ac:dyDescent="0.2">
      <c r="A310" s="78" t="s">
        <v>106</v>
      </c>
      <c r="B310" s="78" t="s">
        <v>541</v>
      </c>
      <c r="C310" s="59">
        <v>0.2</v>
      </c>
      <c r="D310" s="59">
        <v>0.2</v>
      </c>
      <c r="E310" s="59">
        <v>0.5</v>
      </c>
      <c r="F310" s="59">
        <f>IF(ISTEXT(C310), "N/A", IF(ISTEXT(D310), "N/A", C310-D310))</f>
        <v>0</v>
      </c>
      <c r="G310" s="62">
        <f>IF(ISTEXT(F310), "N/A", IF(D310=0, 0, F310/D310))</f>
        <v>0</v>
      </c>
    </row>
    <row r="311" spans="1:7" ht="18.75" customHeight="1" x14ac:dyDescent="0.2">
      <c r="A311" s="118" t="s">
        <v>171</v>
      </c>
      <c r="B311" s="55" t="s">
        <v>542</v>
      </c>
      <c r="C311" s="59">
        <v>0.71730000000000005</v>
      </c>
      <c r="D311" s="59">
        <v>0.79890000000000005</v>
      </c>
      <c r="E311" s="59">
        <v>0.79620000000000002</v>
      </c>
      <c r="F311" s="59">
        <f>IF(ISTEXT(C311), "N/A", IF(ISTEXT(D311), "N/A", C311-D311))</f>
        <v>-8.1600000000000006E-2</v>
      </c>
      <c r="G311" s="62">
        <f>IF(ISTEXT(F311), "N/A", IF(D311=0, 0, F311/D311))</f>
        <v>-0.10214044310927525</v>
      </c>
    </row>
    <row r="312" spans="1:7" ht="18.75" customHeight="1" x14ac:dyDescent="0.2">
      <c r="A312" s="118" t="s">
        <v>777</v>
      </c>
      <c r="B312" s="55" t="s">
        <v>543</v>
      </c>
      <c r="C312" s="59">
        <v>0.33510000000000001</v>
      </c>
      <c r="D312" s="59">
        <v>0.29049999999999998</v>
      </c>
      <c r="E312" s="59">
        <v>0.32479999999999998</v>
      </c>
      <c r="F312" s="59">
        <f>IF(ISTEXT(C312), "N/A", IF(ISTEXT(D312), "N/A", C312-D312))</f>
        <v>4.4600000000000029E-2</v>
      </c>
      <c r="G312" s="62">
        <f>IF(ISTEXT(F312), "N/A", IF(D312=0, 0, F312/D312))</f>
        <v>0.15352839931153195</v>
      </c>
    </row>
    <row r="313" spans="1:7" ht="18.75" customHeight="1" x14ac:dyDescent="0.2">
      <c r="A313" s="118" t="s">
        <v>778</v>
      </c>
      <c r="B313" s="55" t="s">
        <v>823</v>
      </c>
      <c r="C313" s="59">
        <v>0.8</v>
      </c>
      <c r="D313" s="59">
        <v>1</v>
      </c>
      <c r="E313" s="59">
        <v>1</v>
      </c>
      <c r="F313" s="59">
        <f>IF(ISTEXT(C313), "N/A", IF(ISTEXT(D313), "N/A", C313-D313))</f>
        <v>-0.19999999999999996</v>
      </c>
      <c r="G313" s="62">
        <f>IF(ISTEXT(F313), "N/A", IF(D313=0, 0, F313/D313))</f>
        <v>-0.19999999999999996</v>
      </c>
    </row>
    <row r="314" spans="1:7" ht="18.75" customHeight="1" x14ac:dyDescent="0.2">
      <c r="A314" s="117" t="s">
        <v>779</v>
      </c>
      <c r="B314" s="120" t="s">
        <v>428</v>
      </c>
      <c r="C314" s="182">
        <v>0</v>
      </c>
      <c r="D314" s="121">
        <v>1.8</v>
      </c>
      <c r="E314" s="121">
        <v>1.9</v>
      </c>
      <c r="F314" s="182">
        <f t="shared" si="23"/>
        <v>-1.8</v>
      </c>
      <c r="G314" s="62">
        <f t="shared" si="24"/>
        <v>-1</v>
      </c>
    </row>
    <row r="315" spans="1:7" ht="18.75" customHeight="1" x14ac:dyDescent="0.2">
      <c r="A315" s="117" t="s">
        <v>780</v>
      </c>
      <c r="B315" s="120" t="s">
        <v>429</v>
      </c>
      <c r="C315" s="182">
        <v>0</v>
      </c>
      <c r="D315" s="121">
        <v>2.7</v>
      </c>
      <c r="E315" s="121">
        <v>3.5</v>
      </c>
      <c r="F315" s="182">
        <f t="shared" si="23"/>
        <v>-2.7</v>
      </c>
      <c r="G315" s="62">
        <f t="shared" si="24"/>
        <v>-1</v>
      </c>
    </row>
    <row r="316" spans="1:7" ht="18.75" customHeight="1" x14ac:dyDescent="0.2">
      <c r="A316" s="186" t="s">
        <v>107</v>
      </c>
      <c r="B316" s="187"/>
      <c r="C316" s="187"/>
      <c r="D316" s="187"/>
      <c r="E316" s="187"/>
      <c r="F316" s="187"/>
      <c r="G316" s="188"/>
    </row>
    <row r="317" spans="1:7" ht="18.75" customHeight="1" x14ac:dyDescent="0.2">
      <c r="A317" s="42" t="s">
        <v>108</v>
      </c>
      <c r="B317" s="44" t="s">
        <v>544</v>
      </c>
      <c r="C317" s="21">
        <v>1.95E-2</v>
      </c>
      <c r="D317" s="21">
        <v>1.9099999999999999E-2</v>
      </c>
      <c r="E317" s="21">
        <v>1.72E-2</v>
      </c>
      <c r="F317" s="21">
        <f>IF(ISTEXT(C317), "N/A", IF(ISTEXT(D317), "N/A", C317-D317))</f>
        <v>4.0000000000000105E-4</v>
      </c>
      <c r="G317" s="62">
        <f>IF(ISTEXT(F317), "N/A", IF(D317=0, 0, F317/D317))</f>
        <v>2.0942408376963408E-2</v>
      </c>
    </row>
    <row r="318" spans="1:7" ht="18.75" customHeight="1" x14ac:dyDescent="0.2">
      <c r="A318" s="42" t="s">
        <v>109</v>
      </c>
      <c r="B318" s="172" t="s">
        <v>110</v>
      </c>
      <c r="C318" s="52"/>
      <c r="D318" s="52"/>
      <c r="E318" s="164"/>
      <c r="F318" s="21"/>
      <c r="G318" s="62"/>
    </row>
    <row r="319" spans="1:7" ht="18.75" customHeight="1" x14ac:dyDescent="0.2">
      <c r="A319" s="43" t="s">
        <v>111</v>
      </c>
      <c r="B319" s="43" t="s">
        <v>112</v>
      </c>
      <c r="C319" s="21">
        <v>8.6E-3</v>
      </c>
      <c r="D319" s="21">
        <v>9.1000000000000004E-3</v>
      </c>
      <c r="E319" s="21">
        <v>7.4000000000000003E-3</v>
      </c>
      <c r="F319" s="21">
        <f t="shared" ref="F319:F343" si="25">IF(ISTEXT(C319), "N/A", IF(ISTEXT(D319), "N/A", C319-D319))</f>
        <v>-5.0000000000000044E-4</v>
      </c>
      <c r="G319" s="62">
        <f t="shared" ref="G319:G343" si="26">IF(ISTEXT(F319), "N/A", IF(D319=0, 0, F319/D319))</f>
        <v>-5.4945054945054993E-2</v>
      </c>
    </row>
    <row r="320" spans="1:7" ht="18.75" customHeight="1" x14ac:dyDescent="0.2">
      <c r="A320" s="43" t="s">
        <v>113</v>
      </c>
      <c r="B320" s="43" t="s">
        <v>114</v>
      </c>
      <c r="C320" s="21">
        <v>1.5E-3</v>
      </c>
      <c r="D320" s="21">
        <v>1.6000000000000001E-3</v>
      </c>
      <c r="E320" s="21">
        <v>1.8E-3</v>
      </c>
      <c r="F320" s="21">
        <f t="shared" si="25"/>
        <v>-1.0000000000000005E-4</v>
      </c>
      <c r="G320" s="62">
        <f t="shared" si="26"/>
        <v>-6.2500000000000028E-2</v>
      </c>
    </row>
    <row r="321" spans="1:7" ht="18.75" customHeight="1" x14ac:dyDescent="0.2">
      <c r="A321" s="43" t="s">
        <v>115</v>
      </c>
      <c r="B321" s="43" t="s">
        <v>116</v>
      </c>
      <c r="C321" s="21">
        <v>5.7999999999999996E-3</v>
      </c>
      <c r="D321" s="21">
        <v>5.1999999999999998E-3</v>
      </c>
      <c r="E321" s="21">
        <v>2.3999999999999998E-3</v>
      </c>
      <c r="F321" s="21">
        <f t="shared" si="25"/>
        <v>5.9999999999999984E-4</v>
      </c>
      <c r="G321" s="62">
        <f t="shared" si="26"/>
        <v>0.11538461538461536</v>
      </c>
    </row>
    <row r="322" spans="1:7" ht="18.75" customHeight="1" x14ac:dyDescent="0.2">
      <c r="A322" s="43" t="s">
        <v>117</v>
      </c>
      <c r="B322" s="43" t="s">
        <v>118</v>
      </c>
      <c r="C322" s="21">
        <v>2E-3</v>
      </c>
      <c r="D322" s="21">
        <v>1.6000000000000001E-3</v>
      </c>
      <c r="E322" s="21">
        <v>2.2000000000000001E-3</v>
      </c>
      <c r="F322" s="21">
        <f t="shared" si="25"/>
        <v>3.9999999999999996E-4</v>
      </c>
      <c r="G322" s="62">
        <f t="shared" si="26"/>
        <v>0.24999999999999997</v>
      </c>
    </row>
    <row r="323" spans="1:7" ht="18.75" customHeight="1" x14ac:dyDescent="0.2">
      <c r="A323" s="43" t="s">
        <v>119</v>
      </c>
      <c r="B323" s="43" t="s">
        <v>1</v>
      </c>
      <c r="C323" s="21">
        <v>8.0000000000000004E-4</v>
      </c>
      <c r="D323" s="21">
        <v>6.9999999999999999E-4</v>
      </c>
      <c r="E323" s="21">
        <v>1.6999999999999999E-3</v>
      </c>
      <c r="F323" s="21">
        <f t="shared" si="25"/>
        <v>1.0000000000000005E-4</v>
      </c>
      <c r="G323" s="62">
        <f t="shared" si="26"/>
        <v>0.14285714285714293</v>
      </c>
    </row>
    <row r="324" spans="1:7" ht="18.75" customHeight="1" x14ac:dyDescent="0.2">
      <c r="A324" s="43" t="s">
        <v>120</v>
      </c>
      <c r="B324" s="43" t="s">
        <v>169</v>
      </c>
      <c r="C324" s="21">
        <v>6.9999999999999999E-4</v>
      </c>
      <c r="D324" s="21">
        <v>8.0000000000000004E-4</v>
      </c>
      <c r="E324" s="21">
        <v>1.6999999999999999E-3</v>
      </c>
      <c r="F324" s="21">
        <f t="shared" si="25"/>
        <v>-1.0000000000000005E-4</v>
      </c>
      <c r="G324" s="62">
        <f t="shared" si="26"/>
        <v>-0.12500000000000006</v>
      </c>
    </row>
    <row r="325" spans="1:7" ht="18.75" customHeight="1" x14ac:dyDescent="0.2">
      <c r="A325" s="43" t="s">
        <v>170</v>
      </c>
      <c r="B325" s="43" t="s">
        <v>121</v>
      </c>
      <c r="C325" s="21">
        <v>0</v>
      </c>
      <c r="D325" s="21">
        <v>0</v>
      </c>
      <c r="E325" s="21">
        <v>0</v>
      </c>
      <c r="F325" s="21">
        <f t="shared" si="25"/>
        <v>0</v>
      </c>
      <c r="G325" s="62">
        <f t="shared" si="26"/>
        <v>0</v>
      </c>
    </row>
    <row r="326" spans="1:7" ht="19.5" customHeight="1" x14ac:dyDescent="0.2">
      <c r="A326" s="42" t="s">
        <v>122</v>
      </c>
      <c r="B326" s="44" t="s">
        <v>545</v>
      </c>
      <c r="C326" s="23">
        <v>3566.2844</v>
      </c>
      <c r="D326" s="23">
        <v>3343.6194999999998</v>
      </c>
      <c r="E326" s="23">
        <v>3214.4155000000001</v>
      </c>
      <c r="F326" s="23">
        <f t="shared" si="25"/>
        <v>222.66490000000022</v>
      </c>
      <c r="G326" s="62">
        <f t="shared" si="26"/>
        <v>6.6593970994606358E-2</v>
      </c>
    </row>
    <row r="327" spans="1:7" ht="18.75" customHeight="1" x14ac:dyDescent="0.2">
      <c r="A327" s="43" t="s">
        <v>816</v>
      </c>
      <c r="B327" s="43" t="s">
        <v>112</v>
      </c>
      <c r="C327" s="23">
        <v>1575.3681999999999</v>
      </c>
      <c r="D327" s="23">
        <v>1599.4606000000001</v>
      </c>
      <c r="E327" s="23">
        <v>1384.0097000000001</v>
      </c>
      <c r="F327" s="23">
        <f t="shared" si="25"/>
        <v>-24.092400000000225</v>
      </c>
      <c r="G327" s="62">
        <f t="shared" si="26"/>
        <v>-1.5062828055908488E-2</v>
      </c>
    </row>
    <row r="328" spans="1:7" ht="18.75" customHeight="1" x14ac:dyDescent="0.2">
      <c r="A328" s="43" t="s">
        <v>817</v>
      </c>
      <c r="B328" s="43" t="s">
        <v>114</v>
      </c>
      <c r="C328" s="23">
        <v>279.54129999999998</v>
      </c>
      <c r="D328" s="23">
        <v>282.65440000000001</v>
      </c>
      <c r="E328" s="23">
        <v>327.0745</v>
      </c>
      <c r="F328" s="23">
        <f t="shared" si="25"/>
        <v>-3.1131000000000313</v>
      </c>
      <c r="G328" s="62">
        <f t="shared" si="26"/>
        <v>-1.1013803429205528E-2</v>
      </c>
    </row>
    <row r="329" spans="1:7" ht="18.75" customHeight="1" x14ac:dyDescent="0.2">
      <c r="A329" s="43" t="s">
        <v>818</v>
      </c>
      <c r="B329" s="43" t="s">
        <v>116</v>
      </c>
      <c r="C329" s="23">
        <v>1069.9857</v>
      </c>
      <c r="D329" s="23">
        <v>916.42250000000001</v>
      </c>
      <c r="E329" s="23">
        <v>446.39609999999999</v>
      </c>
      <c r="F329" s="23">
        <f t="shared" si="25"/>
        <v>153.56319999999994</v>
      </c>
      <c r="G329" s="62">
        <f t="shared" si="26"/>
        <v>0.16756812496419493</v>
      </c>
    </row>
    <row r="330" spans="1:7" ht="18.75" customHeight="1" x14ac:dyDescent="0.2">
      <c r="A330" s="43" t="s">
        <v>819</v>
      </c>
      <c r="B330" s="43" t="s">
        <v>118</v>
      </c>
      <c r="C330" s="23">
        <v>373.89280000000002</v>
      </c>
      <c r="D330" s="23">
        <v>283.69159999999999</v>
      </c>
      <c r="E330" s="23">
        <v>414.2944</v>
      </c>
      <c r="F330" s="23">
        <f t="shared" si="25"/>
        <v>90.201200000000028</v>
      </c>
      <c r="G330" s="62">
        <f t="shared" si="26"/>
        <v>0.31795513155835431</v>
      </c>
    </row>
    <row r="331" spans="1:7" ht="18.75" customHeight="1" x14ac:dyDescent="0.2">
      <c r="A331" s="43" t="s">
        <v>820</v>
      </c>
      <c r="B331" s="43" t="s">
        <v>1</v>
      </c>
      <c r="C331" s="23">
        <v>143.03280000000001</v>
      </c>
      <c r="D331" s="23">
        <v>119.804</v>
      </c>
      <c r="E331" s="23">
        <v>316.17200000000003</v>
      </c>
      <c r="F331" s="23">
        <f t="shared" si="25"/>
        <v>23.228800000000007</v>
      </c>
      <c r="G331" s="62">
        <f t="shared" si="26"/>
        <v>0.19389002036659883</v>
      </c>
    </row>
    <row r="332" spans="1:7" ht="18.75" customHeight="1" x14ac:dyDescent="0.2">
      <c r="A332" s="43" t="s">
        <v>821</v>
      </c>
      <c r="B332" s="43" t="s">
        <v>169</v>
      </c>
      <c r="C332" s="23">
        <v>124.4636</v>
      </c>
      <c r="D332" s="23">
        <v>141.5865</v>
      </c>
      <c r="E332" s="23">
        <v>326.46879999999999</v>
      </c>
      <c r="F332" s="23">
        <f t="shared" si="25"/>
        <v>-17.122900000000001</v>
      </c>
      <c r="G332" s="62">
        <f t="shared" si="26"/>
        <v>-0.12093596494016026</v>
      </c>
    </row>
    <row r="333" spans="1:7" ht="18.75" customHeight="1" x14ac:dyDescent="0.2">
      <c r="A333" s="43" t="s">
        <v>822</v>
      </c>
      <c r="B333" s="43" t="s">
        <v>121</v>
      </c>
      <c r="C333" s="23">
        <v>0</v>
      </c>
      <c r="D333" s="23">
        <v>0</v>
      </c>
      <c r="E333" s="23">
        <v>0</v>
      </c>
      <c r="F333" s="23">
        <f t="shared" si="25"/>
        <v>0</v>
      </c>
      <c r="G333" s="62">
        <f t="shared" si="26"/>
        <v>0</v>
      </c>
    </row>
    <row r="334" spans="1:7" ht="18.75" customHeight="1" x14ac:dyDescent="0.25">
      <c r="A334" s="42" t="s">
        <v>123</v>
      </c>
      <c r="B334" s="157" t="s">
        <v>546</v>
      </c>
      <c r="C334" s="124"/>
      <c r="D334" s="124"/>
      <c r="E334" s="124"/>
      <c r="F334" s="124"/>
      <c r="G334" s="125"/>
    </row>
    <row r="335" spans="1:7" ht="18.75" customHeight="1" x14ac:dyDescent="0.2">
      <c r="A335" s="43" t="s">
        <v>781</v>
      </c>
      <c r="B335" s="126" t="s">
        <v>547</v>
      </c>
      <c r="C335" s="59">
        <v>0.53129999999999999</v>
      </c>
      <c r="D335" s="59">
        <v>0.70589999999999997</v>
      </c>
      <c r="E335" s="59">
        <v>0.73909999999999998</v>
      </c>
      <c r="F335" s="21">
        <f>IF(ISTEXT(C335), "N/A", IF(ISTEXT(D335), "N/A", C335-D335))</f>
        <v>-0.17459999999999998</v>
      </c>
      <c r="G335" s="62">
        <f>IF(ISTEXT(F335), "N/A", IF(D335=0, 0, F335/D335))</f>
        <v>-0.24734381640458986</v>
      </c>
    </row>
    <row r="336" spans="1:7" ht="18.75" customHeight="1" x14ac:dyDescent="0.2">
      <c r="A336" s="43" t="s">
        <v>782</v>
      </c>
      <c r="B336" s="127" t="s">
        <v>548</v>
      </c>
      <c r="C336" s="59">
        <v>0.25</v>
      </c>
      <c r="D336" s="59">
        <v>0.17649999999999999</v>
      </c>
      <c r="E336" s="59">
        <v>8.6999999999999994E-2</v>
      </c>
      <c r="F336" s="21">
        <f>IF(ISTEXT(C336), "N/A", IF(ISTEXT(D336), "N/A", C336-D336))</f>
        <v>7.350000000000001E-2</v>
      </c>
      <c r="G336" s="62">
        <f>IF(ISTEXT(F336), "N/A", IF(D336=0, 0, F336/D336))</f>
        <v>0.41643059490084994</v>
      </c>
    </row>
    <row r="337" spans="1:7" ht="28.5" x14ac:dyDescent="0.2">
      <c r="A337" s="43" t="s">
        <v>783</v>
      </c>
      <c r="B337" s="128" t="s">
        <v>549</v>
      </c>
      <c r="C337" s="59">
        <v>0.1875</v>
      </c>
      <c r="D337" s="59">
        <v>8.8200000000000001E-2</v>
      </c>
      <c r="E337" s="59">
        <v>0.13039999999999999</v>
      </c>
      <c r="F337" s="21">
        <f>IF(ISTEXT(C337), "N/A", IF(ISTEXT(D337), "N/A", C337-D337))</f>
        <v>9.9299999999999999E-2</v>
      </c>
      <c r="G337" s="62">
        <f>IF(ISTEXT(F337), "N/A", IF(D337=0, 0, F337/D337))</f>
        <v>1.1258503401360545</v>
      </c>
    </row>
    <row r="338" spans="1:7" ht="18.75" customHeight="1" x14ac:dyDescent="0.2">
      <c r="A338" s="43" t="s">
        <v>784</v>
      </c>
      <c r="B338" s="129" t="s">
        <v>550</v>
      </c>
      <c r="C338" s="59">
        <v>3.1300000000000001E-2</v>
      </c>
      <c r="D338" s="59">
        <v>2.9399999999999999E-2</v>
      </c>
      <c r="E338" s="59">
        <v>4.3499999999999997E-2</v>
      </c>
      <c r="F338" s="21">
        <f>IF(ISTEXT(C338), "N/A", IF(ISTEXT(D338), "N/A", C338-D338))</f>
        <v>1.9000000000000024E-3</v>
      </c>
      <c r="G338" s="62">
        <f>IF(ISTEXT(F338), "N/A", IF(D338=0, 0, F338/D338))</f>
        <v>6.462585034013614E-2</v>
      </c>
    </row>
    <row r="339" spans="1:7" ht="18.75" customHeight="1" x14ac:dyDescent="0.2">
      <c r="A339" s="175" t="s">
        <v>124</v>
      </c>
      <c r="B339" s="79" t="s">
        <v>551</v>
      </c>
      <c r="C339" s="59">
        <v>0.9375</v>
      </c>
      <c r="D339" s="59">
        <v>0.85289999999999999</v>
      </c>
      <c r="E339" s="59">
        <v>0.69569999999999999</v>
      </c>
      <c r="F339" s="21">
        <f>IF(ISTEXT(C339), "N/A", IF(ISTEXT(D339), "N/A", C339-D339))</f>
        <v>8.4600000000000009E-2</v>
      </c>
      <c r="G339" s="62">
        <f>IF(ISTEXT(F339), "N/A", IF(D339=0, 0, F339/D339))</f>
        <v>9.9190995427365466E-2</v>
      </c>
    </row>
    <row r="340" spans="1:7" ht="18.75" customHeight="1" x14ac:dyDescent="0.2">
      <c r="A340" s="175" t="s">
        <v>789</v>
      </c>
      <c r="B340" s="14" t="s">
        <v>552</v>
      </c>
      <c r="C340" s="80">
        <v>2.1</v>
      </c>
      <c r="D340" s="80">
        <v>1.9</v>
      </c>
      <c r="E340" s="80">
        <v>3.3</v>
      </c>
      <c r="F340" s="80">
        <f t="shared" si="25"/>
        <v>0.20000000000000018</v>
      </c>
      <c r="G340" s="62">
        <f t="shared" si="26"/>
        <v>0.10526315789473695</v>
      </c>
    </row>
    <row r="341" spans="1:7" ht="18.75" customHeight="1" x14ac:dyDescent="0.2">
      <c r="A341" s="175" t="s">
        <v>790</v>
      </c>
      <c r="B341" s="14" t="s">
        <v>553</v>
      </c>
      <c r="C341" s="80">
        <v>2.8</v>
      </c>
      <c r="D341" s="80">
        <v>2.7</v>
      </c>
      <c r="E341" s="80">
        <v>3.7</v>
      </c>
      <c r="F341" s="80">
        <f t="shared" si="25"/>
        <v>9.9999999999999645E-2</v>
      </c>
      <c r="G341" s="62">
        <f t="shared" si="26"/>
        <v>3.7037037037036903E-2</v>
      </c>
    </row>
    <row r="342" spans="1:7" ht="18.75" customHeight="1" x14ac:dyDescent="0.2">
      <c r="A342" s="175" t="s">
        <v>791</v>
      </c>
      <c r="B342" s="14" t="s">
        <v>554</v>
      </c>
      <c r="C342" s="80">
        <v>3.4</v>
      </c>
      <c r="D342" s="80">
        <v>3.6</v>
      </c>
      <c r="E342" s="80">
        <v>3.4</v>
      </c>
      <c r="F342" s="80">
        <f t="shared" si="25"/>
        <v>-0.20000000000000018</v>
      </c>
      <c r="G342" s="62">
        <f t="shared" si="26"/>
        <v>-5.5555555555555601E-2</v>
      </c>
    </row>
    <row r="343" spans="1:7" ht="18.75" customHeight="1" x14ac:dyDescent="0.2">
      <c r="A343" s="175" t="s">
        <v>792</v>
      </c>
      <c r="B343" s="14" t="s">
        <v>555</v>
      </c>
      <c r="C343" s="80">
        <v>4</v>
      </c>
      <c r="D343" s="80">
        <v>4</v>
      </c>
      <c r="E343" s="80">
        <v>4</v>
      </c>
      <c r="F343" s="80">
        <f t="shared" si="25"/>
        <v>0</v>
      </c>
      <c r="G343" s="62">
        <f t="shared" si="26"/>
        <v>0</v>
      </c>
    </row>
  </sheetData>
  <customSheetViews>
    <customSheetView guid="{1955BA96-31E1-4958-8935-A0DE5811631F}" scale="75">
      <selection sqref="A1:G1"/>
      <pageMargins left="0.70866141732283472" right="0.70866141732283472" top="0.74803149606299213" bottom="0.74803149606299213" header="0.31496062992125984" footer="0.31496062992125984"/>
      <pageSetup paperSize="9" scale="55" orientation="landscape" r:id="rId1"/>
      <headerFooter>
        <oddHeader>&amp;L&amp;C&amp;R</oddHeader>
        <oddFooter>&amp;L&amp;C&amp;R</oddFooter>
      </headerFooter>
    </customSheetView>
  </customSheetViews>
  <mergeCells count="7">
    <mergeCell ref="A9:G9"/>
    <mergeCell ref="A1:G1"/>
    <mergeCell ref="A7:G7"/>
    <mergeCell ref="A316:G316"/>
    <mergeCell ref="A305:G305"/>
    <mergeCell ref="A30:G30"/>
    <mergeCell ref="A54:G54"/>
  </mergeCells>
  <hyperlinks>
    <hyperlink ref="A67" location="'Metrics'!A21" display="'Metrics'!A21"/>
    <hyperlink ref="A168" location="'Metrics'!A22" display="'Metrics'!A22"/>
    <hyperlink ref="A178" location="'Metrics'!A25" display="'Metrics'!A25"/>
    <hyperlink ref="A179" location="'Metrics'!A25" display="'Metrics'!A25"/>
    <hyperlink ref="A249" location="'Metrics'!A26" display="'Metrics'!A26"/>
    <hyperlink ref="A261" location="'Metrics'!A27" display="'Metrics'!A27"/>
    <hyperlink ref="A262" location="'Metrics'!A28" display="'Metrics'!A28"/>
    <hyperlink ref="A263" location="'Metrics'!A29" display="'Metrics'!A29"/>
  </hyperlinks>
  <pageMargins left="0.70866141732283472" right="0.70866141732283472" top="0.74803149606299213" bottom="0.74803149606299213" header="0.31496062992125984" footer="0.31496062992125984"/>
  <pageSetup paperSize="9" scale="55" orientation="landscape" r:id="rId2"/>
  <headerFooter>
    <oddHeader>&amp;L&amp;C&amp;R</oddHeader>
    <oddFooter>&amp;L&amp;C&amp;R</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9"/>
  <sheetViews>
    <sheetView zoomScale="85" zoomScaleNormal="85" workbookViewId="0">
      <pane activePane="bottomRight" state="frozen"/>
      <selection sqref="A1:K1"/>
    </sheetView>
  </sheetViews>
  <sheetFormatPr defaultRowHeight="15" customHeight="1" x14ac:dyDescent="0.25"/>
  <cols>
    <col min="1" max="1" width="33.375" style="1" customWidth="1"/>
    <col min="2" max="2" width="16.75" style="1" customWidth="1"/>
    <col min="3" max="8" width="16.75" customWidth="1"/>
    <col min="9" max="16" width="16.875" customWidth="1"/>
  </cols>
  <sheetData>
    <row r="1" spans="1:11" ht="36" customHeight="1" x14ac:dyDescent="0.2">
      <c r="A1" s="185" t="s">
        <v>840</v>
      </c>
      <c r="B1" s="185"/>
      <c r="C1" s="185"/>
      <c r="D1" s="185"/>
      <c r="E1" s="185"/>
      <c r="F1" s="185"/>
      <c r="G1" s="185"/>
      <c r="H1" s="185"/>
      <c r="I1" s="185"/>
      <c r="J1" s="185"/>
      <c r="K1" s="185"/>
    </row>
    <row r="3" spans="1:11" ht="15" customHeight="1" x14ac:dyDescent="0.2">
      <c r="A3" s="27" t="s">
        <v>134</v>
      </c>
      <c r="B3" s="11" t="s">
        <v>135</v>
      </c>
      <c r="C3" s="11" t="s">
        <v>136</v>
      </c>
      <c r="D3" s="11" t="s">
        <v>0</v>
      </c>
      <c r="E3" s="11" t="s">
        <v>137</v>
      </c>
      <c r="F3" s="11" t="s">
        <v>825</v>
      </c>
      <c r="G3" s="11" t="s">
        <v>160</v>
      </c>
      <c r="H3" s="71"/>
    </row>
    <row r="4" spans="1:11" s="1" customFormat="1" ht="15" customHeight="1" x14ac:dyDescent="0.25">
      <c r="A4" s="29" t="s">
        <v>841</v>
      </c>
      <c r="B4" s="34">
        <v>3.2050000000000001</v>
      </c>
      <c r="C4" s="34">
        <v>4.9210000000000003</v>
      </c>
      <c r="D4" s="34">
        <v>22.164999999999999</v>
      </c>
      <c r="E4" s="34">
        <v>0.36599999999999999</v>
      </c>
      <c r="F4" s="34">
        <v>7.1059999999999999</v>
      </c>
      <c r="G4" s="34">
        <v>37.762999999999998</v>
      </c>
    </row>
    <row r="5" spans="1:11" s="1" customFormat="1" ht="15" customHeight="1" x14ac:dyDescent="0.25">
      <c r="A5" s="29" t="s">
        <v>827</v>
      </c>
      <c r="B5" s="34">
        <v>3.7360000000000002</v>
      </c>
      <c r="C5" s="34">
        <v>4.75</v>
      </c>
      <c r="D5" s="34">
        <v>21.436</v>
      </c>
      <c r="E5" s="34">
        <v>0.35499999999999998</v>
      </c>
      <c r="F5" s="34">
        <v>6.4470000000000001</v>
      </c>
      <c r="G5" s="34">
        <v>36.723999999999997</v>
      </c>
    </row>
    <row r="6" spans="1:11" ht="15" customHeight="1" x14ac:dyDescent="0.2">
      <c r="A6" s="29" t="s">
        <v>860</v>
      </c>
      <c r="B6" s="34">
        <v>3.3319999999999999</v>
      </c>
      <c r="C6" s="34">
        <v>4.5720000000000001</v>
      </c>
      <c r="D6" s="34">
        <v>20.748000000000001</v>
      </c>
      <c r="E6" s="34">
        <v>0.59899999999999998</v>
      </c>
      <c r="F6" s="34">
        <v>5.3070000000000004</v>
      </c>
      <c r="G6" s="34">
        <v>34.558</v>
      </c>
    </row>
    <row r="7" spans="1:11" ht="15" customHeight="1" x14ac:dyDescent="0.2">
      <c r="A7" s="37"/>
      <c r="B7" s="38"/>
      <c r="C7" s="38"/>
      <c r="D7" s="38"/>
      <c r="E7" s="38"/>
      <c r="F7" s="38"/>
      <c r="G7" s="38"/>
      <c r="H7" s="35"/>
    </row>
    <row r="26" spans="1:7" ht="15" customHeight="1" x14ac:dyDescent="0.2">
      <c r="A26" s="27" t="s">
        <v>138</v>
      </c>
      <c r="B26" s="11" t="s">
        <v>135</v>
      </c>
      <c r="C26" s="11" t="s">
        <v>136</v>
      </c>
      <c r="D26" s="11" t="s">
        <v>0</v>
      </c>
      <c r="E26" s="11" t="s">
        <v>137</v>
      </c>
      <c r="F26" s="11" t="s">
        <v>825</v>
      </c>
      <c r="G26" s="71"/>
    </row>
    <row r="27" spans="1:7" ht="15" customHeight="1" x14ac:dyDescent="0.2">
      <c r="A27" s="29" t="s">
        <v>842</v>
      </c>
      <c r="B27" s="21">
        <f>B4/G4</f>
        <v>8.4871435002515691E-2</v>
      </c>
      <c r="C27" s="21">
        <f>C4/G4</f>
        <v>0.13031273998358184</v>
      </c>
      <c r="D27" s="21">
        <f>D4/G4</f>
        <v>0.58695018933877074</v>
      </c>
      <c r="E27" s="21">
        <f>E4/G4</f>
        <v>9.6920265868707476E-3</v>
      </c>
      <c r="F27" s="21">
        <f>F4/G4</f>
        <v>0.188173609088261</v>
      </c>
    </row>
    <row r="28" spans="1:7" ht="15" customHeight="1" x14ac:dyDescent="0.2">
      <c r="A28" s="29" t="s">
        <v>828</v>
      </c>
      <c r="B28" s="21">
        <f>B5/G5</f>
        <v>0.10173183749046946</v>
      </c>
      <c r="C28" s="21">
        <f>C5/G5</f>
        <v>0.12934320880078423</v>
      </c>
      <c r="D28" s="21">
        <f>D5/G5</f>
        <v>0.58370547870602341</v>
      </c>
      <c r="E28" s="21">
        <f>E5/G5</f>
        <v>9.6667029735322957E-3</v>
      </c>
      <c r="F28" s="21">
        <f>F5/G5</f>
        <v>0.17555277202919073</v>
      </c>
    </row>
    <row r="29" spans="1:7" ht="15" customHeight="1" x14ac:dyDescent="0.2">
      <c r="A29" s="29" t="s">
        <v>861</v>
      </c>
      <c r="B29" s="21">
        <f>B6/G6</f>
        <v>9.6417616760229183E-2</v>
      </c>
      <c r="C29" s="21">
        <f>C6/G6</f>
        <v>0.13229932287748133</v>
      </c>
      <c r="D29" s="21">
        <f>D6/G6</f>
        <v>0.60038196654899012</v>
      </c>
      <c r="E29" s="21">
        <f>E6/G6</f>
        <v>1.7333179003414551E-2</v>
      </c>
      <c r="F29" s="21">
        <f>F6/G6</f>
        <v>0.15356791480988485</v>
      </c>
    </row>
    <row r="34" spans="1:9" ht="15" customHeight="1" x14ac:dyDescent="0.25">
      <c r="I34" s="36"/>
    </row>
    <row r="47" spans="1:9" ht="30" customHeight="1" x14ac:dyDescent="0.2">
      <c r="A47" s="27" t="s">
        <v>139</v>
      </c>
      <c r="B47" s="11" t="s">
        <v>135</v>
      </c>
      <c r="C47" s="11" t="s">
        <v>136</v>
      </c>
      <c r="D47" s="11" t="s">
        <v>0</v>
      </c>
      <c r="E47" s="11" t="s">
        <v>137</v>
      </c>
      <c r="F47" s="11" t="s">
        <v>825</v>
      </c>
      <c r="G47" s="11" t="s">
        <v>140</v>
      </c>
      <c r="H47" s="71"/>
    </row>
    <row r="48" spans="1:9" ht="15" customHeight="1" x14ac:dyDescent="0.2">
      <c r="A48" s="29" t="s">
        <v>843</v>
      </c>
      <c r="B48" s="21">
        <v>8.8000000000000005E-3</v>
      </c>
      <c r="C48" s="21">
        <v>1.35E-2</v>
      </c>
      <c r="D48" s="21">
        <v>6.08E-2</v>
      </c>
      <c r="E48" s="21">
        <v>1E-3</v>
      </c>
      <c r="F48" s="21">
        <v>1.95E-2</v>
      </c>
      <c r="G48" s="174">
        <v>0.1036</v>
      </c>
    </row>
    <row r="49" spans="1:9" ht="15" customHeight="1" x14ac:dyDescent="0.2">
      <c r="A49" s="29" t="s">
        <v>829</v>
      </c>
      <c r="B49" s="21">
        <v>1.11E-2</v>
      </c>
      <c r="C49" s="21">
        <v>1.41E-2</v>
      </c>
      <c r="D49" s="21">
        <v>6.3600000000000004E-2</v>
      </c>
      <c r="E49" s="21">
        <v>1.1000000000000001E-3</v>
      </c>
      <c r="F49" s="21">
        <v>1.9099999999999999E-2</v>
      </c>
      <c r="G49" s="174">
        <v>0.109</v>
      </c>
    </row>
    <row r="50" spans="1:9" ht="15" customHeight="1" x14ac:dyDescent="0.2">
      <c r="A50" s="29" t="s">
        <v>862</v>
      </c>
      <c r="B50" s="21">
        <v>1.0800000000000001E-2</v>
      </c>
      <c r="C50" s="21">
        <v>1.4800000000000001E-2</v>
      </c>
      <c r="D50" s="21">
        <v>6.7400000000000002E-2</v>
      </c>
      <c r="E50" s="21">
        <v>1.9E-3</v>
      </c>
      <c r="F50" s="21">
        <v>1.72E-2</v>
      </c>
      <c r="G50" s="174">
        <v>0.11219999999999999</v>
      </c>
    </row>
    <row r="51" spans="1:9" ht="15" customHeight="1" x14ac:dyDescent="0.2">
      <c r="A51" s="29" t="s">
        <v>142</v>
      </c>
      <c r="B51" s="21">
        <v>1.2699999999999999E-2</v>
      </c>
      <c r="C51" s="21">
        <v>1.01E-2</v>
      </c>
      <c r="D51" s="21">
        <v>9.1600000000000001E-2</v>
      </c>
      <c r="E51" s="21">
        <v>3.3E-3</v>
      </c>
      <c r="F51" s="21">
        <v>2.0899999999999998E-2</v>
      </c>
      <c r="G51" s="174">
        <v>0.14080000000000001</v>
      </c>
    </row>
    <row r="52" spans="1:9" ht="15" customHeight="1" x14ac:dyDescent="0.2">
      <c r="A52" s="29" t="s">
        <v>143</v>
      </c>
      <c r="B52" s="21">
        <v>1.1900000000000001E-2</v>
      </c>
      <c r="C52" s="21">
        <v>9.7999999999999997E-3</v>
      </c>
      <c r="D52" s="21">
        <v>7.17E-2</v>
      </c>
      <c r="E52" s="21">
        <v>2.8E-3</v>
      </c>
      <c r="F52" s="21">
        <v>1.83E-2</v>
      </c>
      <c r="G52" s="174">
        <v>0.1206</v>
      </c>
    </row>
    <row r="53" spans="1:9" ht="15" customHeight="1" x14ac:dyDescent="0.2">
      <c r="A53" s="40"/>
      <c r="B53" s="39"/>
      <c r="C53" s="39"/>
      <c r="D53" s="39"/>
      <c r="E53" s="39"/>
      <c r="F53" s="39"/>
      <c r="G53" s="39"/>
      <c r="H53" s="39"/>
    </row>
    <row r="54" spans="1:9" ht="15" customHeight="1" x14ac:dyDescent="0.2">
      <c r="A54" s="40"/>
      <c r="B54" s="39"/>
      <c r="C54" s="39"/>
      <c r="D54" s="39"/>
      <c r="E54" s="39"/>
      <c r="F54" s="39"/>
      <c r="G54" s="39"/>
      <c r="H54" s="39"/>
    </row>
    <row r="55" spans="1:9" ht="15" customHeight="1" x14ac:dyDescent="0.2">
      <c r="A55" s="40"/>
      <c r="B55" s="39"/>
      <c r="C55" s="39"/>
      <c r="D55" s="39"/>
      <c r="E55" s="39"/>
      <c r="F55" s="39"/>
      <c r="G55" s="39"/>
      <c r="H55" s="39"/>
    </row>
    <row r="56" spans="1:9" ht="15" customHeight="1" x14ac:dyDescent="0.2">
      <c r="A56" s="40"/>
      <c r="B56" s="39"/>
      <c r="C56" s="39"/>
      <c r="D56" s="39"/>
      <c r="E56" s="39"/>
      <c r="F56" s="39"/>
      <c r="G56" s="39"/>
      <c r="H56" s="39"/>
      <c r="I56" s="36"/>
    </row>
    <row r="57" spans="1:9" ht="15" customHeight="1" x14ac:dyDescent="0.2">
      <c r="A57" s="40"/>
      <c r="B57" s="39"/>
      <c r="C57" s="39"/>
      <c r="D57" s="39"/>
      <c r="E57" s="39"/>
      <c r="F57" s="39"/>
      <c r="G57" s="39"/>
      <c r="H57" s="39"/>
    </row>
    <row r="58" spans="1:9" ht="15" customHeight="1" x14ac:dyDescent="0.2">
      <c r="A58" s="40"/>
      <c r="B58" s="39"/>
      <c r="C58" s="39"/>
      <c r="D58" s="39"/>
      <c r="E58" s="39"/>
      <c r="F58" s="39"/>
      <c r="G58" s="39"/>
      <c r="H58" s="39"/>
    </row>
    <row r="59" spans="1:9" ht="15" customHeight="1" x14ac:dyDescent="0.2">
      <c r="A59" s="40"/>
      <c r="B59" s="39"/>
      <c r="C59" s="39"/>
      <c r="D59" s="39"/>
      <c r="E59" s="39"/>
      <c r="F59" s="39"/>
      <c r="G59" s="39"/>
      <c r="H59" s="39"/>
    </row>
    <row r="60" spans="1:9" ht="15" customHeight="1" x14ac:dyDescent="0.2">
      <c r="A60" s="40"/>
      <c r="B60" s="39"/>
      <c r="C60" s="39"/>
      <c r="D60" s="39"/>
      <c r="E60" s="39"/>
      <c r="F60" s="39"/>
      <c r="G60" s="39"/>
      <c r="H60" s="39"/>
    </row>
    <row r="61" spans="1:9" ht="15" customHeight="1" x14ac:dyDescent="0.2">
      <c r="A61" s="40"/>
      <c r="B61" s="39"/>
      <c r="C61" s="39"/>
      <c r="D61" s="39"/>
      <c r="E61" s="39"/>
      <c r="F61" s="39"/>
      <c r="G61" s="39"/>
      <c r="H61" s="39"/>
    </row>
    <row r="62" spans="1:9" ht="15" customHeight="1" x14ac:dyDescent="0.2">
      <c r="A62" s="40"/>
      <c r="B62" s="39"/>
      <c r="C62" s="39"/>
      <c r="D62" s="39"/>
      <c r="E62" s="39"/>
      <c r="F62" s="39"/>
      <c r="G62" s="39"/>
      <c r="H62" s="39"/>
    </row>
    <row r="63" spans="1:9" ht="15" customHeight="1" x14ac:dyDescent="0.2">
      <c r="A63" s="40"/>
      <c r="B63" s="39"/>
      <c r="C63" s="39"/>
      <c r="D63" s="39"/>
      <c r="E63" s="39"/>
      <c r="F63" s="39"/>
      <c r="G63" s="39"/>
      <c r="H63" s="39"/>
    </row>
    <row r="64" spans="1:9" ht="15" customHeight="1" x14ac:dyDescent="0.2">
      <c r="A64" s="40"/>
      <c r="B64" s="39"/>
      <c r="C64" s="39"/>
      <c r="D64" s="39"/>
      <c r="E64" s="39"/>
      <c r="F64" s="39"/>
      <c r="G64" s="39"/>
      <c r="H64" s="39"/>
    </row>
    <row r="65" spans="1:8" ht="15" customHeight="1" x14ac:dyDescent="0.2">
      <c r="A65" s="40"/>
      <c r="B65" s="39"/>
      <c r="C65" s="39"/>
      <c r="D65" s="39"/>
      <c r="E65" s="39"/>
      <c r="F65" s="39"/>
      <c r="G65" s="39"/>
      <c r="H65" s="39"/>
    </row>
    <row r="66" spans="1:8" ht="15" customHeight="1" x14ac:dyDescent="0.2">
      <c r="A66" s="40"/>
      <c r="B66" s="39"/>
      <c r="C66" s="39"/>
      <c r="D66" s="39"/>
      <c r="E66" s="39"/>
      <c r="F66" s="39"/>
      <c r="G66" s="39"/>
      <c r="H66" s="39"/>
    </row>
    <row r="67" spans="1:8" ht="15" customHeight="1" x14ac:dyDescent="0.2">
      <c r="A67" s="40"/>
      <c r="B67" s="39"/>
      <c r="C67" s="39"/>
      <c r="D67" s="39"/>
      <c r="E67" s="39"/>
      <c r="F67" s="39"/>
      <c r="G67" s="39"/>
      <c r="H67" s="39"/>
    </row>
    <row r="68" spans="1:8" ht="15" customHeight="1" x14ac:dyDescent="0.2">
      <c r="A68" s="40"/>
      <c r="B68" s="39"/>
      <c r="C68" s="39"/>
      <c r="D68" s="39"/>
      <c r="E68" s="39"/>
      <c r="F68" s="39"/>
      <c r="G68" s="39"/>
      <c r="H68" s="39"/>
    </row>
    <row r="69" spans="1:8" ht="15" customHeight="1" x14ac:dyDescent="0.2">
      <c r="A69" s="40"/>
      <c r="B69" s="39"/>
      <c r="C69" s="39"/>
      <c r="D69" s="39"/>
      <c r="E69" s="39"/>
      <c r="F69" s="39"/>
      <c r="G69" s="39"/>
      <c r="H69" s="39"/>
    </row>
    <row r="89" spans="1:3" ht="15" customHeight="1" x14ac:dyDescent="0.2">
      <c r="A89" s="27" t="s">
        <v>799</v>
      </c>
      <c r="B89" s="11" t="s">
        <v>0</v>
      </c>
      <c r="C89" s="71"/>
    </row>
    <row r="90" spans="1:3" ht="15" customHeight="1" x14ac:dyDescent="0.2">
      <c r="A90" s="29" t="s">
        <v>844</v>
      </c>
      <c r="B90" s="21">
        <f>'2. Agency dashboard'!C290</f>
        <v>0.5</v>
      </c>
    </row>
    <row r="91" spans="1:3" ht="15" customHeight="1" x14ac:dyDescent="0.2">
      <c r="A91" s="29" t="s">
        <v>830</v>
      </c>
      <c r="B91" s="21">
        <f>'2. Agency dashboard'!D290</f>
        <v>0.5</v>
      </c>
    </row>
    <row r="92" spans="1:3" ht="15" customHeight="1" x14ac:dyDescent="0.2">
      <c r="A92" s="29" t="s">
        <v>863</v>
      </c>
      <c r="B92" s="21">
        <f>'2. Agency dashboard'!E290</f>
        <v>1</v>
      </c>
    </row>
    <row r="93" spans="1:3" ht="15" customHeight="1" x14ac:dyDescent="0.2">
      <c r="A93" s="29" t="s">
        <v>142</v>
      </c>
      <c r="B93" s="21">
        <f>'6. ICT metrics'!E239</f>
        <v>0.8</v>
      </c>
    </row>
    <row r="94" spans="1:3" ht="15" customHeight="1" x14ac:dyDescent="0.2">
      <c r="A94" s="29" t="s">
        <v>143</v>
      </c>
      <c r="B94" s="21">
        <f>'6. ICT metrics'!F239</f>
        <v>0.8</v>
      </c>
    </row>
    <row r="103" spans="9:9" ht="15" customHeight="1" x14ac:dyDescent="0.25">
      <c r="I103" s="36"/>
    </row>
    <row r="133" spans="1:4" ht="15" customHeight="1" x14ac:dyDescent="0.25">
      <c r="C133" s="11" t="s">
        <v>385</v>
      </c>
      <c r="D133" s="49"/>
    </row>
    <row r="134" spans="1:4" ht="15" customHeight="1" x14ac:dyDescent="0.25">
      <c r="C134" s="54">
        <f>'5. Finance metrics'!C25</f>
        <v>3.4</v>
      </c>
      <c r="D134" s="49"/>
    </row>
    <row r="135" spans="1:4" ht="15" customHeight="1" x14ac:dyDescent="0.25">
      <c r="C135" s="54">
        <f>'5. Finance metrics'!E25</f>
        <v>3.3</v>
      </c>
      <c r="D135" s="49"/>
    </row>
    <row r="136" spans="1:4" ht="15" customHeight="1" x14ac:dyDescent="0.25">
      <c r="C136" s="54">
        <f>'5. Finance metrics'!G25</f>
        <v>3.65</v>
      </c>
      <c r="D136" s="49"/>
    </row>
    <row r="140" spans="1:4" ht="36" customHeight="1" x14ac:dyDescent="0.2">
      <c r="A140" s="27" t="s">
        <v>473</v>
      </c>
      <c r="B140" s="11" t="s">
        <v>384</v>
      </c>
    </row>
    <row r="141" spans="1:4" ht="15" customHeight="1" x14ac:dyDescent="0.2">
      <c r="A141" s="133" t="s">
        <v>845</v>
      </c>
      <c r="B141" s="80">
        <f>'5. Finance metrics'!C24</f>
        <v>3</v>
      </c>
      <c r="C141" s="71"/>
      <c r="D141" s="71"/>
    </row>
    <row r="142" spans="1:4" ht="15" customHeight="1" x14ac:dyDescent="0.2">
      <c r="A142" s="29" t="s">
        <v>831</v>
      </c>
      <c r="B142" s="54">
        <f>'5. Finance metrics'!D24</f>
        <v>3.1</v>
      </c>
    </row>
    <row r="143" spans="1:4" ht="15" customHeight="1" x14ac:dyDescent="0.2">
      <c r="A143" s="29" t="s">
        <v>431</v>
      </c>
      <c r="B143" s="54">
        <f>'5. Finance metrics'!E24</f>
        <v>2.65</v>
      </c>
    </row>
    <row r="144" spans="1:4" ht="15" customHeight="1" x14ac:dyDescent="0.2">
      <c r="A144" s="29" t="s">
        <v>432</v>
      </c>
      <c r="B144" s="54">
        <f>'5. Finance metrics'!G24</f>
        <v>2.7</v>
      </c>
    </row>
    <row r="145" spans="1:2" ht="15" customHeight="1" x14ac:dyDescent="0.2">
      <c r="A145" s="69"/>
      <c r="B145"/>
    </row>
    <row r="146" spans="1:2" ht="15" customHeight="1" x14ac:dyDescent="0.2">
      <c r="A146"/>
      <c r="B146"/>
    </row>
    <row r="161" spans="1:5" ht="15" customHeight="1" x14ac:dyDescent="0.25">
      <c r="C161" s="11" t="s">
        <v>422</v>
      </c>
    </row>
    <row r="162" spans="1:5" ht="15" customHeight="1" x14ac:dyDescent="0.25">
      <c r="C162" s="54">
        <f>'7. Procurement'!C195</f>
        <v>0</v>
      </c>
      <c r="E162" s="61"/>
    </row>
    <row r="163" spans="1:5" ht="15" customHeight="1" x14ac:dyDescent="0.25">
      <c r="C163" s="54">
        <f>'7. Procurement'!D195</f>
        <v>2.7</v>
      </c>
    </row>
    <row r="164" spans="1:5" ht="15" customHeight="1" x14ac:dyDescent="0.25">
      <c r="C164" s="54">
        <f>'7. Procurement'!E195</f>
        <v>0</v>
      </c>
    </row>
    <row r="168" spans="1:5" ht="31.5" customHeight="1" x14ac:dyDescent="0.2">
      <c r="A168" s="27" t="s">
        <v>474</v>
      </c>
      <c r="B168" s="11" t="s">
        <v>421</v>
      </c>
    </row>
    <row r="169" spans="1:5" ht="15" customHeight="1" x14ac:dyDescent="0.2">
      <c r="A169" s="133" t="s">
        <v>845</v>
      </c>
      <c r="B169" s="80">
        <f>'7. Procurement'!C194</f>
        <v>0</v>
      </c>
      <c r="C169" s="71"/>
      <c r="D169" s="71"/>
    </row>
    <row r="170" spans="1:5" ht="15" customHeight="1" x14ac:dyDescent="0.2">
      <c r="A170" s="29" t="s">
        <v>831</v>
      </c>
      <c r="B170" s="54">
        <f>'7. Procurement'!D194</f>
        <v>1.8</v>
      </c>
    </row>
    <row r="171" spans="1:5" ht="15" customHeight="1" x14ac:dyDescent="0.2">
      <c r="A171" s="29" t="s">
        <v>431</v>
      </c>
      <c r="B171" s="54">
        <f>'7. Procurement'!E194</f>
        <v>0</v>
      </c>
    </row>
    <row r="172" spans="1:5" ht="15" customHeight="1" x14ac:dyDescent="0.2">
      <c r="A172" s="29" t="s">
        <v>432</v>
      </c>
      <c r="B172" s="54">
        <f>'7. Procurement'!F194</f>
        <v>0</v>
      </c>
    </row>
    <row r="197" spans="1:4" ht="35.25" customHeight="1" x14ac:dyDescent="0.2">
      <c r="A197" s="134" t="s">
        <v>557</v>
      </c>
      <c r="B197" s="135" t="s">
        <v>556</v>
      </c>
      <c r="C197" s="71"/>
      <c r="D197" s="71"/>
    </row>
    <row r="198" spans="1:4" ht="15" customHeight="1" x14ac:dyDescent="0.2">
      <c r="A198" s="133" t="s">
        <v>845</v>
      </c>
      <c r="B198" s="80">
        <f>'4. HR metrics'!C178</f>
        <v>2.4</v>
      </c>
    </row>
    <row r="199" spans="1:4" ht="15" customHeight="1" x14ac:dyDescent="0.2">
      <c r="A199" s="133" t="s">
        <v>831</v>
      </c>
      <c r="B199" s="80">
        <f>'4. HR metrics'!D178</f>
        <v>2.2999999999999998</v>
      </c>
    </row>
    <row r="200" spans="1:4" ht="15" customHeight="1" x14ac:dyDescent="0.2">
      <c r="A200" s="133" t="s">
        <v>431</v>
      </c>
      <c r="B200" s="80">
        <f>'4. HR metrics'!E178</f>
        <v>2.7</v>
      </c>
    </row>
    <row r="201" spans="1:4" ht="15" customHeight="1" x14ac:dyDescent="0.2">
      <c r="A201" s="133" t="s">
        <v>432</v>
      </c>
      <c r="B201" s="80">
        <f>'4. HR metrics'!F178</f>
        <v>2.35</v>
      </c>
    </row>
    <row r="225" spans="1:4" ht="15" customHeight="1" x14ac:dyDescent="0.25">
      <c r="A225" s="74"/>
    </row>
    <row r="226" spans="1:4" ht="43.5" customHeight="1" x14ac:dyDescent="0.2">
      <c r="A226" s="134" t="s">
        <v>558</v>
      </c>
      <c r="B226" s="135" t="s">
        <v>559</v>
      </c>
      <c r="C226" s="71"/>
      <c r="D226" s="71"/>
    </row>
    <row r="227" spans="1:4" ht="15" customHeight="1" x14ac:dyDescent="0.2">
      <c r="A227" s="133" t="s">
        <v>845</v>
      </c>
      <c r="B227" s="80">
        <f>'8. CES'!C187</f>
        <v>2.1</v>
      </c>
    </row>
    <row r="228" spans="1:4" ht="15" customHeight="1" x14ac:dyDescent="0.2">
      <c r="A228" s="133" t="s">
        <v>831</v>
      </c>
      <c r="B228" s="80">
        <f>'8. CES'!D187</f>
        <v>1.9</v>
      </c>
    </row>
    <row r="229" spans="1:4" ht="15" customHeight="1" x14ac:dyDescent="0.2">
      <c r="A229" s="133" t="s">
        <v>431</v>
      </c>
      <c r="B229" s="80">
        <f>'8. CES'!E187</f>
        <v>2.9</v>
      </c>
    </row>
    <row r="230" spans="1:4" ht="15" customHeight="1" x14ac:dyDescent="0.2">
      <c r="A230" s="133" t="s">
        <v>432</v>
      </c>
      <c r="B230" s="80">
        <f>'8. CES'!F187</f>
        <v>2.9</v>
      </c>
    </row>
    <row r="255" spans="1:4" ht="33" customHeight="1" x14ac:dyDescent="0.2">
      <c r="A255" s="134" t="s">
        <v>560</v>
      </c>
      <c r="B255" s="135" t="s">
        <v>561</v>
      </c>
      <c r="C255" s="71"/>
      <c r="D255" s="71"/>
    </row>
    <row r="256" spans="1:4" ht="15" customHeight="1" x14ac:dyDescent="0.2">
      <c r="A256" s="133" t="s">
        <v>845</v>
      </c>
      <c r="B256" s="80">
        <f>'8. CES'!C213</f>
        <v>3.4</v>
      </c>
    </row>
    <row r="257" spans="1:3" ht="15" customHeight="1" x14ac:dyDescent="0.2">
      <c r="A257" s="133" t="s">
        <v>831</v>
      </c>
      <c r="B257" s="80">
        <f>'8. CES'!D213</f>
        <v>3.6</v>
      </c>
      <c r="C257" s="71"/>
    </row>
    <row r="258" spans="1:3" ht="15" customHeight="1" x14ac:dyDescent="0.2">
      <c r="A258" s="133" t="s">
        <v>431</v>
      </c>
      <c r="B258" s="80">
        <f>'8. CES'!E213</f>
        <v>2.85</v>
      </c>
    </row>
    <row r="259" spans="1:3" ht="15" customHeight="1" x14ac:dyDescent="0.2">
      <c r="A259" s="133" t="s">
        <v>432</v>
      </c>
      <c r="B259" s="80">
        <f>'8. CES'!F213</f>
        <v>2.8</v>
      </c>
    </row>
    <row r="285" spans="1:8" ht="30" customHeight="1" x14ac:dyDescent="0.2">
      <c r="A285" s="134" t="s">
        <v>562</v>
      </c>
      <c r="B285" s="135" t="s">
        <v>384</v>
      </c>
      <c r="C285" s="135" t="s">
        <v>421</v>
      </c>
      <c r="D285" s="135" t="s">
        <v>556</v>
      </c>
      <c r="E285" s="135" t="s">
        <v>559</v>
      </c>
      <c r="F285" s="135" t="s">
        <v>561</v>
      </c>
      <c r="H285" s="71"/>
    </row>
    <row r="286" spans="1:8" ht="15" customHeight="1" x14ac:dyDescent="0.2">
      <c r="A286" s="133" t="s">
        <v>845</v>
      </c>
      <c r="B286" s="80">
        <f>'5. Finance metrics'!C24</f>
        <v>3</v>
      </c>
      <c r="C286" s="80">
        <f>'7. Procurement'!C12</f>
        <v>0</v>
      </c>
      <c r="D286" s="80">
        <f>'4. HR metrics'!C22</f>
        <v>2.4</v>
      </c>
      <c r="E286" s="80">
        <f>'8. CES'!C27</f>
        <v>2.1</v>
      </c>
      <c r="F286" s="80">
        <f>'8. CES'!C29</f>
        <v>3.4</v>
      </c>
    </row>
    <row r="287" spans="1:8" ht="15" customHeight="1" x14ac:dyDescent="0.2">
      <c r="A287" s="133" t="s">
        <v>831</v>
      </c>
      <c r="B287" s="80">
        <f>'5. Finance metrics'!D24</f>
        <v>3.1</v>
      </c>
      <c r="C287" s="80">
        <f>'7. Procurement'!D12</f>
        <v>1.8</v>
      </c>
      <c r="D287" s="80">
        <f>'4. HR metrics'!D22</f>
        <v>2.2999999999999998</v>
      </c>
      <c r="E287" s="80">
        <f>'8. CES'!D27</f>
        <v>1.9</v>
      </c>
      <c r="F287" s="80">
        <f>'8. CES'!D29</f>
        <v>3.6</v>
      </c>
    </row>
    <row r="288" spans="1:8" ht="15" customHeight="1" x14ac:dyDescent="0.2">
      <c r="A288" s="133" t="s">
        <v>431</v>
      </c>
      <c r="B288" s="80">
        <f>'5. Finance metrics'!E24</f>
        <v>2.65</v>
      </c>
      <c r="C288" s="80">
        <f>'7. Procurement'!E12</f>
        <v>0</v>
      </c>
      <c r="D288" s="80">
        <f>'4. HR metrics'!E22</f>
        <v>2.7</v>
      </c>
      <c r="E288" s="80">
        <f>'8. CES'!E27</f>
        <v>2.9</v>
      </c>
      <c r="F288" s="80">
        <f>'8. CES'!E29</f>
        <v>2.85</v>
      </c>
    </row>
    <row r="289" spans="1:6" ht="15" customHeight="1" x14ac:dyDescent="0.2">
      <c r="A289" s="133" t="s">
        <v>432</v>
      </c>
      <c r="B289" s="80">
        <f>'5. Finance metrics'!G24</f>
        <v>2.7</v>
      </c>
      <c r="C289" s="80">
        <f>'7. Procurement'!G12</f>
        <v>0</v>
      </c>
      <c r="D289" s="80">
        <f>'4. HR metrics'!G22</f>
        <v>2.35</v>
      </c>
      <c r="E289" s="80">
        <f>'8. CES'!G27</f>
        <v>2.9</v>
      </c>
      <c r="F289" s="80">
        <f>'8. CES'!G29</f>
        <v>2.8</v>
      </c>
    </row>
  </sheetData>
  <customSheetViews>
    <customSheetView guid="{1955BA96-31E1-4958-8935-A0DE5811631F}">
      <selection sqref="A1:K1"/>
      <rowBreaks count="3" manualBreakCount="3">
        <brk id="45" max="254" man="1"/>
        <brk id="87" max="16383" man="1"/>
        <brk id="138" max="16383" man="1"/>
      </rowBreaks>
      <pageMargins left="0.70866141732283472" right="0.70866141732283472" top="0.74803149606299213" bottom="0.74803149606299213" header="0.31496062992125984" footer="0.31496062992125984"/>
      <pageSetup paperSize="9" scale="55" orientation="landscape" r:id="rId1"/>
      <headerFooter>
        <oddHeader>&amp;L&amp;C&amp;R</oddHeader>
        <oddFooter>&amp;L&amp;C&amp;R</oddFooter>
      </headerFooter>
    </customSheetView>
  </customSheetViews>
  <mergeCells count="1">
    <mergeCell ref="A1:K1"/>
  </mergeCells>
  <pageMargins left="0.70866141732283472" right="0.70866141732283472" top="0.74803149606299213" bottom="0.74803149606299213" header="0.31496062992125984" footer="0.31496062992125984"/>
  <pageSetup paperSize="9" scale="55" orientation="landscape" r:id="rId2"/>
  <headerFooter>
    <oddHeader>&amp;L&amp;C&amp;R</oddHeader>
    <oddFooter>&amp;L&amp;C&amp;R</oddFooter>
  </headerFooter>
  <rowBreaks count="3" manualBreakCount="3">
    <brk id="46" max="16383" man="1"/>
    <brk id="88" max="16383" man="1"/>
    <brk id="139"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9"/>
  <sheetViews>
    <sheetView zoomScale="85" zoomScaleNormal="85" workbookViewId="0">
      <pane activePane="bottomRight" state="frozen"/>
      <selection sqref="A1:K1"/>
    </sheetView>
  </sheetViews>
  <sheetFormatPr defaultRowHeight="15" customHeight="1" x14ac:dyDescent="0.25"/>
  <cols>
    <col min="1" max="1" width="9.5" style="1" customWidth="1"/>
    <col min="2" max="2" width="31" style="1" customWidth="1"/>
    <col min="3" max="3" width="15" customWidth="1"/>
    <col min="4" max="4" width="14.5" customWidth="1"/>
    <col min="5" max="5" width="14.875" customWidth="1"/>
    <col min="6" max="6" width="15.25" customWidth="1"/>
    <col min="7" max="7" width="15.375" customWidth="1"/>
    <col min="8" max="8" width="14.375" customWidth="1"/>
    <col min="9" max="9" width="15.625" customWidth="1"/>
    <col min="10" max="10" width="15.875" customWidth="1"/>
    <col min="11" max="11" width="15.375" customWidth="1"/>
    <col min="12" max="12" width="16.125" customWidth="1"/>
    <col min="13" max="13" width="15.125" customWidth="1"/>
    <col min="14" max="14" width="16" customWidth="1"/>
    <col min="15" max="15" width="14.125" customWidth="1"/>
    <col min="16" max="16" width="16.875" customWidth="1"/>
  </cols>
  <sheetData>
    <row r="1" spans="1:14" ht="36" customHeight="1" x14ac:dyDescent="0.2">
      <c r="A1" s="185" t="s">
        <v>846</v>
      </c>
      <c r="B1" s="185"/>
      <c r="C1" s="185"/>
      <c r="D1" s="185"/>
      <c r="E1" s="185"/>
      <c r="F1" s="185"/>
      <c r="G1" s="185"/>
      <c r="H1" s="185"/>
      <c r="I1" s="185"/>
      <c r="J1" s="185"/>
      <c r="K1" s="185"/>
    </row>
    <row r="2" spans="1:14" ht="30" customHeight="1" x14ac:dyDescent="0.2">
      <c r="A2" s="189" t="s">
        <v>125</v>
      </c>
      <c r="B2" s="189"/>
      <c r="C2" s="189"/>
      <c r="D2" s="189"/>
      <c r="E2" s="189"/>
      <c r="F2" s="189"/>
      <c r="G2" s="189"/>
      <c r="H2" s="189"/>
    </row>
    <row r="3" spans="1:14" ht="58.5" customHeight="1" x14ac:dyDescent="0.2">
      <c r="A3" s="26" t="s">
        <v>5</v>
      </c>
      <c r="B3" s="26" t="s">
        <v>11</v>
      </c>
      <c r="C3" s="26" t="s">
        <v>847</v>
      </c>
      <c r="D3" s="136" t="s">
        <v>832</v>
      </c>
      <c r="E3" s="136" t="s">
        <v>848</v>
      </c>
      <c r="F3" s="136" t="s">
        <v>833</v>
      </c>
      <c r="G3" s="136" t="s">
        <v>849</v>
      </c>
      <c r="H3" s="136" t="s">
        <v>834</v>
      </c>
      <c r="I3" s="26" t="s">
        <v>131</v>
      </c>
      <c r="J3" s="26" t="s">
        <v>130</v>
      </c>
      <c r="K3" s="136" t="s">
        <v>850</v>
      </c>
      <c r="L3" s="136" t="s">
        <v>864</v>
      </c>
      <c r="M3" s="136" t="s">
        <v>851</v>
      </c>
      <c r="N3" s="136" t="s">
        <v>836</v>
      </c>
    </row>
    <row r="4" spans="1:14" ht="30" customHeight="1" x14ac:dyDescent="0.2">
      <c r="A4" s="13" t="s">
        <v>15</v>
      </c>
      <c r="B4" s="14" t="s">
        <v>2</v>
      </c>
      <c r="C4" s="30">
        <f>'2. Agency dashboard'!C10</f>
        <v>1540.8653999999999</v>
      </c>
      <c r="D4" s="30">
        <f>'2. Agency dashboard'!D10</f>
        <v>1855.0148999999999</v>
      </c>
      <c r="E4" s="30">
        <v>3598.9067</v>
      </c>
      <c r="F4" s="30">
        <v>3467.2988999999998</v>
      </c>
      <c r="G4" s="30">
        <v>3100.761</v>
      </c>
      <c r="H4" s="30">
        <v>3055.3717999999999</v>
      </c>
      <c r="I4" s="30">
        <v>1734.58</v>
      </c>
      <c r="J4" s="30">
        <v>1045</v>
      </c>
      <c r="K4" s="30">
        <v>2845.0005999999998</v>
      </c>
      <c r="L4" s="30">
        <v>2918.7674999999999</v>
      </c>
      <c r="M4" s="30">
        <v>1840.6627000000001</v>
      </c>
      <c r="N4" s="30">
        <v>1896.8139000000001</v>
      </c>
    </row>
    <row r="5" spans="1:14" ht="30" customHeight="1" x14ac:dyDescent="0.2">
      <c r="A5" s="13" t="s">
        <v>16</v>
      </c>
      <c r="B5" s="14" t="s">
        <v>17</v>
      </c>
      <c r="C5" s="22">
        <f>'2. Agency dashboard'!C11</f>
        <v>108.6729</v>
      </c>
      <c r="D5" s="22">
        <f>'2. Agency dashboard'!D11</f>
        <v>110.842</v>
      </c>
      <c r="E5" s="22">
        <v>55.529299999999999</v>
      </c>
      <c r="F5" s="22">
        <v>61.046599999999998</v>
      </c>
      <c r="G5" s="22">
        <v>61.804099999999998</v>
      </c>
      <c r="H5" s="22">
        <v>62.877299999999998</v>
      </c>
      <c r="I5" s="22">
        <v>66.67</v>
      </c>
      <c r="J5" s="22">
        <v>70.88</v>
      </c>
      <c r="K5" s="22">
        <v>63.297899999999998</v>
      </c>
      <c r="L5" s="22">
        <v>65.608000000000004</v>
      </c>
      <c r="M5" s="22">
        <v>91.294200000000004</v>
      </c>
      <c r="N5" s="22">
        <v>87.278199999999998</v>
      </c>
    </row>
    <row r="6" spans="1:14" ht="30" customHeight="1" x14ac:dyDescent="0.2">
      <c r="A6" s="13" t="s">
        <v>18</v>
      </c>
      <c r="B6" s="14" t="s">
        <v>19</v>
      </c>
      <c r="C6" s="52"/>
      <c r="D6" s="52"/>
      <c r="E6" s="52"/>
      <c r="F6" s="52"/>
      <c r="G6" s="52"/>
      <c r="H6" s="52"/>
      <c r="I6" s="52"/>
      <c r="J6" s="52"/>
      <c r="K6" s="52"/>
      <c r="L6" s="52"/>
      <c r="M6" s="52"/>
      <c r="N6" s="52"/>
    </row>
    <row r="7" spans="1:14" ht="30" customHeight="1" x14ac:dyDescent="0.2">
      <c r="A7" s="15" t="s">
        <v>20</v>
      </c>
      <c r="B7" s="16" t="s">
        <v>21</v>
      </c>
      <c r="C7" s="30">
        <f>'2. Agency dashboard'!C13</f>
        <v>178.84620000000001</v>
      </c>
      <c r="D7" s="30">
        <f>'2. Agency dashboard'!D13</f>
        <v>185.20359999999999</v>
      </c>
      <c r="E7" s="30">
        <v>645.47479999999996</v>
      </c>
      <c r="F7" s="30">
        <v>519.66219999999998</v>
      </c>
      <c r="G7" s="30">
        <v>625.10360000000003</v>
      </c>
      <c r="H7" s="30">
        <v>458.892</v>
      </c>
      <c r="I7" s="30">
        <v>335</v>
      </c>
      <c r="J7" s="30">
        <v>311</v>
      </c>
      <c r="K7" s="30">
        <v>570.05359999999996</v>
      </c>
      <c r="L7" s="30">
        <v>393.39949999999999</v>
      </c>
      <c r="M7" s="30">
        <v>398.19159999999999</v>
      </c>
      <c r="N7" s="30">
        <v>344.86540000000002</v>
      </c>
    </row>
    <row r="8" spans="1:14" ht="30" customHeight="1" x14ac:dyDescent="0.2">
      <c r="A8" s="15" t="s">
        <v>22</v>
      </c>
      <c r="B8" s="16" t="s">
        <v>23</v>
      </c>
      <c r="C8" s="30">
        <f>'2. Agency dashboard'!C14</f>
        <v>241.34620000000001</v>
      </c>
      <c r="D8" s="30">
        <f>'2. Agency dashboard'!D14</f>
        <v>286.99110000000002</v>
      </c>
      <c r="E8" s="30">
        <v>720.98429999999996</v>
      </c>
      <c r="F8" s="30">
        <v>547.88679999999999</v>
      </c>
      <c r="G8" s="30">
        <v>641.45100000000002</v>
      </c>
      <c r="H8" s="30">
        <v>469.7946</v>
      </c>
      <c r="I8" s="30">
        <v>360</v>
      </c>
      <c r="J8" s="30">
        <v>367</v>
      </c>
      <c r="K8" s="30">
        <v>397.1814</v>
      </c>
      <c r="L8" s="30">
        <v>328.7201</v>
      </c>
      <c r="M8" s="30">
        <v>321.62599999999998</v>
      </c>
      <c r="N8" s="30">
        <v>317.56479999999999</v>
      </c>
    </row>
    <row r="9" spans="1:14" ht="30" customHeight="1" x14ac:dyDescent="0.2">
      <c r="A9" s="15" t="s">
        <v>24</v>
      </c>
      <c r="B9" s="16" t="s">
        <v>25</v>
      </c>
      <c r="C9" s="30">
        <f>'2. Agency dashboard'!C15</f>
        <v>76.923100000000005</v>
      </c>
      <c r="D9" s="30">
        <f>'2. Agency dashboard'!D15</f>
        <v>61.072499999999998</v>
      </c>
      <c r="E9" s="30">
        <v>205.5187</v>
      </c>
      <c r="F9" s="30">
        <v>216.72409999999999</v>
      </c>
      <c r="G9" s="30">
        <v>189.2946</v>
      </c>
      <c r="H9" s="30">
        <v>206.21360000000001</v>
      </c>
      <c r="I9" s="30">
        <v>108</v>
      </c>
      <c r="J9" s="30">
        <v>265</v>
      </c>
      <c r="K9" s="30">
        <v>141.92760000000001</v>
      </c>
      <c r="L9" s="30">
        <v>157.62299999999999</v>
      </c>
      <c r="M9" s="30">
        <v>94.387</v>
      </c>
      <c r="N9" s="30">
        <v>92.288799999999995</v>
      </c>
    </row>
    <row r="10" spans="1:14" ht="30" customHeight="1" x14ac:dyDescent="0.2">
      <c r="A10" s="15" t="s">
        <v>26</v>
      </c>
      <c r="B10" s="16" t="s">
        <v>27</v>
      </c>
      <c r="C10" s="30">
        <f>'2. Agency dashboard'!C16</f>
        <v>757.2115</v>
      </c>
      <c r="D10" s="30">
        <f>'2. Agency dashboard'!D16</f>
        <v>1043.1976</v>
      </c>
      <c r="E10" s="30">
        <v>799.87900000000002</v>
      </c>
      <c r="F10" s="30">
        <v>1212.1601000000001</v>
      </c>
      <c r="G10" s="30">
        <v>799.87900000000002</v>
      </c>
      <c r="H10" s="30">
        <v>1047.1994999999999</v>
      </c>
      <c r="I10" s="30">
        <v>302</v>
      </c>
      <c r="J10" s="30">
        <v>627</v>
      </c>
      <c r="K10" s="30">
        <v>757.99580000000003</v>
      </c>
      <c r="L10" s="30">
        <v>852.97329999999999</v>
      </c>
      <c r="M10" s="30">
        <v>541.81460000000004</v>
      </c>
      <c r="N10" s="30">
        <v>545.49469999999997</v>
      </c>
    </row>
    <row r="11" spans="1:14" ht="30" customHeight="1" x14ac:dyDescent="0.2">
      <c r="A11" s="15" t="s">
        <v>28</v>
      </c>
      <c r="B11" s="16" t="s">
        <v>29</v>
      </c>
      <c r="C11" s="30">
        <f>'2. Agency dashboard'!C17</f>
        <v>140.38460000000001</v>
      </c>
      <c r="D11" s="30">
        <f>'2. Agency dashboard'!D17</f>
        <v>148.9573</v>
      </c>
      <c r="E11" s="30">
        <v>365.79570000000001</v>
      </c>
      <c r="F11" s="30">
        <v>364.24779999999998</v>
      </c>
      <c r="G11" s="30">
        <v>329.94580000000002</v>
      </c>
      <c r="H11" s="30">
        <v>332.07389999999998</v>
      </c>
      <c r="I11" s="30">
        <v>225</v>
      </c>
      <c r="J11" s="30">
        <v>174</v>
      </c>
      <c r="K11" s="30">
        <v>293.33240000000001</v>
      </c>
      <c r="L11" s="30">
        <v>297.85669999999999</v>
      </c>
      <c r="M11" s="30">
        <v>282.1508</v>
      </c>
      <c r="N11" s="30">
        <v>265.8827</v>
      </c>
    </row>
    <row r="12" spans="1:14" ht="30" customHeight="1" x14ac:dyDescent="0.2">
      <c r="A12" s="15" t="s">
        <v>30</v>
      </c>
      <c r="B12" s="16" t="s">
        <v>31</v>
      </c>
      <c r="C12" s="30">
        <f>'2. Agency dashboard'!C18</f>
        <v>146.15379999999999</v>
      </c>
      <c r="D12" s="30">
        <f>'2. Agency dashboard'!D18</f>
        <v>129.59289999999999</v>
      </c>
      <c r="E12" s="30">
        <v>162.28299999999999</v>
      </c>
      <c r="F12" s="30">
        <v>146.60669999999999</v>
      </c>
      <c r="G12" s="30">
        <v>123.5164</v>
      </c>
      <c r="H12" s="30">
        <v>116.98860000000001</v>
      </c>
      <c r="I12" s="30">
        <v>76</v>
      </c>
      <c r="J12" s="30">
        <v>116</v>
      </c>
      <c r="K12" s="30">
        <v>110.1208</v>
      </c>
      <c r="L12" s="30">
        <v>95.856099999999998</v>
      </c>
      <c r="M12" s="30">
        <v>94.69</v>
      </c>
      <c r="N12" s="30">
        <v>85.899699999999996</v>
      </c>
    </row>
    <row r="13" spans="1:14" ht="30" customHeight="1" x14ac:dyDescent="0.2">
      <c r="A13" s="13" t="s">
        <v>32</v>
      </c>
      <c r="B13" s="14" t="s">
        <v>33</v>
      </c>
      <c r="C13" s="30">
        <f>'2. Agency dashboard'!C19</f>
        <v>1430.1994</v>
      </c>
      <c r="D13" s="30">
        <f>'2. Agency dashboard'!D19</f>
        <v>2349.5934999999999</v>
      </c>
      <c r="E13" s="30">
        <v>4496.8158999999996</v>
      </c>
      <c r="F13" s="30">
        <v>4166.6666999999998</v>
      </c>
      <c r="G13" s="30">
        <v>3189.7303999999999</v>
      </c>
      <c r="H13" s="30">
        <v>2620.2532000000001</v>
      </c>
      <c r="I13" s="30">
        <v>2434.0500000000002</v>
      </c>
      <c r="J13" s="30">
        <v>1500</v>
      </c>
      <c r="K13" s="30">
        <v>2672.9695000000002</v>
      </c>
      <c r="L13" s="30">
        <v>2410.9292999999998</v>
      </c>
      <c r="M13" s="30">
        <v>2233.8024</v>
      </c>
      <c r="N13" s="30">
        <v>1900.9857999999999</v>
      </c>
    </row>
    <row r="14" spans="1:14" ht="30" customHeight="1" x14ac:dyDescent="0.2">
      <c r="A14" s="13" t="s">
        <v>34</v>
      </c>
      <c r="B14" s="14" t="s">
        <v>35</v>
      </c>
      <c r="C14" s="22"/>
      <c r="D14" s="52"/>
      <c r="E14" s="52"/>
      <c r="F14" s="52"/>
      <c r="G14" s="52"/>
      <c r="H14" s="52"/>
      <c r="I14" s="52"/>
      <c r="J14" s="52"/>
      <c r="K14" s="52"/>
      <c r="L14" s="52"/>
      <c r="M14" s="52"/>
      <c r="N14" s="52"/>
    </row>
    <row r="15" spans="1:14" ht="30" customHeight="1" x14ac:dyDescent="0.2">
      <c r="A15" s="15" t="s">
        <v>36</v>
      </c>
      <c r="B15" s="16" t="s">
        <v>21</v>
      </c>
      <c r="C15" s="22">
        <f>'2. Agency dashboard'!C21</f>
        <v>556.14970000000005</v>
      </c>
      <c r="D15" s="22">
        <f>'2. Agency dashboard'!D21</f>
        <v>619.69230000000005</v>
      </c>
      <c r="E15" s="22">
        <v>250.59880000000001</v>
      </c>
      <c r="F15" s="22">
        <v>313.5829</v>
      </c>
      <c r="G15" s="22">
        <v>260.1216</v>
      </c>
      <c r="H15" s="22">
        <v>324.03879999999998</v>
      </c>
      <c r="I15" s="22" t="s">
        <v>868</v>
      </c>
      <c r="J15" s="22" t="s">
        <v>868</v>
      </c>
      <c r="K15" s="22">
        <v>295.73809999999997</v>
      </c>
      <c r="L15" s="22">
        <v>440.05930000000001</v>
      </c>
      <c r="M15" s="22">
        <v>506.55529999999999</v>
      </c>
      <c r="N15" s="22">
        <v>482.38200000000001</v>
      </c>
    </row>
    <row r="16" spans="1:14" ht="30" customHeight="1" x14ac:dyDescent="0.2">
      <c r="A16" s="15" t="s">
        <v>37</v>
      </c>
      <c r="B16" s="16" t="s">
        <v>23</v>
      </c>
      <c r="C16" s="22">
        <f>'2. Agency dashboard'!C22</f>
        <v>1014.6341</v>
      </c>
      <c r="D16" s="22">
        <f>'2. Agency dashboard'!D22</f>
        <v>1032.8205</v>
      </c>
      <c r="E16" s="22">
        <v>388.60939999999999</v>
      </c>
      <c r="F16" s="22">
        <v>536.24469999999997</v>
      </c>
      <c r="G16" s="22">
        <v>363.2174</v>
      </c>
      <c r="H16" s="22">
        <v>481.55880000000002</v>
      </c>
      <c r="I16" s="22" t="s">
        <v>868</v>
      </c>
      <c r="J16" s="22" t="s">
        <v>868</v>
      </c>
      <c r="K16" s="22">
        <v>575.02800000000002</v>
      </c>
      <c r="L16" s="22">
        <v>803.01990000000001</v>
      </c>
      <c r="M16" s="22">
        <v>577.22619999999995</v>
      </c>
      <c r="N16" s="22">
        <v>714.30229999999995</v>
      </c>
    </row>
    <row r="17" spans="1:16" ht="30" customHeight="1" x14ac:dyDescent="0.2">
      <c r="A17" s="15" t="s">
        <v>38</v>
      </c>
      <c r="B17" s="16" t="s">
        <v>25</v>
      </c>
      <c r="C17" s="22">
        <f>'2. Agency dashboard'!C23</f>
        <v>1434.4828</v>
      </c>
      <c r="D17" s="22">
        <f>'2. Agency dashboard'!D23</f>
        <v>1678.3333</v>
      </c>
      <c r="E17" s="22">
        <v>757.98749999999995</v>
      </c>
      <c r="F17" s="22">
        <v>859.03030000000001</v>
      </c>
      <c r="G17" s="22">
        <v>768.90369999999996</v>
      </c>
      <c r="H17" s="22">
        <v>783.53880000000004</v>
      </c>
      <c r="I17" s="22" t="s">
        <v>868</v>
      </c>
      <c r="J17" s="22" t="s">
        <v>868</v>
      </c>
      <c r="K17" s="22">
        <v>1165.5443</v>
      </c>
      <c r="L17" s="22">
        <v>1557.4894999999999</v>
      </c>
      <c r="M17" s="22">
        <v>1214.7001</v>
      </c>
      <c r="N17" s="22">
        <v>1232.7288000000001</v>
      </c>
    </row>
    <row r="18" spans="1:16" ht="30" customHeight="1" x14ac:dyDescent="0.2">
      <c r="A18" s="15" t="s">
        <v>39</v>
      </c>
      <c r="B18" s="16" t="s">
        <v>27</v>
      </c>
      <c r="C18" s="22">
        <f>'2. Agency dashboard'!C24</f>
        <v>256.7901</v>
      </c>
      <c r="D18" s="22">
        <f>'2. Agency dashboard'!D24</f>
        <v>256.56049999999999</v>
      </c>
      <c r="E18" s="22">
        <v>268.52010000000001</v>
      </c>
      <c r="F18" s="22">
        <v>240.5204</v>
      </c>
      <c r="G18" s="22">
        <v>274.21589999999998</v>
      </c>
      <c r="H18" s="22">
        <v>240.5204</v>
      </c>
      <c r="I18" s="22" t="s">
        <v>868</v>
      </c>
      <c r="J18" s="22" t="s">
        <v>868</v>
      </c>
      <c r="K18" s="22">
        <v>301.91460000000001</v>
      </c>
      <c r="L18" s="22">
        <v>265.36660000000001</v>
      </c>
      <c r="M18" s="22">
        <v>331.2987</v>
      </c>
      <c r="N18" s="22">
        <v>310.79419999999999</v>
      </c>
    </row>
    <row r="19" spans="1:16" ht="30" customHeight="1" x14ac:dyDescent="0.2">
      <c r="A19" s="15" t="s">
        <v>40</v>
      </c>
      <c r="B19" s="16" t="s">
        <v>29</v>
      </c>
      <c r="C19" s="22">
        <f>'2. Agency dashboard'!C25</f>
        <v>650</v>
      </c>
      <c r="D19" s="22">
        <f>'2. Agency dashboard'!D25</f>
        <v>689.726</v>
      </c>
      <c r="E19" s="22">
        <v>476.14929999999998</v>
      </c>
      <c r="F19" s="22">
        <v>468.55540000000002</v>
      </c>
      <c r="G19" s="22">
        <v>406.19389999999999</v>
      </c>
      <c r="H19" s="22">
        <v>431.92439999999999</v>
      </c>
      <c r="I19" s="22" t="s">
        <v>868</v>
      </c>
      <c r="J19" s="22" t="s">
        <v>868</v>
      </c>
      <c r="K19" s="22">
        <v>578.64469999999994</v>
      </c>
      <c r="L19" s="22">
        <v>493.23509999999999</v>
      </c>
      <c r="M19" s="22">
        <v>585.47220000000004</v>
      </c>
      <c r="N19" s="22">
        <v>531.73910000000001</v>
      </c>
    </row>
    <row r="20" spans="1:16" ht="30" customHeight="1" x14ac:dyDescent="0.2">
      <c r="A20" s="15" t="s">
        <v>41</v>
      </c>
      <c r="B20" s="16" t="s">
        <v>31</v>
      </c>
      <c r="C20" s="22">
        <f>'2. Agency dashboard'!C26</f>
        <v>3466.6667000000002</v>
      </c>
      <c r="D20" s="22">
        <f>'2. Agency dashboard'!D26</f>
        <v>2014</v>
      </c>
      <c r="E20" s="22">
        <v>781.01350000000002</v>
      </c>
      <c r="F20" s="22">
        <v>1060.7403999999999</v>
      </c>
      <c r="G20" s="22">
        <v>1102.0381</v>
      </c>
      <c r="H20" s="22">
        <v>1109.4675999999999</v>
      </c>
      <c r="I20" s="22" t="s">
        <v>868</v>
      </c>
      <c r="J20" s="22" t="s">
        <v>868</v>
      </c>
      <c r="K20" s="22">
        <v>1653.3851</v>
      </c>
      <c r="L20" s="22">
        <v>1541.1717000000001</v>
      </c>
      <c r="M20" s="22">
        <v>1734.4069999999999</v>
      </c>
      <c r="N20" s="22">
        <v>1845.3637000000001</v>
      </c>
    </row>
    <row r="21" spans="1:16" ht="30" customHeight="1" x14ac:dyDescent="0.2">
      <c r="A21" s="13" t="s">
        <v>42</v>
      </c>
      <c r="B21" s="14" t="s">
        <v>44</v>
      </c>
      <c r="C21" s="21">
        <f>'2. Agency dashboard'!C27</f>
        <v>0.44719999999999999</v>
      </c>
      <c r="D21" s="21">
        <f>'2. Agency dashboard'!D27</f>
        <v>0.67920000000000003</v>
      </c>
      <c r="E21" s="21">
        <v>0.751</v>
      </c>
      <c r="F21" s="21">
        <v>0.67490000000000006</v>
      </c>
      <c r="G21" s="21">
        <v>0.748</v>
      </c>
      <c r="H21" s="21">
        <v>0.70009999999999994</v>
      </c>
      <c r="I21" s="21">
        <v>0.85</v>
      </c>
      <c r="J21" s="21">
        <v>0.86499999999999999</v>
      </c>
      <c r="K21" s="21">
        <v>0.76549999999999996</v>
      </c>
      <c r="L21" s="21">
        <v>0.70609999999999995</v>
      </c>
      <c r="M21" s="21">
        <v>0.83150000000000002</v>
      </c>
      <c r="N21" s="21">
        <v>0.80020000000000002</v>
      </c>
      <c r="P21" s="137"/>
    </row>
    <row r="22" spans="1:16" ht="30" customHeight="1" x14ac:dyDescent="0.2">
      <c r="A22" s="13" t="s">
        <v>43</v>
      </c>
      <c r="B22" s="14" t="s">
        <v>563</v>
      </c>
      <c r="C22" s="54">
        <f>'2. Agency dashboard'!C28</f>
        <v>2.4</v>
      </c>
      <c r="D22" s="54">
        <f>'2. Agency dashboard'!D28</f>
        <v>2.2999999999999998</v>
      </c>
      <c r="E22" s="177">
        <v>2.7</v>
      </c>
      <c r="F22" s="177">
        <v>2.5499999999999998</v>
      </c>
      <c r="G22" s="177">
        <v>2.35</v>
      </c>
      <c r="H22" s="177">
        <v>2.4</v>
      </c>
      <c r="I22" s="177" t="s">
        <v>868</v>
      </c>
      <c r="J22" s="177" t="s">
        <v>868</v>
      </c>
      <c r="K22" s="177">
        <v>2.7749999999999999</v>
      </c>
      <c r="L22" s="177">
        <v>2.7749999999999999</v>
      </c>
      <c r="M22" s="177">
        <v>2.7</v>
      </c>
      <c r="N22" s="177">
        <v>2.6749999999999998</v>
      </c>
      <c r="P22" s="138"/>
    </row>
    <row r="23" spans="1:16" ht="30" customHeight="1" x14ac:dyDescent="0.2">
      <c r="A23" s="13" t="s">
        <v>45</v>
      </c>
      <c r="B23" s="14" t="s">
        <v>564</v>
      </c>
      <c r="C23" s="54">
        <f>'2. Agency dashboard'!C29</f>
        <v>3</v>
      </c>
      <c r="D23" s="54">
        <f>'2. Agency dashboard'!D29</f>
        <v>2.7</v>
      </c>
      <c r="E23" s="177">
        <v>3.3</v>
      </c>
      <c r="F23" s="177">
        <v>3.4</v>
      </c>
      <c r="G23" s="177">
        <v>3.3</v>
      </c>
      <c r="H23" s="177">
        <v>3.15</v>
      </c>
      <c r="I23" s="177" t="s">
        <v>868</v>
      </c>
      <c r="J23" s="177" t="s">
        <v>868</v>
      </c>
      <c r="K23" s="177">
        <v>3.6</v>
      </c>
      <c r="L23" s="177">
        <v>3.6</v>
      </c>
      <c r="M23" s="177">
        <v>3.6</v>
      </c>
      <c r="N23" s="177">
        <v>3.5750000000000002</v>
      </c>
      <c r="P23" s="139"/>
    </row>
    <row r="25" spans="1:16" ht="62.25" customHeight="1" x14ac:dyDescent="0.2">
      <c r="A25" s="28" t="str">
        <f>A4</f>
        <v>HR1</v>
      </c>
      <c r="B25" s="27" t="str">
        <f>B4</f>
        <v>Total Cost of HR function per employee</v>
      </c>
      <c r="C25" s="135" t="s">
        <v>847</v>
      </c>
      <c r="D25" s="135" t="s">
        <v>832</v>
      </c>
      <c r="E25" s="11" t="s">
        <v>126</v>
      </c>
      <c r="F25" s="11" t="s">
        <v>127</v>
      </c>
      <c r="G25" s="11" t="s">
        <v>131</v>
      </c>
      <c r="H25" s="11" t="s">
        <v>130</v>
      </c>
      <c r="I25" s="11" t="s">
        <v>865</v>
      </c>
      <c r="J25" s="11" t="s">
        <v>129</v>
      </c>
    </row>
    <row r="26" spans="1:16" ht="15" customHeight="1" x14ac:dyDescent="0.25">
      <c r="A26" s="28"/>
      <c r="B26" s="2" t="s">
        <v>132</v>
      </c>
      <c r="C26" s="23">
        <f>C4</f>
        <v>1540.8653999999999</v>
      </c>
      <c r="D26" s="23">
        <f>D4</f>
        <v>1855.0148999999999</v>
      </c>
      <c r="E26" s="23">
        <f>E4</f>
        <v>3598.9067</v>
      </c>
      <c r="F26" s="23">
        <f>G4</f>
        <v>3100.761</v>
      </c>
      <c r="G26" s="23">
        <f>I4</f>
        <v>1734.58</v>
      </c>
      <c r="H26" s="23">
        <f>J4</f>
        <v>1045</v>
      </c>
      <c r="I26" s="23">
        <f>K4</f>
        <v>2845.0005999999998</v>
      </c>
      <c r="J26" s="23">
        <f>M4</f>
        <v>1840.6627000000001</v>
      </c>
    </row>
    <row r="47" spans="1:10" ht="45" customHeight="1" x14ac:dyDescent="0.2">
      <c r="A47" s="28" t="str">
        <f>A5</f>
        <v>HR2</v>
      </c>
      <c r="B47" s="27" t="str">
        <f>B5</f>
        <v>Number of employees per HR FTE</v>
      </c>
      <c r="C47" s="135" t="s">
        <v>847</v>
      </c>
      <c r="D47" s="135" t="s">
        <v>832</v>
      </c>
      <c r="E47" s="11" t="s">
        <v>126</v>
      </c>
      <c r="F47" s="11" t="s">
        <v>127</v>
      </c>
      <c r="G47" s="11" t="s">
        <v>131</v>
      </c>
      <c r="H47" s="11" t="s">
        <v>130</v>
      </c>
      <c r="I47" s="11" t="s">
        <v>865</v>
      </c>
      <c r="J47" s="11" t="s">
        <v>129</v>
      </c>
    </row>
    <row r="48" spans="1:10" ht="15" customHeight="1" x14ac:dyDescent="0.25">
      <c r="A48" s="28"/>
      <c r="B48" s="2" t="s">
        <v>132</v>
      </c>
      <c r="C48" s="22">
        <f>C5</f>
        <v>108.6729</v>
      </c>
      <c r="D48" s="22">
        <f>D5</f>
        <v>110.842</v>
      </c>
      <c r="E48" s="22">
        <f>E5</f>
        <v>55.529299999999999</v>
      </c>
      <c r="F48" s="22">
        <f>G5</f>
        <v>61.804099999999998</v>
      </c>
      <c r="G48" s="22">
        <f>I5</f>
        <v>66.67</v>
      </c>
      <c r="H48" s="22">
        <f>J5</f>
        <v>70.88</v>
      </c>
      <c r="I48" s="22">
        <f>K5</f>
        <v>63.297899999999998</v>
      </c>
      <c r="J48" s="22">
        <f>M5</f>
        <v>91.294200000000004</v>
      </c>
    </row>
    <row r="69" spans="1:10" ht="45" customHeight="1" x14ac:dyDescent="0.2">
      <c r="A69" s="28" t="str">
        <f>A6</f>
        <v>HR3</v>
      </c>
      <c r="B69" s="27" t="str">
        <f>B6</f>
        <v xml:space="preserve">Cost of HR process per employee </v>
      </c>
      <c r="C69" s="135" t="s">
        <v>847</v>
      </c>
      <c r="D69" s="135" t="s">
        <v>832</v>
      </c>
      <c r="E69" s="11" t="s">
        <v>126</v>
      </c>
      <c r="F69" s="11" t="s">
        <v>127</v>
      </c>
      <c r="G69" s="11" t="s">
        <v>131</v>
      </c>
      <c r="H69" s="11" t="s">
        <v>130</v>
      </c>
      <c r="I69" s="11" t="s">
        <v>865</v>
      </c>
      <c r="J69" s="11" t="s">
        <v>129</v>
      </c>
    </row>
    <row r="70" spans="1:10" ht="30.75" customHeight="1" x14ac:dyDescent="0.2">
      <c r="A70" s="28" t="str">
        <f t="shared" ref="A70:A75" si="0">A7</f>
        <v>HR3.1</v>
      </c>
      <c r="B70" s="16" t="str">
        <f>B7</f>
        <v>Develop and manage HR planning, policies, and strategies</v>
      </c>
      <c r="C70" s="23">
        <f>C7</f>
        <v>178.84620000000001</v>
      </c>
      <c r="D70" s="23">
        <f>D7</f>
        <v>185.20359999999999</v>
      </c>
      <c r="E70" s="23">
        <f>E7</f>
        <v>645.47479999999996</v>
      </c>
      <c r="F70" s="23">
        <f t="shared" ref="F70:F75" si="1">G7</f>
        <v>625.10360000000003</v>
      </c>
      <c r="G70" s="23">
        <f>I7</f>
        <v>335</v>
      </c>
      <c r="H70" s="23">
        <f>J7</f>
        <v>311</v>
      </c>
      <c r="I70" s="23">
        <f>K7</f>
        <v>570.05359999999996</v>
      </c>
      <c r="J70" s="23">
        <f t="shared" ref="J70:J75" si="2">M7</f>
        <v>398.19159999999999</v>
      </c>
    </row>
    <row r="71" spans="1:10" ht="30.75" customHeight="1" x14ac:dyDescent="0.2">
      <c r="A71" s="28" t="str">
        <f t="shared" si="0"/>
        <v>HR3.2</v>
      </c>
      <c r="B71" s="16" t="str">
        <f t="shared" ref="B71:C75" si="3">B8</f>
        <v>Recruitment, source and select employees</v>
      </c>
      <c r="C71" s="23">
        <f t="shared" si="3"/>
        <v>241.34620000000001</v>
      </c>
      <c r="D71" s="23">
        <f t="shared" ref="D71:E75" si="4">D8</f>
        <v>286.99110000000002</v>
      </c>
      <c r="E71" s="23">
        <f t="shared" si="4"/>
        <v>720.98429999999996</v>
      </c>
      <c r="F71" s="23">
        <f t="shared" si="1"/>
        <v>641.45100000000002</v>
      </c>
      <c r="G71" s="23">
        <f t="shared" ref="G71:H75" si="5">I8</f>
        <v>360</v>
      </c>
      <c r="H71" s="23">
        <f t="shared" si="5"/>
        <v>367</v>
      </c>
      <c r="I71" s="23">
        <f>K8</f>
        <v>397.1814</v>
      </c>
      <c r="J71" s="23">
        <f t="shared" si="2"/>
        <v>321.62599999999998</v>
      </c>
    </row>
    <row r="72" spans="1:10" ht="30.75" customHeight="1" x14ac:dyDescent="0.2">
      <c r="A72" s="28" t="str">
        <f t="shared" si="0"/>
        <v>HR3.3</v>
      </c>
      <c r="B72" s="16" t="str">
        <f t="shared" si="3"/>
        <v>Reward and retain employees</v>
      </c>
      <c r="C72" s="23">
        <f t="shared" si="3"/>
        <v>76.923100000000005</v>
      </c>
      <c r="D72" s="23">
        <f t="shared" si="4"/>
        <v>61.072499999999998</v>
      </c>
      <c r="E72" s="23">
        <f t="shared" si="4"/>
        <v>205.5187</v>
      </c>
      <c r="F72" s="23">
        <f t="shared" si="1"/>
        <v>189.2946</v>
      </c>
      <c r="G72" s="23">
        <f t="shared" si="5"/>
        <v>108</v>
      </c>
      <c r="H72" s="23">
        <f t="shared" si="5"/>
        <v>265</v>
      </c>
      <c r="I72" s="23">
        <f>K9</f>
        <v>141.92760000000001</v>
      </c>
      <c r="J72" s="23">
        <f t="shared" si="2"/>
        <v>94.387</v>
      </c>
    </row>
    <row r="73" spans="1:10" ht="30.75" customHeight="1" x14ac:dyDescent="0.2">
      <c r="A73" s="28" t="str">
        <f t="shared" si="0"/>
        <v>HR3.4</v>
      </c>
      <c r="B73" s="16" t="str">
        <f t="shared" si="3"/>
        <v>Develop and counsel employees</v>
      </c>
      <c r="C73" s="23">
        <f t="shared" si="3"/>
        <v>757.2115</v>
      </c>
      <c r="D73" s="23">
        <f t="shared" si="4"/>
        <v>1043.1976</v>
      </c>
      <c r="E73" s="23">
        <f t="shared" si="4"/>
        <v>799.87900000000002</v>
      </c>
      <c r="F73" s="23">
        <f t="shared" si="1"/>
        <v>799.87900000000002</v>
      </c>
      <c r="G73" s="23">
        <f t="shared" si="5"/>
        <v>302</v>
      </c>
      <c r="H73" s="23">
        <f t="shared" si="5"/>
        <v>627</v>
      </c>
      <c r="I73" s="23">
        <f>K10</f>
        <v>757.99580000000003</v>
      </c>
      <c r="J73" s="23">
        <f t="shared" si="2"/>
        <v>541.81460000000004</v>
      </c>
    </row>
    <row r="74" spans="1:10" ht="30.75" customHeight="1" x14ac:dyDescent="0.2">
      <c r="A74" s="28" t="str">
        <f t="shared" si="0"/>
        <v>HR3.5</v>
      </c>
      <c r="B74" s="16" t="str">
        <f t="shared" si="3"/>
        <v>Manage employee information</v>
      </c>
      <c r="C74" s="23">
        <f t="shared" si="3"/>
        <v>140.38460000000001</v>
      </c>
      <c r="D74" s="23">
        <f t="shared" si="4"/>
        <v>148.9573</v>
      </c>
      <c r="E74" s="23">
        <f t="shared" si="4"/>
        <v>365.79570000000001</v>
      </c>
      <c r="F74" s="23">
        <f t="shared" si="1"/>
        <v>329.94580000000002</v>
      </c>
      <c r="G74" s="23">
        <f t="shared" si="5"/>
        <v>225</v>
      </c>
      <c r="H74" s="23">
        <f t="shared" si="5"/>
        <v>174</v>
      </c>
      <c r="I74" s="23">
        <f>K11</f>
        <v>293.33240000000001</v>
      </c>
      <c r="J74" s="23">
        <f t="shared" si="2"/>
        <v>282.1508</v>
      </c>
    </row>
    <row r="75" spans="1:10" ht="30.75" customHeight="1" x14ac:dyDescent="0.2">
      <c r="A75" s="28" t="str">
        <f t="shared" si="0"/>
        <v>HR3.6</v>
      </c>
      <c r="B75" s="16" t="str">
        <f t="shared" si="3"/>
        <v>Redeploy and retire employees</v>
      </c>
      <c r="C75" s="23">
        <f t="shared" si="3"/>
        <v>146.15379999999999</v>
      </c>
      <c r="D75" s="23">
        <f t="shared" si="4"/>
        <v>129.59289999999999</v>
      </c>
      <c r="E75" s="23">
        <f t="shared" si="4"/>
        <v>162.28299999999999</v>
      </c>
      <c r="F75" s="23">
        <f t="shared" si="1"/>
        <v>123.5164</v>
      </c>
      <c r="G75" s="23">
        <f t="shared" si="5"/>
        <v>76</v>
      </c>
      <c r="H75" s="23">
        <f t="shared" si="5"/>
        <v>116</v>
      </c>
      <c r="I75" s="23">
        <f>K12</f>
        <v>110.1208</v>
      </c>
      <c r="J75" s="23">
        <f t="shared" si="2"/>
        <v>94.69</v>
      </c>
    </row>
    <row r="99" spans="1:10" ht="45" customHeight="1" x14ac:dyDescent="0.2">
      <c r="A99" s="28" t="str">
        <f>A13</f>
        <v>HR4</v>
      </c>
      <c r="B99" s="27" t="str">
        <f>B13</f>
        <v>Cost of recruitment per new employee</v>
      </c>
      <c r="C99" s="135" t="s">
        <v>847</v>
      </c>
      <c r="D99" s="135" t="s">
        <v>832</v>
      </c>
      <c r="E99" s="11" t="s">
        <v>126</v>
      </c>
      <c r="F99" s="11" t="s">
        <v>127</v>
      </c>
      <c r="G99" s="11" t="s">
        <v>131</v>
      </c>
      <c r="H99" s="11" t="s">
        <v>130</v>
      </c>
      <c r="I99" s="11" t="s">
        <v>865</v>
      </c>
      <c r="J99" s="11" t="s">
        <v>129</v>
      </c>
    </row>
    <row r="100" spans="1:10" ht="15" customHeight="1" x14ac:dyDescent="0.25">
      <c r="A100" s="28"/>
      <c r="B100" s="2" t="s">
        <v>132</v>
      </c>
      <c r="C100" s="23">
        <f>C13</f>
        <v>1430.1994</v>
      </c>
      <c r="D100" s="23">
        <f>D13</f>
        <v>2349.5934999999999</v>
      </c>
      <c r="E100" s="23">
        <f>E13</f>
        <v>4496.8158999999996</v>
      </c>
      <c r="F100" s="23">
        <f>G13</f>
        <v>3189.7303999999999</v>
      </c>
      <c r="G100" s="23">
        <f>I13</f>
        <v>2434.0500000000002</v>
      </c>
      <c r="H100" s="23">
        <f>J13</f>
        <v>1500</v>
      </c>
      <c r="I100" s="23">
        <f>K13</f>
        <v>2672.9695000000002</v>
      </c>
      <c r="J100" s="23">
        <f>M13</f>
        <v>2233.8024</v>
      </c>
    </row>
    <row r="121" spans="1:10" ht="45" customHeight="1" x14ac:dyDescent="0.2">
      <c r="A121" s="28" t="str">
        <f>A14</f>
        <v>HR5</v>
      </c>
      <c r="B121" s="27" t="str">
        <f>B14</f>
        <v>Number of employees per HR  process FTE</v>
      </c>
      <c r="C121" s="135" t="s">
        <v>847</v>
      </c>
      <c r="D121" s="135" t="s">
        <v>832</v>
      </c>
      <c r="E121" s="11" t="s">
        <v>126</v>
      </c>
      <c r="F121" s="11" t="s">
        <v>127</v>
      </c>
      <c r="G121" s="11" t="s">
        <v>131</v>
      </c>
      <c r="H121" s="11" t="s">
        <v>130</v>
      </c>
      <c r="I121" s="11" t="s">
        <v>865</v>
      </c>
      <c r="J121" s="11" t="s">
        <v>129</v>
      </c>
    </row>
    <row r="122" spans="1:10" ht="30.75" customHeight="1" x14ac:dyDescent="0.2">
      <c r="A122" s="28" t="str">
        <f t="shared" ref="A122:A127" si="6">A15</f>
        <v>HR5.1</v>
      </c>
      <c r="B122" s="16" t="str">
        <f>B15</f>
        <v>Develop and manage HR planning, policies, and strategies</v>
      </c>
      <c r="C122" s="22">
        <f>C15</f>
        <v>556.14970000000005</v>
      </c>
      <c r="D122" s="22">
        <f>D15</f>
        <v>619.69230000000005</v>
      </c>
      <c r="E122" s="22">
        <f>E15</f>
        <v>250.59880000000001</v>
      </c>
      <c r="F122" s="22">
        <f t="shared" ref="F122:F127" si="7">G15</f>
        <v>260.1216</v>
      </c>
      <c r="G122" s="22" t="str">
        <f>I15</f>
        <v>N/A</v>
      </c>
      <c r="H122" s="22" t="str">
        <f>J15</f>
        <v>N/A</v>
      </c>
      <c r="I122" s="22">
        <f>K15</f>
        <v>295.73809999999997</v>
      </c>
      <c r="J122" s="22">
        <f t="shared" ref="J122:J127" si="8">M15</f>
        <v>506.55529999999999</v>
      </c>
    </row>
    <row r="123" spans="1:10" ht="30.75" customHeight="1" x14ac:dyDescent="0.2">
      <c r="A123" s="28" t="str">
        <f t="shared" si="6"/>
        <v>HR5.2</v>
      </c>
      <c r="B123" s="16" t="str">
        <f t="shared" ref="B123:E127" si="9">B16</f>
        <v>Recruitment, source and select employees</v>
      </c>
      <c r="C123" s="22">
        <f t="shared" si="9"/>
        <v>1014.6341</v>
      </c>
      <c r="D123" s="22">
        <f t="shared" si="9"/>
        <v>1032.8205</v>
      </c>
      <c r="E123" s="22">
        <f t="shared" si="9"/>
        <v>388.60939999999999</v>
      </c>
      <c r="F123" s="22">
        <f t="shared" si="7"/>
        <v>363.2174</v>
      </c>
      <c r="G123" s="22" t="str">
        <f t="shared" ref="G123:H127" si="10">I16</f>
        <v>N/A</v>
      </c>
      <c r="H123" s="22" t="str">
        <f t="shared" si="10"/>
        <v>N/A</v>
      </c>
      <c r="I123" s="22">
        <f>K16</f>
        <v>575.02800000000002</v>
      </c>
      <c r="J123" s="22">
        <f t="shared" si="8"/>
        <v>577.22619999999995</v>
      </c>
    </row>
    <row r="124" spans="1:10" ht="30.75" customHeight="1" x14ac:dyDescent="0.2">
      <c r="A124" s="28" t="str">
        <f t="shared" si="6"/>
        <v>HR5.3</v>
      </c>
      <c r="B124" s="16" t="str">
        <f t="shared" si="9"/>
        <v>Reward and retain employees</v>
      </c>
      <c r="C124" s="22">
        <f t="shared" si="9"/>
        <v>1434.4828</v>
      </c>
      <c r="D124" s="22">
        <f t="shared" si="9"/>
        <v>1678.3333</v>
      </c>
      <c r="E124" s="22">
        <f t="shared" si="9"/>
        <v>757.98749999999995</v>
      </c>
      <c r="F124" s="22">
        <f t="shared" si="7"/>
        <v>768.90369999999996</v>
      </c>
      <c r="G124" s="22" t="str">
        <f t="shared" si="10"/>
        <v>N/A</v>
      </c>
      <c r="H124" s="22" t="str">
        <f t="shared" si="10"/>
        <v>N/A</v>
      </c>
      <c r="I124" s="22">
        <f>K17</f>
        <v>1165.5443</v>
      </c>
      <c r="J124" s="22">
        <f t="shared" si="8"/>
        <v>1214.7001</v>
      </c>
    </row>
    <row r="125" spans="1:10" ht="30.75" customHeight="1" x14ac:dyDescent="0.2">
      <c r="A125" s="28" t="str">
        <f t="shared" si="6"/>
        <v>HR5.4</v>
      </c>
      <c r="B125" s="16" t="str">
        <f t="shared" si="9"/>
        <v>Develop and counsel employees</v>
      </c>
      <c r="C125" s="22">
        <f t="shared" si="9"/>
        <v>256.7901</v>
      </c>
      <c r="D125" s="22">
        <f t="shared" si="9"/>
        <v>256.56049999999999</v>
      </c>
      <c r="E125" s="22">
        <f t="shared" si="9"/>
        <v>268.52010000000001</v>
      </c>
      <c r="F125" s="22">
        <f t="shared" si="7"/>
        <v>274.21589999999998</v>
      </c>
      <c r="G125" s="22" t="str">
        <f t="shared" si="10"/>
        <v>N/A</v>
      </c>
      <c r="H125" s="22" t="str">
        <f t="shared" si="10"/>
        <v>N/A</v>
      </c>
      <c r="I125" s="22">
        <f>K18</f>
        <v>301.91460000000001</v>
      </c>
      <c r="J125" s="22">
        <f t="shared" si="8"/>
        <v>331.2987</v>
      </c>
    </row>
    <row r="126" spans="1:10" ht="30.75" customHeight="1" x14ac:dyDescent="0.2">
      <c r="A126" s="28" t="str">
        <f t="shared" si="6"/>
        <v>HR5.5</v>
      </c>
      <c r="B126" s="16" t="str">
        <f t="shared" si="9"/>
        <v>Manage employee information</v>
      </c>
      <c r="C126" s="22">
        <f t="shared" si="9"/>
        <v>650</v>
      </c>
      <c r="D126" s="22">
        <f t="shared" si="9"/>
        <v>689.726</v>
      </c>
      <c r="E126" s="22">
        <f t="shared" si="9"/>
        <v>476.14929999999998</v>
      </c>
      <c r="F126" s="22">
        <f t="shared" si="7"/>
        <v>406.19389999999999</v>
      </c>
      <c r="G126" s="22" t="str">
        <f t="shared" si="10"/>
        <v>N/A</v>
      </c>
      <c r="H126" s="22" t="str">
        <f t="shared" si="10"/>
        <v>N/A</v>
      </c>
      <c r="I126" s="22">
        <f>K19</f>
        <v>578.64469999999994</v>
      </c>
      <c r="J126" s="22">
        <f t="shared" si="8"/>
        <v>585.47220000000004</v>
      </c>
    </row>
    <row r="127" spans="1:10" ht="30.75" customHeight="1" x14ac:dyDescent="0.2">
      <c r="A127" s="28" t="str">
        <f t="shared" si="6"/>
        <v>HR5.6</v>
      </c>
      <c r="B127" s="16" t="str">
        <f t="shared" si="9"/>
        <v>Redeploy and retire employees</v>
      </c>
      <c r="C127" s="22">
        <f t="shared" si="9"/>
        <v>3466.6667000000002</v>
      </c>
      <c r="D127" s="22">
        <f t="shared" si="9"/>
        <v>2014</v>
      </c>
      <c r="E127" s="22">
        <f t="shared" si="9"/>
        <v>781.01350000000002</v>
      </c>
      <c r="F127" s="22">
        <f t="shared" si="7"/>
        <v>1102.0381</v>
      </c>
      <c r="G127" s="22" t="str">
        <f t="shared" si="10"/>
        <v>N/A</v>
      </c>
      <c r="H127" s="22" t="str">
        <f t="shared" si="10"/>
        <v>N/A</v>
      </c>
      <c r="I127" s="22">
        <f>K20</f>
        <v>1653.3851</v>
      </c>
      <c r="J127" s="22">
        <f t="shared" si="8"/>
        <v>1734.4069999999999</v>
      </c>
    </row>
    <row r="151" spans="1:10" ht="45" customHeight="1" x14ac:dyDescent="0.2">
      <c r="A151" s="28" t="str">
        <f>A21</f>
        <v>HR6</v>
      </c>
      <c r="B151" s="27" t="str">
        <f>B21</f>
        <v>Percentage of new employees still in the role after 12 months</v>
      </c>
      <c r="C151" s="135" t="s">
        <v>847</v>
      </c>
      <c r="D151" s="135" t="s">
        <v>832</v>
      </c>
      <c r="E151" s="11" t="s">
        <v>126</v>
      </c>
      <c r="F151" s="11" t="s">
        <v>127</v>
      </c>
      <c r="G151" s="11" t="s">
        <v>131</v>
      </c>
      <c r="H151" s="11" t="s">
        <v>130</v>
      </c>
      <c r="I151" s="11" t="s">
        <v>865</v>
      </c>
      <c r="J151" s="11" t="s">
        <v>129</v>
      </c>
    </row>
    <row r="152" spans="1:10" ht="15" customHeight="1" x14ac:dyDescent="0.25">
      <c r="A152" s="28"/>
      <c r="B152" s="2" t="s">
        <v>132</v>
      </c>
      <c r="C152" s="21">
        <f>C21</f>
        <v>0.44719999999999999</v>
      </c>
      <c r="D152" s="21">
        <f>D21</f>
        <v>0.67920000000000003</v>
      </c>
      <c r="E152" s="21">
        <f>E21</f>
        <v>0.751</v>
      </c>
      <c r="F152" s="21">
        <f>G21</f>
        <v>0.748</v>
      </c>
      <c r="G152" s="21">
        <f>I21</f>
        <v>0.85</v>
      </c>
      <c r="H152" s="21">
        <f>J21</f>
        <v>0.86499999999999999</v>
      </c>
      <c r="I152" s="21">
        <f>K21</f>
        <v>0.76549999999999996</v>
      </c>
      <c r="J152" s="21">
        <f>M21</f>
        <v>0.83150000000000002</v>
      </c>
    </row>
    <row r="177" spans="1:10" ht="45" x14ac:dyDescent="0.2">
      <c r="A177" s="140"/>
      <c r="B177" s="134" t="s">
        <v>565</v>
      </c>
      <c r="C177" s="135" t="s">
        <v>843</v>
      </c>
      <c r="D177" s="135" t="s">
        <v>829</v>
      </c>
      <c r="E177" s="135" t="s">
        <v>142</v>
      </c>
      <c r="F177" s="135" t="s">
        <v>143</v>
      </c>
      <c r="G177" s="135" t="s">
        <v>128</v>
      </c>
      <c r="H177" s="135" t="s">
        <v>129</v>
      </c>
    </row>
    <row r="178" spans="1:10" ht="15" customHeight="1" x14ac:dyDescent="0.2">
      <c r="A178" s="140" t="str">
        <f>A22</f>
        <v>HR7</v>
      </c>
      <c r="B178" s="141" t="s">
        <v>556</v>
      </c>
      <c r="C178" s="80">
        <f t="shared" ref="C178:E179" si="11">C22</f>
        <v>2.4</v>
      </c>
      <c r="D178" s="80">
        <f t="shared" si="11"/>
        <v>2.2999999999999998</v>
      </c>
      <c r="E178" s="80">
        <f t="shared" si="11"/>
        <v>2.7</v>
      </c>
      <c r="F178" s="80">
        <f>G22</f>
        <v>2.35</v>
      </c>
      <c r="G178" s="80">
        <f>K22</f>
        <v>2.7749999999999999</v>
      </c>
      <c r="H178" s="80">
        <f>M22</f>
        <v>2.7</v>
      </c>
      <c r="J178" s="71"/>
    </row>
    <row r="179" spans="1:10" ht="15" customHeight="1" x14ac:dyDescent="0.2">
      <c r="A179" s="140" t="str">
        <f>A23</f>
        <v>HR8</v>
      </c>
      <c r="B179" s="141" t="s">
        <v>794</v>
      </c>
      <c r="C179" s="80">
        <f t="shared" si="11"/>
        <v>3</v>
      </c>
      <c r="D179" s="80">
        <f t="shared" si="11"/>
        <v>2.7</v>
      </c>
      <c r="E179" s="80">
        <f t="shared" si="11"/>
        <v>3.3</v>
      </c>
      <c r="F179" s="80">
        <f>G23</f>
        <v>3.3</v>
      </c>
      <c r="G179" s="80">
        <f>K23</f>
        <v>3.6</v>
      </c>
      <c r="H179" s="80">
        <f>M23</f>
        <v>3.6</v>
      </c>
    </row>
  </sheetData>
  <customSheetViews>
    <customSheetView guid="{1955BA96-31E1-4958-8935-A0DE5811631F}">
      <selection sqref="A1:K1"/>
      <rowBreaks count="4" manualBreakCount="4">
        <brk id="24" max="254" man="1"/>
        <brk id="67" max="254" man="1"/>
        <brk id="118" max="254" man="1"/>
        <brk id="170" max="254"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K1"/>
    <mergeCell ref="A2:H2"/>
  </mergeCells>
  <pageMargins left="0.39370078740157483" right="0.39370078740157483" top="0.74803149606299213" bottom="0.74803149606299213" header="0.31496062992125984" footer="0.31496062992125984"/>
  <pageSetup paperSize="9" scale="50" orientation="landscape" r:id="rId2"/>
  <headerFooter>
    <oddHeader>&amp;L&amp;C&amp;R</oddHeader>
    <oddFooter>&amp;L&amp;C&amp;R</oddFooter>
  </headerFooter>
  <rowBreaks count="4" manualBreakCount="4">
    <brk id="24" max="254" man="1"/>
    <brk id="68" max="16383" man="1"/>
    <brk id="120" max="16383" man="1"/>
    <brk id="150"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4"/>
  <sheetViews>
    <sheetView zoomScale="85" zoomScaleNormal="85" workbookViewId="0">
      <selection sqref="A1:O1"/>
    </sheetView>
  </sheetViews>
  <sheetFormatPr defaultRowHeight="15" customHeight="1" x14ac:dyDescent="0.25"/>
  <cols>
    <col min="1" max="1" width="9.125" style="1" customWidth="1"/>
    <col min="2" max="2" width="40.125" style="1" customWidth="1"/>
    <col min="3" max="3" width="14.25" customWidth="1"/>
    <col min="4" max="4" width="14.875" customWidth="1"/>
    <col min="5" max="5" width="14.5" customWidth="1"/>
    <col min="6" max="6" width="14.875" customWidth="1"/>
    <col min="7" max="7" width="14.5" customWidth="1"/>
    <col min="8" max="8" width="14.875" customWidth="1"/>
    <col min="9" max="9" width="14.625" customWidth="1"/>
    <col min="10" max="11" width="14.75" customWidth="1"/>
    <col min="12" max="12" width="14.5" customWidth="1"/>
    <col min="13" max="13" width="14" customWidth="1"/>
    <col min="14" max="14" width="14.875" customWidth="1"/>
    <col min="15" max="15" width="14.25" customWidth="1"/>
    <col min="16" max="20" width="16.875" customWidth="1"/>
  </cols>
  <sheetData>
    <row r="1" spans="1:15" ht="30" customHeight="1" x14ac:dyDescent="0.2">
      <c r="A1" s="185" t="s">
        <v>852</v>
      </c>
      <c r="B1" s="185"/>
      <c r="C1" s="185"/>
      <c r="D1" s="185"/>
      <c r="E1" s="185"/>
      <c r="F1" s="185"/>
      <c r="G1" s="185"/>
      <c r="H1" s="185"/>
      <c r="I1" s="185"/>
      <c r="J1" s="185"/>
      <c r="K1" s="185"/>
      <c r="L1" s="185"/>
      <c r="M1" s="185"/>
      <c r="N1" s="185"/>
      <c r="O1" s="185"/>
    </row>
    <row r="2" spans="1:15" ht="30" customHeight="1" x14ac:dyDescent="0.2">
      <c r="A2" s="189" t="s">
        <v>125</v>
      </c>
      <c r="B2" s="189"/>
      <c r="C2" s="189"/>
      <c r="D2" s="189"/>
      <c r="E2" s="189"/>
      <c r="F2" s="189"/>
      <c r="G2" s="189"/>
      <c r="H2" s="189"/>
      <c r="I2" s="189"/>
      <c r="J2" s="189"/>
    </row>
    <row r="3" spans="1:15" ht="60" customHeight="1" x14ac:dyDescent="0.2">
      <c r="A3" s="26" t="s">
        <v>5</v>
      </c>
      <c r="B3" s="26" t="s">
        <v>11</v>
      </c>
      <c r="C3" s="135" t="s">
        <v>847</v>
      </c>
      <c r="D3" s="135" t="s">
        <v>832</v>
      </c>
      <c r="E3" s="135" t="s">
        <v>848</v>
      </c>
      <c r="F3" s="135" t="s">
        <v>833</v>
      </c>
      <c r="G3" s="135" t="s">
        <v>849</v>
      </c>
      <c r="H3" s="135" t="s">
        <v>834</v>
      </c>
      <c r="I3" s="135" t="s">
        <v>131</v>
      </c>
      <c r="J3" s="135" t="s">
        <v>130</v>
      </c>
      <c r="K3" s="135" t="s">
        <v>850</v>
      </c>
      <c r="L3" s="135" t="s">
        <v>835</v>
      </c>
      <c r="M3" s="135" t="s">
        <v>851</v>
      </c>
      <c r="N3" s="135" t="s">
        <v>836</v>
      </c>
    </row>
    <row r="4" spans="1:15" ht="30" customHeight="1" x14ac:dyDescent="0.2">
      <c r="A4" s="13" t="s">
        <v>47</v>
      </c>
      <c r="B4" s="14" t="s">
        <v>48</v>
      </c>
      <c r="C4" s="21">
        <f>'2. Agency dashboard'!C31</f>
        <v>1.35E-2</v>
      </c>
      <c r="D4" s="21">
        <f>'2. Agency dashboard'!D31</f>
        <v>1.41E-2</v>
      </c>
      <c r="E4" s="21">
        <v>1.01E-2</v>
      </c>
      <c r="F4" s="21">
        <v>1.03E-2</v>
      </c>
      <c r="G4" s="21">
        <v>9.7999999999999997E-3</v>
      </c>
      <c r="H4" s="21">
        <v>1.04E-2</v>
      </c>
      <c r="I4" s="21">
        <v>1.18E-2</v>
      </c>
      <c r="J4" s="21">
        <v>1.9099999999999999E-2</v>
      </c>
      <c r="K4" s="21">
        <v>7.7000000000000002E-3</v>
      </c>
      <c r="L4" s="21">
        <v>7.3000000000000001E-3</v>
      </c>
      <c r="M4" s="21">
        <v>7.0000000000000001E-3</v>
      </c>
      <c r="N4" s="21">
        <v>7.1000000000000004E-3</v>
      </c>
    </row>
    <row r="5" spans="1:15" ht="30" customHeight="1" x14ac:dyDescent="0.2">
      <c r="A5" s="13" t="s">
        <v>49</v>
      </c>
      <c r="B5" s="14" t="s">
        <v>430</v>
      </c>
      <c r="C5" s="52"/>
      <c r="D5" s="52"/>
      <c r="E5" s="52"/>
      <c r="F5" s="52"/>
      <c r="G5" s="52"/>
      <c r="H5" s="52"/>
      <c r="I5" s="52"/>
      <c r="J5" s="52"/>
      <c r="K5" s="52"/>
      <c r="L5" s="52"/>
      <c r="M5" s="52"/>
      <c r="N5" s="52"/>
    </row>
    <row r="6" spans="1:15" ht="30" customHeight="1" x14ac:dyDescent="0.2">
      <c r="A6" s="15" t="s">
        <v>50</v>
      </c>
      <c r="B6" s="16" t="s">
        <v>51</v>
      </c>
      <c r="C6" s="23">
        <f>'2. Agency dashboard'!C33</f>
        <v>3.0604</v>
      </c>
      <c r="D6" s="23">
        <f>'2. Agency dashboard'!D33</f>
        <v>3.3050000000000002</v>
      </c>
      <c r="E6" s="23">
        <v>2.9523999999999999</v>
      </c>
      <c r="F6" s="23">
        <v>2.8054999999999999</v>
      </c>
      <c r="G6" s="23">
        <v>3.0608</v>
      </c>
      <c r="H6" s="23">
        <v>2.9826999999999999</v>
      </c>
      <c r="I6" s="23">
        <v>0.54</v>
      </c>
      <c r="J6" s="23">
        <v>0.98</v>
      </c>
      <c r="K6" s="23">
        <v>2.1987000000000001</v>
      </c>
      <c r="L6" s="23">
        <v>2.2010999999999998</v>
      </c>
      <c r="M6" s="23">
        <v>1.8445</v>
      </c>
      <c r="N6" s="23">
        <v>1.9501999999999999</v>
      </c>
    </row>
    <row r="7" spans="1:15" ht="30" customHeight="1" x14ac:dyDescent="0.2">
      <c r="A7" s="15" t="s">
        <v>52</v>
      </c>
      <c r="B7" s="16" t="s">
        <v>53</v>
      </c>
      <c r="C7" s="23">
        <f>'2. Agency dashboard'!C34</f>
        <v>1.1847000000000001</v>
      </c>
      <c r="D7" s="23">
        <f>'2. Agency dashboard'!D34</f>
        <v>1.1035999999999999</v>
      </c>
      <c r="E7" s="23">
        <v>0.61309999999999998</v>
      </c>
      <c r="F7" s="23">
        <v>0.52149999999999996</v>
      </c>
      <c r="G7" s="23">
        <v>0.20150000000000001</v>
      </c>
      <c r="H7" s="23">
        <v>0.19470000000000001</v>
      </c>
      <c r="I7" s="23">
        <v>0.59</v>
      </c>
      <c r="J7" s="23">
        <v>0.36</v>
      </c>
      <c r="K7" s="23">
        <v>0.1416</v>
      </c>
      <c r="L7" s="23">
        <v>0.1242</v>
      </c>
      <c r="M7" s="23">
        <v>8.3099999999999993E-2</v>
      </c>
      <c r="N7" s="23">
        <v>6.9599999999999995E-2</v>
      </c>
    </row>
    <row r="8" spans="1:15" ht="30" customHeight="1" x14ac:dyDescent="0.2">
      <c r="A8" s="15" t="s">
        <v>54</v>
      </c>
      <c r="B8" s="16" t="s">
        <v>55</v>
      </c>
      <c r="C8" s="23">
        <f>'2. Agency dashboard'!C35</f>
        <v>1.4096</v>
      </c>
      <c r="D8" s="23">
        <f>'2. Agency dashboard'!D35</f>
        <v>1.7444</v>
      </c>
      <c r="E8" s="23">
        <v>1.6443000000000001</v>
      </c>
      <c r="F8" s="23">
        <v>1.7132000000000001</v>
      </c>
      <c r="G8" s="23">
        <v>1.9879</v>
      </c>
      <c r="H8" s="23">
        <v>1.8232999999999999</v>
      </c>
      <c r="I8" s="23">
        <v>1.67</v>
      </c>
      <c r="J8" s="23">
        <v>1.94</v>
      </c>
      <c r="K8" s="23">
        <v>1.1133999999999999</v>
      </c>
      <c r="L8" s="23">
        <v>1.0562</v>
      </c>
      <c r="M8" s="23">
        <v>1.1375</v>
      </c>
      <c r="N8" s="23">
        <v>1.3726</v>
      </c>
    </row>
    <row r="9" spans="1:15" ht="30" customHeight="1" x14ac:dyDescent="0.2">
      <c r="A9" s="15" t="s">
        <v>56</v>
      </c>
      <c r="B9" s="16" t="s">
        <v>57</v>
      </c>
      <c r="C9" s="23">
        <f>'2. Agency dashboard'!C36</f>
        <v>1.2751999999999999</v>
      </c>
      <c r="D9" s="23">
        <f>'2. Agency dashboard'!D36</f>
        <v>1.3855</v>
      </c>
      <c r="E9" s="23">
        <v>0.74529999999999996</v>
      </c>
      <c r="F9" s="23">
        <v>0.41860000000000003</v>
      </c>
      <c r="G9" s="23">
        <v>0.34949999999999998</v>
      </c>
      <c r="H9" s="23">
        <v>0.4279</v>
      </c>
      <c r="I9" s="23">
        <v>0.15</v>
      </c>
      <c r="J9" s="23" t="s">
        <v>867</v>
      </c>
      <c r="K9" s="23">
        <v>0.1898</v>
      </c>
      <c r="L9" s="23">
        <v>0.18690000000000001</v>
      </c>
      <c r="M9" s="23">
        <v>0.23630000000000001</v>
      </c>
      <c r="N9" s="23">
        <v>0.24929999999999999</v>
      </c>
    </row>
    <row r="10" spans="1:15" ht="30" customHeight="1" x14ac:dyDescent="0.2">
      <c r="A10" s="15" t="s">
        <v>58</v>
      </c>
      <c r="B10" s="16" t="s">
        <v>59</v>
      </c>
      <c r="C10" s="23">
        <f>'2. Agency dashboard'!C37</f>
        <v>1.9937</v>
      </c>
      <c r="D10" s="23">
        <f>'2. Agency dashboard'!D37</f>
        <v>1.9759</v>
      </c>
      <c r="E10" s="23">
        <v>1.0959000000000001</v>
      </c>
      <c r="F10" s="23">
        <v>1.0721000000000001</v>
      </c>
      <c r="G10" s="23">
        <v>1.3283</v>
      </c>
      <c r="H10" s="23">
        <v>1.1374</v>
      </c>
      <c r="I10" s="23">
        <v>0.83</v>
      </c>
      <c r="J10" s="23">
        <v>1.1200000000000001</v>
      </c>
      <c r="K10" s="23">
        <v>0.48380000000000001</v>
      </c>
      <c r="L10" s="23">
        <v>0.6754</v>
      </c>
      <c r="M10" s="23">
        <v>0.8196</v>
      </c>
      <c r="N10" s="23">
        <v>0.72540000000000004</v>
      </c>
    </row>
    <row r="11" spans="1:15" ht="30" customHeight="1" x14ac:dyDescent="0.2">
      <c r="A11" s="15" t="s">
        <v>60</v>
      </c>
      <c r="B11" s="16" t="s">
        <v>61</v>
      </c>
      <c r="C11" s="23">
        <f>'2. Agency dashboard'!C38</f>
        <v>1.3520000000000001</v>
      </c>
      <c r="D11" s="23">
        <f>'2. Agency dashboard'!D38</f>
        <v>1.5842000000000001</v>
      </c>
      <c r="E11" s="23">
        <v>1.1341000000000001</v>
      </c>
      <c r="F11" s="23">
        <v>0.79300000000000004</v>
      </c>
      <c r="G11" s="23">
        <v>1.2426999999999999</v>
      </c>
      <c r="H11" s="23">
        <v>1.1644000000000001</v>
      </c>
      <c r="I11" s="23">
        <v>0.8</v>
      </c>
      <c r="J11" s="23">
        <v>1.27</v>
      </c>
      <c r="K11" s="23">
        <v>0.61280000000000001</v>
      </c>
      <c r="L11" s="23">
        <v>0.53739999999999999</v>
      </c>
      <c r="M11" s="23">
        <v>0.73970000000000002</v>
      </c>
      <c r="N11" s="23">
        <v>0.69389999999999996</v>
      </c>
    </row>
    <row r="12" spans="1:15" ht="30" customHeight="1" x14ac:dyDescent="0.2">
      <c r="A12" s="15" t="s">
        <v>62</v>
      </c>
      <c r="B12" s="16" t="s">
        <v>63</v>
      </c>
      <c r="C12" s="23">
        <f>'2. Agency dashboard'!C39</f>
        <v>3.2195</v>
      </c>
      <c r="D12" s="23">
        <f>'2. Agency dashboard'!D39</f>
        <v>2.9935</v>
      </c>
      <c r="E12" s="23">
        <v>1.4341999999999999</v>
      </c>
      <c r="F12" s="23">
        <v>0.99229999999999996</v>
      </c>
      <c r="G12" s="23">
        <v>0.71360000000000001</v>
      </c>
      <c r="H12" s="23">
        <v>0.62680000000000002</v>
      </c>
      <c r="I12" s="23" t="s">
        <v>867</v>
      </c>
      <c r="J12" s="23" t="s">
        <v>867</v>
      </c>
      <c r="K12" s="23">
        <v>0.59940000000000004</v>
      </c>
      <c r="L12" s="23">
        <v>0.5675</v>
      </c>
      <c r="M12" s="23">
        <v>0.36809999999999998</v>
      </c>
      <c r="N12" s="23">
        <v>0.37380000000000002</v>
      </c>
    </row>
    <row r="13" spans="1:15" ht="30" customHeight="1" x14ac:dyDescent="0.2">
      <c r="A13" s="13" t="s">
        <v>64</v>
      </c>
      <c r="B13" s="14" t="s">
        <v>65</v>
      </c>
      <c r="C13" s="23">
        <f>'2. Agency dashboard'!C40</f>
        <v>2469.6995999999999</v>
      </c>
      <c r="D13" s="23">
        <f>'2. Agency dashboard'!D40</f>
        <v>2463.5012999999999</v>
      </c>
      <c r="E13" s="23">
        <v>2490.8004999999998</v>
      </c>
      <c r="F13" s="23">
        <v>2408.4162000000001</v>
      </c>
      <c r="G13" s="23">
        <v>2490.8004999999998</v>
      </c>
      <c r="H13" s="23">
        <v>2380.3130000000001</v>
      </c>
      <c r="I13" s="23">
        <v>4679</v>
      </c>
      <c r="J13" s="23">
        <v>5571</v>
      </c>
      <c r="K13" s="23">
        <v>2314.5540000000001</v>
      </c>
      <c r="L13" s="23">
        <v>2073.9892</v>
      </c>
      <c r="M13" s="23">
        <v>1801.8</v>
      </c>
      <c r="N13" s="23">
        <v>1607.7479000000001</v>
      </c>
    </row>
    <row r="14" spans="1:15" ht="30" customHeight="1" x14ac:dyDescent="0.2">
      <c r="A14" s="13" t="s">
        <v>66</v>
      </c>
      <c r="B14" s="14" t="s">
        <v>67</v>
      </c>
      <c r="C14" s="52"/>
      <c r="D14" s="52"/>
      <c r="E14" s="52"/>
      <c r="F14" s="52"/>
      <c r="G14" s="52"/>
      <c r="H14" s="52"/>
      <c r="I14" s="52"/>
      <c r="J14" s="52"/>
      <c r="K14" s="52"/>
      <c r="L14" s="52"/>
      <c r="M14" s="52"/>
      <c r="N14" s="52"/>
    </row>
    <row r="15" spans="1:15" ht="30" customHeight="1" x14ac:dyDescent="0.2">
      <c r="A15" s="17" t="s">
        <v>68</v>
      </c>
      <c r="B15" s="16" t="s">
        <v>51</v>
      </c>
      <c r="C15" s="31">
        <f>'2. Agency dashboard'!C42</f>
        <v>0.21909999999999999</v>
      </c>
      <c r="D15" s="31">
        <f>'2. Agency dashboard'!D42</f>
        <v>0.21970000000000001</v>
      </c>
      <c r="E15" s="31">
        <v>0.24859999999999999</v>
      </c>
      <c r="F15" s="31">
        <v>0.27960000000000002</v>
      </c>
      <c r="G15" s="31">
        <v>0.27929999999999999</v>
      </c>
      <c r="H15" s="31">
        <v>0.29549999999999998</v>
      </c>
      <c r="I15" s="31">
        <v>0.12429999999999999</v>
      </c>
      <c r="J15" s="31">
        <v>0.18310000000000001</v>
      </c>
      <c r="K15" s="31">
        <v>0.21929999999999999</v>
      </c>
      <c r="L15" s="31">
        <v>0.22040000000000001</v>
      </c>
      <c r="M15" s="31">
        <v>0.21929999999999999</v>
      </c>
      <c r="N15" s="31">
        <v>0.2283</v>
      </c>
    </row>
    <row r="16" spans="1:15" ht="30" customHeight="1" x14ac:dyDescent="0.2">
      <c r="A16" s="17" t="s">
        <v>69</v>
      </c>
      <c r="B16" s="16" t="s">
        <v>53</v>
      </c>
      <c r="C16" s="31">
        <f>'2. Agency dashboard'!C43</f>
        <v>0.13370000000000001</v>
      </c>
      <c r="D16" s="31">
        <f>'2. Agency dashboard'!D43</f>
        <v>0.122</v>
      </c>
      <c r="E16" s="31">
        <v>7.6700000000000004E-2</v>
      </c>
      <c r="F16" s="31">
        <v>7.0300000000000001E-2</v>
      </c>
      <c r="G16" s="31">
        <v>2.4E-2</v>
      </c>
      <c r="H16" s="31">
        <v>2.2700000000000001E-2</v>
      </c>
      <c r="I16" s="31">
        <v>3.9800000000000002E-2</v>
      </c>
      <c r="J16" s="31">
        <v>3.3799999999999997E-2</v>
      </c>
      <c r="K16" s="31">
        <v>4.0500000000000001E-2</v>
      </c>
      <c r="L16" s="31">
        <v>4.0500000000000001E-2</v>
      </c>
      <c r="M16" s="31">
        <v>1.4200000000000001E-2</v>
      </c>
      <c r="N16" s="31">
        <v>1.41E-2</v>
      </c>
    </row>
    <row r="17" spans="1:14" ht="30" customHeight="1" x14ac:dyDescent="0.2">
      <c r="A17" s="17" t="s">
        <v>70</v>
      </c>
      <c r="B17" s="16" t="s">
        <v>55</v>
      </c>
      <c r="C17" s="31">
        <f>'2. Agency dashboard'!C44</f>
        <v>9.6799999999999997E-2</v>
      </c>
      <c r="D17" s="31">
        <f>'2. Agency dashboard'!D44</f>
        <v>0.1147</v>
      </c>
      <c r="E17" s="31">
        <v>0.12540000000000001</v>
      </c>
      <c r="F17" s="31">
        <v>0.1492</v>
      </c>
      <c r="G17" s="31">
        <v>0.16830000000000001</v>
      </c>
      <c r="H17" s="31">
        <v>0.18690000000000001</v>
      </c>
      <c r="I17" s="31">
        <v>0.1545</v>
      </c>
      <c r="J17" s="31">
        <v>0.1525</v>
      </c>
      <c r="K17" s="31">
        <v>0.10440000000000001</v>
      </c>
      <c r="L17" s="31">
        <v>0.11990000000000001</v>
      </c>
      <c r="M17" s="31">
        <v>0.12089999999999999</v>
      </c>
      <c r="N17" s="31">
        <v>0.14680000000000001</v>
      </c>
    </row>
    <row r="18" spans="1:14" ht="30" customHeight="1" x14ac:dyDescent="0.2">
      <c r="A18" s="17" t="s">
        <v>71</v>
      </c>
      <c r="B18" s="16" t="s">
        <v>57</v>
      </c>
      <c r="C18" s="31">
        <f>'2. Agency dashboard'!C45</f>
        <v>9.1800000000000007E-2</v>
      </c>
      <c r="D18" s="31">
        <f>'2. Agency dashboard'!D45</f>
        <v>9.5200000000000007E-2</v>
      </c>
      <c r="E18" s="31">
        <v>5.45E-2</v>
      </c>
      <c r="F18" s="31">
        <v>5.3999999999999999E-2</v>
      </c>
      <c r="G18" s="31">
        <v>3.7400000000000003E-2</v>
      </c>
      <c r="H18" s="31">
        <v>4.6699999999999998E-2</v>
      </c>
      <c r="I18" s="31">
        <v>2.0299999999999999E-2</v>
      </c>
      <c r="J18" s="31">
        <v>1.0200000000000001E-2</v>
      </c>
      <c r="K18" s="31">
        <v>2.3199999999999998E-2</v>
      </c>
      <c r="L18" s="31">
        <v>2.5100000000000001E-2</v>
      </c>
      <c r="M18" s="31">
        <v>1.8599999999999998E-2</v>
      </c>
      <c r="N18" s="31">
        <v>2.1999999999999999E-2</v>
      </c>
    </row>
    <row r="19" spans="1:14" ht="30" customHeight="1" x14ac:dyDescent="0.2">
      <c r="A19" s="17" t="s">
        <v>72</v>
      </c>
      <c r="B19" s="16" t="s">
        <v>59</v>
      </c>
      <c r="C19" s="31">
        <f>'2. Agency dashboard'!C46</f>
        <v>0.1051</v>
      </c>
      <c r="D19" s="31">
        <f>'2. Agency dashboard'!D46</f>
        <v>0.1053</v>
      </c>
      <c r="E19" s="31">
        <v>9.8000000000000004E-2</v>
      </c>
      <c r="F19" s="31">
        <v>0.1009</v>
      </c>
      <c r="G19" s="31">
        <v>0.15279999999999999</v>
      </c>
      <c r="H19" s="31">
        <v>0.1368</v>
      </c>
      <c r="I19" s="31">
        <v>7.1400000000000005E-2</v>
      </c>
      <c r="J19" s="31">
        <v>0.1166</v>
      </c>
      <c r="K19" s="31">
        <v>6.7100000000000007E-2</v>
      </c>
      <c r="L19" s="31">
        <v>7.2599999999999998E-2</v>
      </c>
      <c r="M19" s="31">
        <v>0.1062</v>
      </c>
      <c r="N19" s="31">
        <v>9.8900000000000002E-2</v>
      </c>
    </row>
    <row r="20" spans="1:14" ht="30" customHeight="1" x14ac:dyDescent="0.2">
      <c r="A20" s="17" t="s">
        <v>73</v>
      </c>
      <c r="B20" s="16" t="s">
        <v>61</v>
      </c>
      <c r="C20" s="31">
        <f>'2. Agency dashboard'!C47</f>
        <v>0.1489</v>
      </c>
      <c r="D20" s="31">
        <f>'2. Agency dashboard'!D47</f>
        <v>0.16639999999999999</v>
      </c>
      <c r="E20" s="31">
        <v>0.12570000000000001</v>
      </c>
      <c r="F20" s="31">
        <v>0.12590000000000001</v>
      </c>
      <c r="G20" s="31">
        <v>0.14360000000000001</v>
      </c>
      <c r="H20" s="31">
        <v>0.15429999999999999</v>
      </c>
      <c r="I20" s="31">
        <v>0.125</v>
      </c>
      <c r="J20" s="31">
        <v>0.1545</v>
      </c>
      <c r="K20" s="31">
        <v>0.1072</v>
      </c>
      <c r="L20" s="31">
        <v>8.9899999999999994E-2</v>
      </c>
      <c r="M20" s="31">
        <v>0.1197</v>
      </c>
      <c r="N20" s="31">
        <v>0.1215</v>
      </c>
    </row>
    <row r="21" spans="1:14" ht="30" customHeight="1" x14ac:dyDescent="0.2">
      <c r="A21" s="17" t="s">
        <v>74</v>
      </c>
      <c r="B21" s="16" t="s">
        <v>63</v>
      </c>
      <c r="C21" s="31">
        <f>'2. Agency dashboard'!C48</f>
        <v>0.2046</v>
      </c>
      <c r="D21" s="31">
        <f>'2. Agency dashboard'!D48</f>
        <v>0.1767</v>
      </c>
      <c r="E21" s="31">
        <v>0.17519999999999999</v>
      </c>
      <c r="F21" s="31">
        <v>9.6799999999999997E-2</v>
      </c>
      <c r="G21" s="31">
        <v>7.5600000000000001E-2</v>
      </c>
      <c r="H21" s="31">
        <v>6.5299999999999997E-2</v>
      </c>
      <c r="I21" s="31">
        <v>7.1400000000000005E-2</v>
      </c>
      <c r="J21" s="31">
        <v>6.3299999999999995E-2</v>
      </c>
      <c r="K21" s="31">
        <v>7.4399999999999994E-2</v>
      </c>
      <c r="L21" s="31">
        <v>4.1599999999999998E-2</v>
      </c>
      <c r="M21" s="31">
        <v>3.0599999999999999E-2</v>
      </c>
      <c r="N21" s="31">
        <v>3.5799999999999998E-2</v>
      </c>
    </row>
    <row r="22" spans="1:14" ht="30" customHeight="1" x14ac:dyDescent="0.2">
      <c r="A22" s="13" t="s">
        <v>75</v>
      </c>
      <c r="B22" s="14" t="s">
        <v>76</v>
      </c>
      <c r="C22" s="23">
        <f>'2. Agency dashboard'!C49</f>
        <v>349.51920000000001</v>
      </c>
      <c r="D22" s="23">
        <f>'2. Agency dashboard'!D49</f>
        <v>330.68520000000001</v>
      </c>
      <c r="E22" s="23">
        <v>271.18889999999999</v>
      </c>
      <c r="F22" s="23">
        <v>277.39960000000002</v>
      </c>
      <c r="G22" s="23">
        <v>294.61649999999997</v>
      </c>
      <c r="H22" s="23">
        <v>277.39960000000002</v>
      </c>
      <c r="I22" s="23" t="s">
        <v>868</v>
      </c>
      <c r="J22" s="23" t="s">
        <v>868</v>
      </c>
      <c r="K22" s="23">
        <v>192.3991</v>
      </c>
      <c r="L22" s="23">
        <v>173.3861</v>
      </c>
      <c r="M22" s="23">
        <v>246.3708</v>
      </c>
      <c r="N22" s="23">
        <v>170.0686</v>
      </c>
    </row>
    <row r="23" spans="1:14" ht="30" customHeight="1" x14ac:dyDescent="0.2">
      <c r="A23" s="13" t="s">
        <v>77</v>
      </c>
      <c r="B23" s="18" t="s">
        <v>158</v>
      </c>
      <c r="C23" s="22">
        <f>'2. Agency dashboard'!C50</f>
        <v>469.52600000000001</v>
      </c>
      <c r="D23" s="22">
        <f>'2. Agency dashboard'!D50</f>
        <v>449.55360000000002</v>
      </c>
      <c r="E23" s="22">
        <v>481.01299999999998</v>
      </c>
      <c r="F23" s="22">
        <v>464.36020000000002</v>
      </c>
      <c r="G23" s="22">
        <v>461.68610000000001</v>
      </c>
      <c r="H23" s="22">
        <v>464.36020000000002</v>
      </c>
      <c r="I23" s="22" t="s">
        <v>868</v>
      </c>
      <c r="J23" s="22" t="s">
        <v>868</v>
      </c>
      <c r="K23" s="22">
        <v>617.33339999999998</v>
      </c>
      <c r="L23" s="22">
        <v>513.6105</v>
      </c>
      <c r="M23" s="22">
        <v>514.43679999999995</v>
      </c>
      <c r="N23" s="22">
        <v>543.57870000000003</v>
      </c>
    </row>
    <row r="24" spans="1:14" ht="30" customHeight="1" x14ac:dyDescent="0.2">
      <c r="A24" s="13" t="s">
        <v>78</v>
      </c>
      <c r="B24" s="14" t="s">
        <v>386</v>
      </c>
      <c r="C24" s="54">
        <f>'2. Agency dashboard'!C51</f>
        <v>3</v>
      </c>
      <c r="D24" s="54">
        <f>'2. Agency dashboard'!D51</f>
        <v>3.1</v>
      </c>
      <c r="E24" s="54">
        <v>2.65</v>
      </c>
      <c r="F24" s="54">
        <v>2.65</v>
      </c>
      <c r="G24" s="54">
        <v>2.7</v>
      </c>
      <c r="H24" s="54">
        <v>2.6</v>
      </c>
      <c r="I24" s="54" t="s">
        <v>868</v>
      </c>
      <c r="J24" s="54" t="s">
        <v>868</v>
      </c>
      <c r="K24" s="54">
        <v>2.95</v>
      </c>
      <c r="L24" s="54">
        <v>2.875</v>
      </c>
      <c r="M24" s="54">
        <v>3</v>
      </c>
      <c r="N24" s="54">
        <v>2.875</v>
      </c>
    </row>
    <row r="25" spans="1:14" ht="30" customHeight="1" x14ac:dyDescent="0.2">
      <c r="A25" s="13" t="s">
        <v>161</v>
      </c>
      <c r="B25" s="14" t="s">
        <v>387</v>
      </c>
      <c r="C25" s="54">
        <f>'2. Agency dashboard'!C52</f>
        <v>3.4</v>
      </c>
      <c r="D25" s="54">
        <f>'2. Agency dashboard'!D52</f>
        <v>3.4</v>
      </c>
      <c r="E25" s="54">
        <v>3.3</v>
      </c>
      <c r="F25" s="54">
        <v>3.4</v>
      </c>
      <c r="G25" s="54">
        <v>3.65</v>
      </c>
      <c r="H25" s="54">
        <v>3.5</v>
      </c>
      <c r="I25" s="54" t="s">
        <v>868</v>
      </c>
      <c r="J25" s="54" t="s">
        <v>868</v>
      </c>
      <c r="K25" s="54">
        <v>3.7</v>
      </c>
      <c r="L25" s="54">
        <v>3.7</v>
      </c>
      <c r="M25" s="54">
        <v>3.9750000000000001</v>
      </c>
      <c r="N25" s="54">
        <v>3.8</v>
      </c>
    </row>
    <row r="26" spans="1:14" ht="30" customHeight="1" x14ac:dyDescent="0.2">
      <c r="A26" s="13" t="s">
        <v>814</v>
      </c>
      <c r="B26" s="14" t="s">
        <v>815</v>
      </c>
      <c r="C26" s="31">
        <f>'2. Agency dashboard'!C53</f>
        <v>0.32429999999999998</v>
      </c>
      <c r="D26" s="31">
        <f>'2. Agency dashboard'!D53</f>
        <v>0.32969999999999999</v>
      </c>
      <c r="E26" s="31">
        <v>0.1024</v>
      </c>
      <c r="F26" s="31">
        <v>8.77E-2</v>
      </c>
      <c r="G26" s="31">
        <v>0.1124</v>
      </c>
      <c r="H26" s="31">
        <v>0.1094</v>
      </c>
      <c r="I26" s="31" t="s">
        <v>868</v>
      </c>
      <c r="J26" s="31" t="s">
        <v>868</v>
      </c>
      <c r="K26" s="31">
        <v>0.22389999999999999</v>
      </c>
      <c r="L26" s="31">
        <v>0.1885</v>
      </c>
      <c r="M26" s="31">
        <v>0.217</v>
      </c>
      <c r="N26" s="31">
        <v>0.1535</v>
      </c>
    </row>
    <row r="28" spans="1:14" ht="45" customHeight="1" x14ac:dyDescent="0.2">
      <c r="A28" s="28" t="str">
        <f>A4</f>
        <v>FIN1</v>
      </c>
      <c r="B28" s="27" t="str">
        <f>B4</f>
        <v>Total cost of the Finance function as a percentage of organisational running costs</v>
      </c>
      <c r="C28" s="135" t="s">
        <v>847</v>
      </c>
      <c r="D28" s="135" t="s">
        <v>832</v>
      </c>
      <c r="E28" s="11" t="s">
        <v>126</v>
      </c>
      <c r="F28" s="11" t="s">
        <v>127</v>
      </c>
      <c r="G28" s="11" t="s">
        <v>131</v>
      </c>
      <c r="H28" s="11" t="s">
        <v>130</v>
      </c>
      <c r="I28" s="11" t="s">
        <v>128</v>
      </c>
      <c r="J28" s="11" t="s">
        <v>129</v>
      </c>
    </row>
    <row r="29" spans="1:14" ht="15" customHeight="1" x14ac:dyDescent="0.2">
      <c r="A29" s="28"/>
      <c r="B29" s="28" t="s">
        <v>132</v>
      </c>
      <c r="C29" s="21">
        <f>C4</f>
        <v>1.35E-2</v>
      </c>
      <c r="D29" s="21">
        <f>D4</f>
        <v>1.41E-2</v>
      </c>
      <c r="E29" s="21">
        <f>E4</f>
        <v>1.01E-2</v>
      </c>
      <c r="F29" s="21">
        <f>G4</f>
        <v>9.7999999999999997E-3</v>
      </c>
      <c r="G29" s="21">
        <f>I4</f>
        <v>1.18E-2</v>
      </c>
      <c r="H29" s="21">
        <f>J4</f>
        <v>1.9099999999999999E-2</v>
      </c>
      <c r="I29" s="21">
        <f>K4</f>
        <v>7.7000000000000002E-3</v>
      </c>
      <c r="J29" s="21">
        <f>M4</f>
        <v>7.0000000000000001E-3</v>
      </c>
    </row>
    <row r="50" spans="1:10" ht="45" customHeight="1" x14ac:dyDescent="0.2">
      <c r="A50" s="28" t="str">
        <f>A5</f>
        <v>FIN2</v>
      </c>
      <c r="B50" s="27" t="str">
        <f>B5</f>
        <v>Cost of Finance processes per $1000 expenses (ORC)</v>
      </c>
      <c r="C50" s="135" t="s">
        <v>847</v>
      </c>
      <c r="D50" s="135" t="s">
        <v>832</v>
      </c>
      <c r="E50" s="11" t="s">
        <v>126</v>
      </c>
      <c r="F50" s="11" t="s">
        <v>127</v>
      </c>
      <c r="G50" s="11" t="s">
        <v>131</v>
      </c>
      <c r="H50" s="11" t="s">
        <v>130</v>
      </c>
      <c r="I50" s="11" t="s">
        <v>128</v>
      </c>
      <c r="J50" s="11" t="s">
        <v>129</v>
      </c>
    </row>
    <row r="51" spans="1:10" ht="15" customHeight="1" x14ac:dyDescent="0.2">
      <c r="A51" s="28" t="str">
        <f t="shared" ref="A51:A57" si="0">A6</f>
        <v>FIN2.1</v>
      </c>
      <c r="B51" s="16" t="str">
        <f>B6</f>
        <v>Perform planning and management accounting</v>
      </c>
      <c r="C51" s="23">
        <f>C6</f>
        <v>3.0604</v>
      </c>
      <c r="D51" s="23">
        <f>D6</f>
        <v>3.3050000000000002</v>
      </c>
      <c r="E51" s="23">
        <f>E6</f>
        <v>2.9523999999999999</v>
      </c>
      <c r="F51" s="23">
        <f>G6</f>
        <v>3.0608</v>
      </c>
      <c r="G51" s="23">
        <f>I6</f>
        <v>0.54</v>
      </c>
      <c r="H51" s="23">
        <f>J6</f>
        <v>0.98</v>
      </c>
      <c r="I51" s="23">
        <f>K6</f>
        <v>2.1987000000000001</v>
      </c>
      <c r="J51" s="23">
        <f t="shared" ref="J51:J57" si="1">M6</f>
        <v>1.8445</v>
      </c>
    </row>
    <row r="52" spans="1:10" ht="15" customHeight="1" x14ac:dyDescent="0.2">
      <c r="A52" s="28" t="str">
        <f t="shared" si="0"/>
        <v>FIN2.2</v>
      </c>
      <c r="B52" s="16" t="str">
        <f t="shared" ref="B52:E57" si="2">B7</f>
        <v>Perform revenue accounting</v>
      </c>
      <c r="C52" s="23">
        <f t="shared" si="2"/>
        <v>1.1847000000000001</v>
      </c>
      <c r="D52" s="23">
        <f t="shared" si="2"/>
        <v>1.1035999999999999</v>
      </c>
      <c r="E52" s="23">
        <f t="shared" si="2"/>
        <v>0.61309999999999998</v>
      </c>
      <c r="F52" s="23">
        <f t="shared" ref="F52:F57" si="3">G7</f>
        <v>0.20150000000000001</v>
      </c>
      <c r="G52" s="23">
        <f t="shared" ref="G52:G57" si="4">I7</f>
        <v>0.59</v>
      </c>
      <c r="H52" s="23">
        <f t="shared" ref="H52:H57" si="5">J7</f>
        <v>0.36</v>
      </c>
      <c r="I52" s="23">
        <f t="shared" ref="I52:I57" si="6">K7</f>
        <v>0.1416</v>
      </c>
      <c r="J52" s="23">
        <f t="shared" si="1"/>
        <v>8.3099999999999993E-2</v>
      </c>
    </row>
    <row r="53" spans="1:10" ht="15" customHeight="1" x14ac:dyDescent="0.2">
      <c r="A53" s="28" t="str">
        <f t="shared" si="0"/>
        <v>FIN2.3</v>
      </c>
      <c r="B53" s="16" t="str">
        <f t="shared" si="2"/>
        <v>Perform general accounting and reporting</v>
      </c>
      <c r="C53" s="23">
        <f t="shared" si="2"/>
        <v>1.4096</v>
      </c>
      <c r="D53" s="23">
        <f t="shared" si="2"/>
        <v>1.7444</v>
      </c>
      <c r="E53" s="23">
        <f t="shared" si="2"/>
        <v>1.6443000000000001</v>
      </c>
      <c r="F53" s="23">
        <f t="shared" si="3"/>
        <v>1.9879</v>
      </c>
      <c r="G53" s="23">
        <f t="shared" si="4"/>
        <v>1.67</v>
      </c>
      <c r="H53" s="23">
        <f t="shared" si="5"/>
        <v>1.94</v>
      </c>
      <c r="I53" s="23">
        <f t="shared" si="6"/>
        <v>1.1133999999999999</v>
      </c>
      <c r="J53" s="23">
        <f t="shared" si="1"/>
        <v>1.1375</v>
      </c>
    </row>
    <row r="54" spans="1:10" ht="15" customHeight="1" x14ac:dyDescent="0.2">
      <c r="A54" s="28" t="str">
        <f t="shared" si="0"/>
        <v>FIN2.4</v>
      </c>
      <c r="B54" s="16" t="str">
        <f t="shared" si="2"/>
        <v>Manage fixed asset project accounting</v>
      </c>
      <c r="C54" s="23">
        <f t="shared" si="2"/>
        <v>1.2751999999999999</v>
      </c>
      <c r="D54" s="23">
        <f t="shared" si="2"/>
        <v>1.3855</v>
      </c>
      <c r="E54" s="23">
        <f t="shared" si="2"/>
        <v>0.74529999999999996</v>
      </c>
      <c r="F54" s="23">
        <f t="shared" si="3"/>
        <v>0.34949999999999998</v>
      </c>
      <c r="G54" s="23">
        <f t="shared" si="4"/>
        <v>0.15</v>
      </c>
      <c r="H54" s="23" t="str">
        <f t="shared" si="5"/>
        <v/>
      </c>
      <c r="I54" s="23">
        <f t="shared" si="6"/>
        <v>0.1898</v>
      </c>
      <c r="J54" s="23">
        <f t="shared" si="1"/>
        <v>0.23630000000000001</v>
      </c>
    </row>
    <row r="55" spans="1:10" ht="15" customHeight="1" x14ac:dyDescent="0.2">
      <c r="A55" s="28" t="str">
        <f t="shared" si="0"/>
        <v>FIN2.5</v>
      </c>
      <c r="B55" s="16" t="str">
        <f t="shared" si="2"/>
        <v>Process payroll</v>
      </c>
      <c r="C55" s="23">
        <f t="shared" si="2"/>
        <v>1.9937</v>
      </c>
      <c r="D55" s="23">
        <f t="shared" si="2"/>
        <v>1.9759</v>
      </c>
      <c r="E55" s="23">
        <f t="shared" si="2"/>
        <v>1.0959000000000001</v>
      </c>
      <c r="F55" s="23">
        <f t="shared" si="3"/>
        <v>1.3283</v>
      </c>
      <c r="G55" s="23">
        <f t="shared" si="4"/>
        <v>0.83</v>
      </c>
      <c r="H55" s="23">
        <f t="shared" si="5"/>
        <v>1.1200000000000001</v>
      </c>
      <c r="I55" s="23">
        <f t="shared" si="6"/>
        <v>0.48380000000000001</v>
      </c>
      <c r="J55" s="23">
        <f t="shared" si="1"/>
        <v>0.8196</v>
      </c>
    </row>
    <row r="56" spans="1:10" ht="30" customHeight="1" x14ac:dyDescent="0.2">
      <c r="A56" s="28" t="str">
        <f t="shared" si="0"/>
        <v>FIN2.6</v>
      </c>
      <c r="B56" s="16" t="str">
        <f t="shared" si="2"/>
        <v>Process accounts payable and expense reimbursements</v>
      </c>
      <c r="C56" s="23">
        <f t="shared" si="2"/>
        <v>1.3520000000000001</v>
      </c>
      <c r="D56" s="23">
        <f t="shared" si="2"/>
        <v>1.5842000000000001</v>
      </c>
      <c r="E56" s="23">
        <f t="shared" si="2"/>
        <v>1.1341000000000001</v>
      </c>
      <c r="F56" s="23">
        <f t="shared" si="3"/>
        <v>1.2426999999999999</v>
      </c>
      <c r="G56" s="23">
        <f t="shared" si="4"/>
        <v>0.8</v>
      </c>
      <c r="H56" s="23">
        <f t="shared" si="5"/>
        <v>1.27</v>
      </c>
      <c r="I56" s="23">
        <f t="shared" si="6"/>
        <v>0.61280000000000001</v>
      </c>
      <c r="J56" s="23">
        <f t="shared" si="1"/>
        <v>0.73970000000000002</v>
      </c>
    </row>
    <row r="57" spans="1:10" ht="15" customHeight="1" x14ac:dyDescent="0.2">
      <c r="A57" s="28" t="str">
        <f t="shared" si="0"/>
        <v>FIN2.7</v>
      </c>
      <c r="B57" s="16" t="str">
        <f t="shared" si="2"/>
        <v>Other</v>
      </c>
      <c r="C57" s="23">
        <f t="shared" si="2"/>
        <v>3.2195</v>
      </c>
      <c r="D57" s="23">
        <f t="shared" si="2"/>
        <v>2.9935</v>
      </c>
      <c r="E57" s="23">
        <f t="shared" si="2"/>
        <v>1.4341999999999999</v>
      </c>
      <c r="F57" s="23">
        <f t="shared" si="3"/>
        <v>0.71360000000000001</v>
      </c>
      <c r="G57" s="23" t="str">
        <f t="shared" si="4"/>
        <v/>
      </c>
      <c r="H57" s="23" t="str">
        <f t="shared" si="5"/>
        <v/>
      </c>
      <c r="I57" s="23">
        <f t="shared" si="6"/>
        <v>0.59940000000000004</v>
      </c>
      <c r="J57" s="23">
        <f t="shared" si="1"/>
        <v>0.36809999999999998</v>
      </c>
    </row>
    <row r="81" spans="1:10" ht="45" customHeight="1" x14ac:dyDescent="0.2">
      <c r="A81" s="28" t="str">
        <f>A13</f>
        <v>FIN3</v>
      </c>
      <c r="B81" s="27" t="str">
        <f>B13</f>
        <v>Total cost of the Finance function per organisational FTE</v>
      </c>
      <c r="C81" s="135" t="s">
        <v>847</v>
      </c>
      <c r="D81" s="135" t="s">
        <v>832</v>
      </c>
      <c r="E81" s="11" t="s">
        <v>126</v>
      </c>
      <c r="F81" s="11" t="s">
        <v>127</v>
      </c>
      <c r="G81" s="11" t="s">
        <v>131</v>
      </c>
      <c r="H81" s="11" t="s">
        <v>130</v>
      </c>
      <c r="I81" s="11" t="s">
        <v>128</v>
      </c>
      <c r="J81" s="11" t="s">
        <v>129</v>
      </c>
    </row>
    <row r="82" spans="1:10" ht="15" customHeight="1" x14ac:dyDescent="0.2">
      <c r="A82" s="28"/>
      <c r="B82" s="28" t="s">
        <v>132</v>
      </c>
      <c r="C82" s="23">
        <f>C13</f>
        <v>2469.6995999999999</v>
      </c>
      <c r="D82" s="23">
        <f>D13</f>
        <v>2463.5012999999999</v>
      </c>
      <c r="E82" s="23">
        <f>E13</f>
        <v>2490.8004999999998</v>
      </c>
      <c r="F82" s="23">
        <f>G13</f>
        <v>2490.8004999999998</v>
      </c>
      <c r="G82" s="23">
        <f>I13</f>
        <v>4679</v>
      </c>
      <c r="H82" s="23">
        <f>J13</f>
        <v>5571</v>
      </c>
      <c r="I82" s="23">
        <f>K13</f>
        <v>2314.5540000000001</v>
      </c>
      <c r="J82" s="23">
        <f>M13</f>
        <v>1801.8</v>
      </c>
    </row>
    <row r="103" spans="1:10" ht="45" customHeight="1" x14ac:dyDescent="0.2">
      <c r="A103" s="28" t="str">
        <f>A14</f>
        <v>FIN4</v>
      </c>
      <c r="B103" s="27" t="str">
        <f>B14</f>
        <v>Percentage of Finance FTE by Finance process</v>
      </c>
      <c r="C103" s="135" t="s">
        <v>847</v>
      </c>
      <c r="D103" s="135" t="s">
        <v>832</v>
      </c>
      <c r="E103" s="11" t="s">
        <v>126</v>
      </c>
      <c r="F103" s="11" t="s">
        <v>127</v>
      </c>
      <c r="G103" s="11" t="s">
        <v>131</v>
      </c>
      <c r="H103" s="11" t="s">
        <v>130</v>
      </c>
      <c r="I103" s="11" t="s">
        <v>128</v>
      </c>
      <c r="J103" s="11" t="s">
        <v>129</v>
      </c>
    </row>
    <row r="104" spans="1:10" ht="15" customHeight="1" x14ac:dyDescent="0.2">
      <c r="A104" s="28" t="str">
        <f t="shared" ref="A104:E110" si="7">A15</f>
        <v>FIN4.1</v>
      </c>
      <c r="B104" s="16" t="str">
        <f>B15</f>
        <v>Perform planning and management accounting</v>
      </c>
      <c r="C104" s="31">
        <f>C15</f>
        <v>0.21909999999999999</v>
      </c>
      <c r="D104" s="31">
        <f>D15</f>
        <v>0.21970000000000001</v>
      </c>
      <c r="E104" s="31">
        <f>E15</f>
        <v>0.24859999999999999</v>
      </c>
      <c r="F104" s="31">
        <f>G15</f>
        <v>0.27929999999999999</v>
      </c>
      <c r="G104" s="31">
        <f>I15</f>
        <v>0.12429999999999999</v>
      </c>
      <c r="H104" s="31">
        <f>J15</f>
        <v>0.18310000000000001</v>
      </c>
      <c r="I104" s="31">
        <f>K15</f>
        <v>0.21929999999999999</v>
      </c>
      <c r="J104" s="31">
        <f t="shared" ref="J104:J110" si="8">M15</f>
        <v>0.21929999999999999</v>
      </c>
    </row>
    <row r="105" spans="1:10" ht="15" customHeight="1" x14ac:dyDescent="0.2">
      <c r="A105" s="28" t="str">
        <f t="shared" si="7"/>
        <v>FIN4.2</v>
      </c>
      <c r="B105" s="16" t="str">
        <f t="shared" si="7"/>
        <v>Perform revenue accounting</v>
      </c>
      <c r="C105" s="31">
        <f t="shared" si="7"/>
        <v>0.13370000000000001</v>
      </c>
      <c r="D105" s="31">
        <f t="shared" si="7"/>
        <v>0.122</v>
      </c>
      <c r="E105" s="31">
        <f t="shared" si="7"/>
        <v>7.6700000000000004E-2</v>
      </c>
      <c r="F105" s="31">
        <f t="shared" ref="F105:F110" si="9">G16</f>
        <v>2.4E-2</v>
      </c>
      <c r="G105" s="31">
        <f t="shared" ref="G105:G110" si="10">I16</f>
        <v>3.9800000000000002E-2</v>
      </c>
      <c r="H105" s="31">
        <f t="shared" ref="H105:H110" si="11">J16</f>
        <v>3.3799999999999997E-2</v>
      </c>
      <c r="I105" s="31">
        <f t="shared" ref="I105:I110" si="12">K16</f>
        <v>4.0500000000000001E-2</v>
      </c>
      <c r="J105" s="31">
        <f t="shared" si="8"/>
        <v>1.4200000000000001E-2</v>
      </c>
    </row>
    <row r="106" spans="1:10" ht="15" customHeight="1" x14ac:dyDescent="0.2">
      <c r="A106" s="28" t="str">
        <f t="shared" si="7"/>
        <v>FIN4.3</v>
      </c>
      <c r="B106" s="16" t="str">
        <f t="shared" si="7"/>
        <v>Perform general accounting and reporting</v>
      </c>
      <c r="C106" s="31">
        <f t="shared" si="7"/>
        <v>9.6799999999999997E-2</v>
      </c>
      <c r="D106" s="31">
        <f t="shared" si="7"/>
        <v>0.1147</v>
      </c>
      <c r="E106" s="31">
        <f t="shared" si="7"/>
        <v>0.12540000000000001</v>
      </c>
      <c r="F106" s="31">
        <f t="shared" si="9"/>
        <v>0.16830000000000001</v>
      </c>
      <c r="G106" s="31">
        <f t="shared" si="10"/>
        <v>0.1545</v>
      </c>
      <c r="H106" s="31">
        <f t="shared" si="11"/>
        <v>0.1525</v>
      </c>
      <c r="I106" s="31">
        <f t="shared" si="12"/>
        <v>0.10440000000000001</v>
      </c>
      <c r="J106" s="31">
        <f t="shared" si="8"/>
        <v>0.12089999999999999</v>
      </c>
    </row>
    <row r="107" spans="1:10" ht="15" customHeight="1" x14ac:dyDescent="0.2">
      <c r="A107" s="28" t="str">
        <f t="shared" si="7"/>
        <v>FIN4.4</v>
      </c>
      <c r="B107" s="16" t="str">
        <f t="shared" si="7"/>
        <v>Manage fixed asset project accounting</v>
      </c>
      <c r="C107" s="31">
        <f t="shared" si="7"/>
        <v>9.1800000000000007E-2</v>
      </c>
      <c r="D107" s="31">
        <f t="shared" si="7"/>
        <v>9.5200000000000007E-2</v>
      </c>
      <c r="E107" s="31">
        <f t="shared" si="7"/>
        <v>5.45E-2</v>
      </c>
      <c r="F107" s="31">
        <f t="shared" si="9"/>
        <v>3.7400000000000003E-2</v>
      </c>
      <c r="G107" s="31">
        <f t="shared" si="10"/>
        <v>2.0299999999999999E-2</v>
      </c>
      <c r="H107" s="31">
        <f t="shared" si="11"/>
        <v>1.0200000000000001E-2</v>
      </c>
      <c r="I107" s="31">
        <f t="shared" si="12"/>
        <v>2.3199999999999998E-2</v>
      </c>
      <c r="J107" s="31">
        <f t="shared" si="8"/>
        <v>1.8599999999999998E-2</v>
      </c>
    </row>
    <row r="108" spans="1:10" ht="15" customHeight="1" x14ac:dyDescent="0.2">
      <c r="A108" s="28" t="str">
        <f t="shared" si="7"/>
        <v>FIN4.5</v>
      </c>
      <c r="B108" s="16" t="str">
        <f t="shared" si="7"/>
        <v>Process payroll</v>
      </c>
      <c r="C108" s="31">
        <f t="shared" si="7"/>
        <v>0.1051</v>
      </c>
      <c r="D108" s="31">
        <f t="shared" si="7"/>
        <v>0.1053</v>
      </c>
      <c r="E108" s="31">
        <f t="shared" si="7"/>
        <v>9.8000000000000004E-2</v>
      </c>
      <c r="F108" s="31">
        <f t="shared" si="9"/>
        <v>0.15279999999999999</v>
      </c>
      <c r="G108" s="31">
        <f t="shared" si="10"/>
        <v>7.1400000000000005E-2</v>
      </c>
      <c r="H108" s="31">
        <f t="shared" si="11"/>
        <v>0.1166</v>
      </c>
      <c r="I108" s="31">
        <f t="shared" si="12"/>
        <v>6.7100000000000007E-2</v>
      </c>
      <c r="J108" s="31">
        <f t="shared" si="8"/>
        <v>0.1062</v>
      </c>
    </row>
    <row r="109" spans="1:10" ht="30" customHeight="1" x14ac:dyDescent="0.2">
      <c r="A109" s="28" t="str">
        <f t="shared" si="7"/>
        <v>FIN4.6</v>
      </c>
      <c r="B109" s="16" t="str">
        <f t="shared" si="7"/>
        <v>Process accounts payable and expense reimbursements</v>
      </c>
      <c r="C109" s="31">
        <f t="shared" si="7"/>
        <v>0.1489</v>
      </c>
      <c r="D109" s="31">
        <f t="shared" si="7"/>
        <v>0.16639999999999999</v>
      </c>
      <c r="E109" s="31">
        <f t="shared" si="7"/>
        <v>0.12570000000000001</v>
      </c>
      <c r="F109" s="31">
        <f t="shared" si="9"/>
        <v>0.14360000000000001</v>
      </c>
      <c r="G109" s="31">
        <f t="shared" si="10"/>
        <v>0.125</v>
      </c>
      <c r="H109" s="31">
        <f t="shared" si="11"/>
        <v>0.1545</v>
      </c>
      <c r="I109" s="31">
        <f t="shared" si="12"/>
        <v>0.1072</v>
      </c>
      <c r="J109" s="31">
        <f t="shared" si="8"/>
        <v>0.1197</v>
      </c>
    </row>
    <row r="110" spans="1:10" ht="15" customHeight="1" x14ac:dyDescent="0.2">
      <c r="A110" s="28" t="str">
        <f t="shared" si="7"/>
        <v>FIN4.7</v>
      </c>
      <c r="B110" s="16" t="str">
        <f>B21</f>
        <v>Other</v>
      </c>
      <c r="C110" s="31">
        <f>C21</f>
        <v>0.2046</v>
      </c>
      <c r="D110" s="31">
        <f>D21</f>
        <v>0.1767</v>
      </c>
      <c r="E110" s="31">
        <f>E21</f>
        <v>0.17519999999999999</v>
      </c>
      <c r="F110" s="31">
        <f t="shared" si="9"/>
        <v>7.5600000000000001E-2</v>
      </c>
      <c r="G110" s="31">
        <f t="shared" si="10"/>
        <v>7.1400000000000005E-2</v>
      </c>
      <c r="H110" s="31">
        <f t="shared" si="11"/>
        <v>6.3299999999999995E-2</v>
      </c>
      <c r="I110" s="31">
        <f t="shared" si="12"/>
        <v>7.4399999999999994E-2</v>
      </c>
      <c r="J110" s="31">
        <f t="shared" si="8"/>
        <v>3.0599999999999999E-2</v>
      </c>
    </row>
    <row r="135" spans="1:10" ht="45" customHeight="1" x14ac:dyDescent="0.2">
      <c r="A135" s="28" t="str">
        <f>A22</f>
        <v>FIN5</v>
      </c>
      <c r="B135" s="27" t="str">
        <f>B22</f>
        <v>Cost of Payroll process per employee</v>
      </c>
      <c r="C135" s="135" t="s">
        <v>847</v>
      </c>
      <c r="D135" s="135" t="s">
        <v>832</v>
      </c>
      <c r="E135" s="11" t="s">
        <v>126</v>
      </c>
      <c r="F135" s="11" t="s">
        <v>127</v>
      </c>
      <c r="G135" s="11" t="s">
        <v>131</v>
      </c>
      <c r="H135" s="11" t="s">
        <v>130</v>
      </c>
      <c r="I135" s="11" t="s">
        <v>128</v>
      </c>
      <c r="J135" s="11" t="s">
        <v>129</v>
      </c>
    </row>
    <row r="136" spans="1:10" ht="15" customHeight="1" x14ac:dyDescent="0.2">
      <c r="A136" s="28"/>
      <c r="B136" s="28" t="s">
        <v>132</v>
      </c>
      <c r="C136" s="23">
        <f>C22</f>
        <v>349.51920000000001</v>
      </c>
      <c r="D136" s="23">
        <f>D22</f>
        <v>330.68520000000001</v>
      </c>
      <c r="E136" s="23">
        <f>E22</f>
        <v>271.18889999999999</v>
      </c>
      <c r="F136" s="23">
        <f>G22</f>
        <v>294.61649999999997</v>
      </c>
      <c r="G136" s="23" t="str">
        <f>I22</f>
        <v>N/A</v>
      </c>
      <c r="H136" s="23" t="str">
        <f>J22</f>
        <v>N/A</v>
      </c>
      <c r="I136" s="23">
        <f>K22</f>
        <v>192.3991</v>
      </c>
      <c r="J136" s="23">
        <f>M22</f>
        <v>246.3708</v>
      </c>
    </row>
    <row r="156" spans="1:10" ht="45" customHeight="1" x14ac:dyDescent="0.2">
      <c r="A156" s="28" t="str">
        <f>A23</f>
        <v>FIN6</v>
      </c>
      <c r="B156" s="27" t="str">
        <f>B23</f>
        <v>Number of employees per payroll FTE</v>
      </c>
      <c r="C156" s="135" t="s">
        <v>847</v>
      </c>
      <c r="D156" s="135" t="s">
        <v>832</v>
      </c>
      <c r="E156" s="11" t="s">
        <v>126</v>
      </c>
      <c r="F156" s="11" t="s">
        <v>127</v>
      </c>
      <c r="G156" s="11" t="s">
        <v>131</v>
      </c>
      <c r="H156" s="11" t="s">
        <v>130</v>
      </c>
      <c r="I156" s="11" t="s">
        <v>128</v>
      </c>
      <c r="J156" s="11" t="s">
        <v>129</v>
      </c>
    </row>
    <row r="157" spans="1:10" ht="15" customHeight="1" x14ac:dyDescent="0.2">
      <c r="A157" s="28"/>
      <c r="B157" s="28" t="s">
        <v>132</v>
      </c>
      <c r="C157" s="22">
        <f>C23</f>
        <v>469.52600000000001</v>
      </c>
      <c r="D157" s="22">
        <f>D23</f>
        <v>449.55360000000002</v>
      </c>
      <c r="E157" s="22">
        <f>E23</f>
        <v>481.01299999999998</v>
      </c>
      <c r="F157" s="22">
        <f>G23</f>
        <v>461.68610000000001</v>
      </c>
      <c r="G157" s="22" t="str">
        <f>I23</f>
        <v>N/A</v>
      </c>
      <c r="H157" s="22" t="str">
        <f>J23</f>
        <v>N/A</v>
      </c>
      <c r="I157" s="22">
        <f>K23</f>
        <v>617.33339999999998</v>
      </c>
      <c r="J157" s="22">
        <f>M23</f>
        <v>514.43679999999995</v>
      </c>
    </row>
    <row r="177" spans="1:8" ht="47.25" customHeight="1" x14ac:dyDescent="0.2">
      <c r="A177" s="28"/>
      <c r="B177" s="27" t="s">
        <v>424</v>
      </c>
      <c r="C177" s="135" t="s">
        <v>847</v>
      </c>
      <c r="D177" s="135" t="s">
        <v>832</v>
      </c>
      <c r="E177" s="11" t="s">
        <v>142</v>
      </c>
      <c r="F177" s="11" t="s">
        <v>143</v>
      </c>
      <c r="G177" s="11" t="s">
        <v>128</v>
      </c>
      <c r="H177" s="11" t="s">
        <v>129</v>
      </c>
    </row>
    <row r="178" spans="1:8" ht="15" customHeight="1" x14ac:dyDescent="0.2">
      <c r="A178" s="28" t="str">
        <f>A24</f>
        <v>FIN7</v>
      </c>
      <c r="B178" s="20" t="s">
        <v>384</v>
      </c>
      <c r="C178" s="54">
        <f t="shared" ref="C178:E179" si="13">C24</f>
        <v>3</v>
      </c>
      <c r="D178" s="80">
        <f t="shared" si="13"/>
        <v>3.1</v>
      </c>
      <c r="E178" s="54">
        <f t="shared" si="13"/>
        <v>2.65</v>
      </c>
      <c r="F178" s="54">
        <f>G24</f>
        <v>2.7</v>
      </c>
      <c r="G178" s="54">
        <f>K24</f>
        <v>2.95</v>
      </c>
      <c r="H178" s="54">
        <f>M24</f>
        <v>3</v>
      </c>
    </row>
    <row r="179" spans="1:8" ht="15" customHeight="1" x14ac:dyDescent="0.2">
      <c r="A179" s="28" t="str">
        <f>A25</f>
        <v>FIN8</v>
      </c>
      <c r="B179" s="20" t="s">
        <v>385</v>
      </c>
      <c r="C179" s="54">
        <f t="shared" si="13"/>
        <v>3.4</v>
      </c>
      <c r="D179" s="80">
        <f t="shared" si="13"/>
        <v>3.4</v>
      </c>
      <c r="E179" s="54">
        <f t="shared" si="13"/>
        <v>3.3</v>
      </c>
      <c r="F179" s="54">
        <f>G25</f>
        <v>3.65</v>
      </c>
      <c r="G179" s="54">
        <f>K25</f>
        <v>3.7</v>
      </c>
      <c r="H179" s="54">
        <f>M25</f>
        <v>3.9750000000000001</v>
      </c>
    </row>
    <row r="202" spans="1:8" ht="45" customHeight="1" x14ac:dyDescent="0.2">
      <c r="A202" s="28" t="str">
        <f>A26</f>
        <v>FIN9</v>
      </c>
      <c r="B202" s="27" t="str">
        <f>B26</f>
        <v>Cost of Strategic Financial Management as % of Total Finance Cost</v>
      </c>
      <c r="C202" s="135" t="s">
        <v>847</v>
      </c>
      <c r="D202" s="135" t="s">
        <v>832</v>
      </c>
      <c r="E202" s="11" t="s">
        <v>126</v>
      </c>
      <c r="F202" s="11" t="s">
        <v>127</v>
      </c>
      <c r="G202" s="11" t="s">
        <v>128</v>
      </c>
      <c r="H202" s="11" t="s">
        <v>129</v>
      </c>
    </row>
    <row r="203" spans="1:8" ht="15" customHeight="1" x14ac:dyDescent="0.2">
      <c r="A203" s="28"/>
      <c r="B203" s="20" t="s">
        <v>132</v>
      </c>
      <c r="C203" s="176">
        <f>C26</f>
        <v>0.32429999999999998</v>
      </c>
      <c r="D203" s="176">
        <f>D26</f>
        <v>0.32969999999999999</v>
      </c>
      <c r="E203" s="176">
        <f>E26</f>
        <v>0.1024</v>
      </c>
      <c r="F203" s="176">
        <f>G26</f>
        <v>0.1124</v>
      </c>
      <c r="G203" s="176">
        <f>K26</f>
        <v>0.22389999999999999</v>
      </c>
      <c r="H203" s="176">
        <f>M26</f>
        <v>0.217</v>
      </c>
    </row>
    <row r="204" spans="1:8" ht="15" customHeight="1" x14ac:dyDescent="0.25">
      <c r="A204" s="69"/>
    </row>
  </sheetData>
  <customSheetViews>
    <customSheetView guid="{1955BA96-31E1-4958-8935-A0DE5811631F}">
      <selection sqref="A1:O1"/>
      <rowBreaks count="4" manualBreakCount="4">
        <brk id="26" max="254" man="1"/>
        <brk id="78" max="254" man="1"/>
        <brk id="132" max="16383" man="1"/>
        <brk id="174" max="254" man="1"/>
      </rowBreaks>
      <pageMargins left="0.70866141732283472" right="0.70866141732283472"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pageMargins left="0.70866141732283472" right="0.70866141732283472" top="0.74803149606299213" bottom="0.74803149606299213" header="0.31496062992125984" footer="0.31496062992125984"/>
  <pageSetup paperSize="9" scale="50" orientation="landscape" r:id="rId2"/>
  <headerFooter>
    <oddHeader>&amp;L&amp;C&amp;R</oddHeader>
    <oddFooter>&amp;L&amp;C&amp;R</oddFooter>
  </headerFooter>
  <rowBreaks count="4" manualBreakCount="4">
    <brk id="27" max="254" man="1"/>
    <brk id="80" max="16383" man="1"/>
    <brk id="134" max="16383" man="1"/>
    <brk id="176"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7"/>
  <sheetViews>
    <sheetView topLeftCell="A638" zoomScale="85" zoomScaleNormal="85" workbookViewId="0">
      <selection activeCell="J684" sqref="J684"/>
    </sheetView>
  </sheetViews>
  <sheetFormatPr defaultRowHeight="15" customHeight="1" x14ac:dyDescent="0.25"/>
  <cols>
    <col min="1" max="1" width="15.25" style="1" customWidth="1"/>
    <col min="2" max="2" width="43.75" style="1" customWidth="1"/>
    <col min="3" max="8" width="16.75" customWidth="1"/>
    <col min="9" max="9" width="16.5" customWidth="1"/>
    <col min="10" max="10" width="16.875" customWidth="1"/>
    <col min="11" max="11" width="16.375" customWidth="1"/>
    <col min="12" max="12" width="16.875" customWidth="1"/>
    <col min="13" max="13" width="14.375" customWidth="1"/>
    <col min="14" max="17" width="16.875" customWidth="1"/>
  </cols>
  <sheetData>
    <row r="1" spans="1:14" ht="30" customHeight="1" x14ac:dyDescent="0.2">
      <c r="A1" s="185" t="s">
        <v>853</v>
      </c>
      <c r="B1" s="185"/>
      <c r="C1" s="185"/>
      <c r="D1" s="185"/>
      <c r="E1" s="185"/>
      <c r="F1" s="185"/>
      <c r="G1" s="185"/>
      <c r="H1" s="185"/>
      <c r="I1" s="185"/>
      <c r="J1" s="185"/>
      <c r="K1" s="185"/>
      <c r="L1" s="185"/>
      <c r="M1" s="185"/>
    </row>
    <row r="2" spans="1:14" ht="30" customHeight="1" x14ac:dyDescent="0.2">
      <c r="A2" s="189" t="s">
        <v>125</v>
      </c>
      <c r="B2" s="189"/>
      <c r="C2" s="189"/>
      <c r="D2" s="189"/>
      <c r="E2" s="189"/>
      <c r="F2" s="189"/>
      <c r="G2" s="189"/>
      <c r="H2" s="189"/>
    </row>
    <row r="3" spans="1:14" ht="62.25" customHeight="1" x14ac:dyDescent="0.2">
      <c r="A3" s="26" t="s">
        <v>5</v>
      </c>
      <c r="B3" s="26" t="s">
        <v>11</v>
      </c>
      <c r="C3" s="136" t="s">
        <v>847</v>
      </c>
      <c r="D3" s="136" t="s">
        <v>832</v>
      </c>
      <c r="E3" s="11" t="s">
        <v>475</v>
      </c>
      <c r="F3" s="11" t="s">
        <v>127</v>
      </c>
      <c r="G3" s="11" t="s">
        <v>131</v>
      </c>
      <c r="H3" s="11" t="s">
        <v>130</v>
      </c>
      <c r="I3" s="11" t="s">
        <v>865</v>
      </c>
      <c r="J3" s="11" t="s">
        <v>129</v>
      </c>
      <c r="K3" s="26" t="s">
        <v>425</v>
      </c>
    </row>
    <row r="4" spans="1:14" ht="30" customHeight="1" x14ac:dyDescent="0.2">
      <c r="A4" s="19" t="s">
        <v>79</v>
      </c>
      <c r="B4" s="18" t="s">
        <v>80</v>
      </c>
      <c r="C4" s="21">
        <f>'2. Agency dashboard'!C55</f>
        <v>6.08E-2</v>
      </c>
      <c r="D4" s="21">
        <f>'2. Agency dashboard'!D55</f>
        <v>6.3600000000000004E-2</v>
      </c>
      <c r="E4" s="21">
        <v>9.1600000000000001E-2</v>
      </c>
      <c r="F4" s="21">
        <v>7.17E-2</v>
      </c>
      <c r="G4" s="21">
        <v>1.6799999999999999E-2</v>
      </c>
      <c r="H4" s="21">
        <v>3.6299999999999999E-2</v>
      </c>
      <c r="I4" s="21">
        <v>6.1199999999999997E-2</v>
      </c>
      <c r="J4" s="21">
        <v>4.8599999999999997E-2</v>
      </c>
      <c r="K4" s="21">
        <v>3.2300000000000002E-2</v>
      </c>
    </row>
    <row r="5" spans="1:14" ht="60.75" customHeight="1" x14ac:dyDescent="0.2">
      <c r="A5" s="122" t="s">
        <v>81</v>
      </c>
      <c r="B5" s="79" t="s">
        <v>478</v>
      </c>
      <c r="C5" s="190" t="s">
        <v>566</v>
      </c>
      <c r="D5" s="191"/>
      <c r="F5" s="21"/>
      <c r="G5" s="50"/>
      <c r="H5" s="50"/>
      <c r="I5" s="52"/>
      <c r="J5" s="21"/>
      <c r="K5" s="52"/>
      <c r="N5" s="71"/>
    </row>
    <row r="6" spans="1:14" ht="30" customHeight="1" x14ac:dyDescent="0.2">
      <c r="A6" s="142" t="s">
        <v>567</v>
      </c>
      <c r="B6" s="55" t="s">
        <v>173</v>
      </c>
      <c r="C6" s="59">
        <f>'2. Agency dashboard'!C57</f>
        <v>2.2499999999999999E-2</v>
      </c>
      <c r="D6" s="59">
        <f>'2. Agency dashboard'!D57</f>
        <v>2.4299999999999999E-2</v>
      </c>
      <c r="E6" s="21">
        <v>6.2100000000000002E-2</v>
      </c>
      <c r="F6" s="21">
        <v>7.1300000000000002E-2</v>
      </c>
      <c r="G6" s="21" t="s">
        <v>868</v>
      </c>
      <c r="H6" s="21" t="s">
        <v>868</v>
      </c>
      <c r="I6" s="21">
        <v>3.6799999999999999E-2</v>
      </c>
      <c r="J6" s="21">
        <v>4.5699999999999998E-2</v>
      </c>
      <c r="K6" s="21">
        <v>6.9000000000000006E-2</v>
      </c>
    </row>
    <row r="7" spans="1:14" ht="30" customHeight="1" x14ac:dyDescent="0.2">
      <c r="A7" s="142" t="s">
        <v>568</v>
      </c>
      <c r="B7" s="55" t="s">
        <v>184</v>
      </c>
      <c r="C7" s="59">
        <f>'2. Agency dashboard'!C58</f>
        <v>1.7999999999999999E-2</v>
      </c>
      <c r="D7" s="59">
        <f>'2. Agency dashboard'!D58</f>
        <v>1.6500000000000001E-2</v>
      </c>
      <c r="E7" s="21">
        <v>2.6599999999999999E-2</v>
      </c>
      <c r="F7" s="21">
        <v>3.1399999999999997E-2</v>
      </c>
      <c r="G7" s="21" t="s">
        <v>868</v>
      </c>
      <c r="H7" s="21" t="s">
        <v>868</v>
      </c>
      <c r="I7" s="21">
        <v>1.9099999999999999E-2</v>
      </c>
      <c r="J7" s="21">
        <v>1.89E-2</v>
      </c>
      <c r="K7" s="21">
        <v>1.9E-2</v>
      </c>
    </row>
    <row r="8" spans="1:14" ht="30" customHeight="1" x14ac:dyDescent="0.2">
      <c r="A8" s="142" t="s">
        <v>82</v>
      </c>
      <c r="B8" s="55" t="s">
        <v>194</v>
      </c>
      <c r="C8" s="59">
        <f>'2. Agency dashboard'!C59</f>
        <v>4.9200000000000001E-2</v>
      </c>
      <c r="D8" s="59">
        <f>'2. Agency dashboard'!D59</f>
        <v>4.0599999999999997E-2</v>
      </c>
      <c r="E8" s="21">
        <v>7.4800000000000005E-2</v>
      </c>
      <c r="F8" s="21">
        <v>5.1900000000000002E-2</v>
      </c>
      <c r="G8" s="21" t="s">
        <v>868</v>
      </c>
      <c r="H8" s="21" t="s">
        <v>868</v>
      </c>
      <c r="I8" s="21">
        <v>0.1075</v>
      </c>
      <c r="J8" s="21">
        <v>0.1075</v>
      </c>
      <c r="K8" s="21">
        <v>9.6000000000000002E-2</v>
      </c>
    </row>
    <row r="9" spans="1:14" ht="30" customHeight="1" x14ac:dyDescent="0.2">
      <c r="A9" s="142" t="s">
        <v>83</v>
      </c>
      <c r="B9" s="55" t="s">
        <v>204</v>
      </c>
      <c r="C9" s="59">
        <f>'2. Agency dashboard'!C60</f>
        <v>0</v>
      </c>
      <c r="D9" s="59">
        <f>'2. Agency dashboard'!D60</f>
        <v>2.8999999999999998E-3</v>
      </c>
      <c r="E9" s="21">
        <v>1.44E-2</v>
      </c>
      <c r="F9" s="21">
        <v>1.47E-2</v>
      </c>
      <c r="G9" s="21" t="s">
        <v>868</v>
      </c>
      <c r="H9" s="21" t="s">
        <v>868</v>
      </c>
      <c r="I9" s="21">
        <v>3.8E-3</v>
      </c>
      <c r="J9" s="21">
        <v>5.5999999999999999E-3</v>
      </c>
      <c r="K9" s="21">
        <v>2.1000000000000001E-2</v>
      </c>
    </row>
    <row r="10" spans="1:14" ht="30" customHeight="1" x14ac:dyDescent="0.2">
      <c r="A10" s="142" t="s">
        <v>84</v>
      </c>
      <c r="B10" s="55" t="s">
        <v>214</v>
      </c>
      <c r="C10" s="59">
        <f>'2. Agency dashboard'!C61</f>
        <v>0</v>
      </c>
      <c r="D10" s="59">
        <f>'2. Agency dashboard'!D61</f>
        <v>0</v>
      </c>
      <c r="E10" s="21">
        <v>1.1900000000000001E-2</v>
      </c>
      <c r="F10" s="21">
        <v>9.2999999999999992E-3</v>
      </c>
      <c r="G10" s="21" t="s">
        <v>868</v>
      </c>
      <c r="H10" s="21" t="s">
        <v>868</v>
      </c>
      <c r="I10" s="21">
        <v>0</v>
      </c>
      <c r="J10" s="21">
        <v>1.6000000000000001E-3</v>
      </c>
      <c r="K10" s="21">
        <v>2.1000000000000001E-2</v>
      </c>
    </row>
    <row r="11" spans="1:14" ht="30" customHeight="1" x14ac:dyDescent="0.2">
      <c r="A11" s="142" t="s">
        <v>569</v>
      </c>
      <c r="B11" s="55" t="s">
        <v>224</v>
      </c>
      <c r="C11" s="59">
        <f>'2. Agency dashboard'!C62</f>
        <v>0.22739999999999999</v>
      </c>
      <c r="D11" s="59">
        <f>'2. Agency dashboard'!D62</f>
        <v>0.1893</v>
      </c>
      <c r="E11" s="21">
        <v>3.78E-2</v>
      </c>
      <c r="F11" s="21">
        <v>4.8800000000000003E-2</v>
      </c>
      <c r="G11" s="21" t="s">
        <v>868</v>
      </c>
      <c r="H11" s="21" t="s">
        <v>868</v>
      </c>
      <c r="I11" s="21">
        <v>1.6500000000000001E-2</v>
      </c>
      <c r="J11" s="21">
        <v>2.5899999999999999E-2</v>
      </c>
      <c r="K11" s="21">
        <v>0.1</v>
      </c>
    </row>
    <row r="12" spans="1:14" ht="30" customHeight="1" x14ac:dyDescent="0.2">
      <c r="A12" s="142" t="s">
        <v>570</v>
      </c>
      <c r="B12" s="55" t="s">
        <v>234</v>
      </c>
      <c r="C12" s="59">
        <f>'2. Agency dashboard'!C63</f>
        <v>0.1409</v>
      </c>
      <c r="D12" s="59">
        <f>'2. Agency dashboard'!D63</f>
        <v>0.20380000000000001</v>
      </c>
      <c r="E12" s="21">
        <v>0.1091</v>
      </c>
      <c r="F12" s="21">
        <v>0.1109</v>
      </c>
      <c r="G12" s="21" t="s">
        <v>868</v>
      </c>
      <c r="H12" s="21" t="s">
        <v>868</v>
      </c>
      <c r="I12" s="21">
        <v>9.1200000000000003E-2</v>
      </c>
      <c r="J12" s="21">
        <v>8.8499999999999995E-2</v>
      </c>
      <c r="K12" s="21">
        <v>0.14399999999999999</v>
      </c>
    </row>
    <row r="13" spans="1:14" ht="30" customHeight="1" x14ac:dyDescent="0.2">
      <c r="A13" s="142" t="s">
        <v>571</v>
      </c>
      <c r="B13" s="55" t="s">
        <v>244</v>
      </c>
      <c r="C13" s="59">
        <f>'2. Agency dashboard'!C64</f>
        <v>2.7000000000000001E-3</v>
      </c>
      <c r="D13" s="59">
        <f>'2. Agency dashboard'!D64</f>
        <v>2.8999999999999998E-3</v>
      </c>
      <c r="E13" s="21">
        <v>2.63E-2</v>
      </c>
      <c r="F13" s="21">
        <v>2.8199999999999999E-2</v>
      </c>
      <c r="G13" s="21" t="s">
        <v>868</v>
      </c>
      <c r="H13" s="21" t="s">
        <v>868</v>
      </c>
      <c r="I13" s="21">
        <v>1.8700000000000001E-2</v>
      </c>
      <c r="J13" s="21">
        <v>1.8800000000000001E-2</v>
      </c>
      <c r="K13" s="21">
        <v>2.5000000000000001E-2</v>
      </c>
    </row>
    <row r="14" spans="1:14" ht="30" customHeight="1" x14ac:dyDescent="0.2">
      <c r="A14" s="142" t="s">
        <v>572</v>
      </c>
      <c r="B14" s="55" t="s">
        <v>254</v>
      </c>
      <c r="C14" s="59">
        <f>'2. Agency dashboard'!C65</f>
        <v>0.45660000000000001</v>
      </c>
      <c r="D14" s="59">
        <f>'2. Agency dashboard'!D65</f>
        <v>0.44219999999999998</v>
      </c>
      <c r="E14" s="21">
        <v>0.44469999999999998</v>
      </c>
      <c r="F14" s="21">
        <v>0.4163</v>
      </c>
      <c r="G14" s="21" t="s">
        <v>868</v>
      </c>
      <c r="H14" s="21" t="s">
        <v>868</v>
      </c>
      <c r="I14" s="21">
        <v>0.31240000000000001</v>
      </c>
      <c r="J14" s="21">
        <v>0.26069999999999999</v>
      </c>
      <c r="K14" s="21">
        <v>0.44600000000000001</v>
      </c>
    </row>
    <row r="15" spans="1:14" ht="30" customHeight="1" x14ac:dyDescent="0.2">
      <c r="A15" s="142" t="s">
        <v>573</v>
      </c>
      <c r="B15" s="55" t="s">
        <v>264</v>
      </c>
      <c r="C15" s="59">
        <f>'2. Agency dashboard'!C66</f>
        <v>8.2699999999999996E-2</v>
      </c>
      <c r="D15" s="59">
        <f>'2. Agency dashboard'!D66</f>
        <v>7.7600000000000002E-2</v>
      </c>
      <c r="E15" s="21">
        <v>8.9899999999999994E-2</v>
      </c>
      <c r="F15" s="21">
        <v>8.72E-2</v>
      </c>
      <c r="G15" s="21" t="s">
        <v>868</v>
      </c>
      <c r="H15" s="21" t="s">
        <v>868</v>
      </c>
      <c r="I15" s="21">
        <v>7.4300000000000005E-2</v>
      </c>
      <c r="J15" s="21">
        <v>6.3700000000000007E-2</v>
      </c>
      <c r="K15" s="21">
        <v>0.06</v>
      </c>
    </row>
    <row r="16" spans="1:14" ht="30" customHeight="1" x14ac:dyDescent="0.2">
      <c r="A16" s="117" t="s">
        <v>85</v>
      </c>
      <c r="B16" s="79" t="s">
        <v>479</v>
      </c>
      <c r="C16" s="59"/>
      <c r="D16" s="59"/>
      <c r="E16" s="21"/>
      <c r="F16" s="21"/>
      <c r="G16" s="21"/>
      <c r="H16" s="21"/>
      <c r="I16" s="21"/>
      <c r="J16" s="21"/>
      <c r="K16" s="21"/>
      <c r="N16" s="71"/>
    </row>
    <row r="17" spans="1:14" ht="30" customHeight="1" x14ac:dyDescent="0.2">
      <c r="A17" s="142" t="s">
        <v>574</v>
      </c>
      <c r="B17" s="79" t="s">
        <v>480</v>
      </c>
      <c r="C17" s="59"/>
      <c r="D17" s="59"/>
      <c r="E17" s="21"/>
      <c r="F17" s="21"/>
      <c r="G17" s="21"/>
      <c r="H17" s="21"/>
      <c r="I17" s="21"/>
      <c r="J17" s="21"/>
      <c r="K17" s="21"/>
      <c r="N17" s="71"/>
    </row>
    <row r="18" spans="1:14" ht="30" customHeight="1" x14ac:dyDescent="0.2">
      <c r="A18" s="143" t="s">
        <v>575</v>
      </c>
      <c r="B18" s="55" t="s">
        <v>175</v>
      </c>
      <c r="C18" s="59">
        <f>'2. Agency dashboard'!C69</f>
        <v>0</v>
      </c>
      <c r="D18" s="59">
        <f>'2. Agency dashboard'!D69</f>
        <v>0</v>
      </c>
      <c r="E18" s="21">
        <v>0</v>
      </c>
      <c r="F18" s="21">
        <v>0</v>
      </c>
      <c r="G18" s="21" t="s">
        <v>868</v>
      </c>
      <c r="H18" s="21" t="s">
        <v>868</v>
      </c>
      <c r="I18" s="21">
        <v>0</v>
      </c>
      <c r="J18" s="21">
        <v>0</v>
      </c>
      <c r="K18" s="21" t="s">
        <v>868</v>
      </c>
    </row>
    <row r="19" spans="1:14" ht="30" customHeight="1" x14ac:dyDescent="0.2">
      <c r="A19" s="143" t="s">
        <v>576</v>
      </c>
      <c r="B19" s="55" t="s">
        <v>176</v>
      </c>
      <c r="C19" s="59">
        <f>'2. Agency dashboard'!C70</f>
        <v>0</v>
      </c>
      <c r="D19" s="59">
        <f>'2. Agency dashboard'!D70</f>
        <v>5.9499999999999997E-2</v>
      </c>
      <c r="E19" s="21">
        <v>4.0000000000000002E-4</v>
      </c>
      <c r="F19" s="21">
        <v>1.54E-2</v>
      </c>
      <c r="G19" s="21" t="s">
        <v>868</v>
      </c>
      <c r="H19" s="21" t="s">
        <v>868</v>
      </c>
      <c r="I19" s="21">
        <v>0</v>
      </c>
      <c r="J19" s="21">
        <v>0</v>
      </c>
      <c r="K19" s="21" t="s">
        <v>868</v>
      </c>
    </row>
    <row r="20" spans="1:14" ht="30" customHeight="1" x14ac:dyDescent="0.2">
      <c r="A20" s="143" t="s">
        <v>577</v>
      </c>
      <c r="B20" s="55" t="s">
        <v>177</v>
      </c>
      <c r="C20" s="59">
        <f>'2. Agency dashboard'!C71</f>
        <v>0</v>
      </c>
      <c r="D20" s="59">
        <f>'2. Agency dashboard'!D71</f>
        <v>0</v>
      </c>
      <c r="E20" s="21">
        <v>0</v>
      </c>
      <c r="F20" s="21">
        <v>0</v>
      </c>
      <c r="G20" s="21" t="s">
        <v>868</v>
      </c>
      <c r="H20" s="21" t="s">
        <v>868</v>
      </c>
      <c r="I20" s="21">
        <v>0</v>
      </c>
      <c r="J20" s="21">
        <v>0</v>
      </c>
      <c r="K20" s="21" t="s">
        <v>868</v>
      </c>
    </row>
    <row r="21" spans="1:14" ht="30" customHeight="1" x14ac:dyDescent="0.2">
      <c r="A21" s="143" t="s">
        <v>578</v>
      </c>
      <c r="B21" s="55" t="s">
        <v>178</v>
      </c>
      <c r="C21" s="59">
        <f>'2. Agency dashboard'!C72</f>
        <v>1</v>
      </c>
      <c r="D21" s="59">
        <f>'2. Agency dashboard'!D72</f>
        <v>0.68330000000000002</v>
      </c>
      <c r="E21" s="21">
        <v>8.7900000000000006E-2</v>
      </c>
      <c r="F21" s="21">
        <v>0.1229</v>
      </c>
      <c r="G21" s="21" t="s">
        <v>868</v>
      </c>
      <c r="H21" s="21" t="s">
        <v>868</v>
      </c>
      <c r="I21" s="21">
        <v>8.6999999999999994E-3</v>
      </c>
      <c r="J21" s="21">
        <v>4.7000000000000002E-3</v>
      </c>
      <c r="K21" s="21" t="s">
        <v>868</v>
      </c>
    </row>
    <row r="22" spans="1:14" ht="30" customHeight="1" x14ac:dyDescent="0.2">
      <c r="A22" s="143" t="s">
        <v>579</v>
      </c>
      <c r="B22" s="55" t="s">
        <v>179</v>
      </c>
      <c r="C22" s="59">
        <f>'2. Agency dashboard'!C73</f>
        <v>0</v>
      </c>
      <c r="D22" s="59">
        <f>'2. Agency dashboard'!D73</f>
        <v>0.25719999999999998</v>
      </c>
      <c r="E22" s="21">
        <v>4.58E-2</v>
      </c>
      <c r="F22" s="21">
        <v>7.4099999999999999E-2</v>
      </c>
      <c r="G22" s="21" t="s">
        <v>868</v>
      </c>
      <c r="H22" s="21" t="s">
        <v>868</v>
      </c>
      <c r="I22" s="21">
        <v>0</v>
      </c>
      <c r="J22" s="21">
        <v>0</v>
      </c>
      <c r="K22" s="21">
        <v>0.16800000000000001</v>
      </c>
    </row>
    <row r="23" spans="1:14" ht="30" customHeight="1" x14ac:dyDescent="0.2">
      <c r="A23" s="143" t="s">
        <v>580</v>
      </c>
      <c r="B23" s="55" t="s">
        <v>180</v>
      </c>
      <c r="C23" s="59">
        <f>'2. Agency dashboard'!C74</f>
        <v>0</v>
      </c>
      <c r="D23" s="59">
        <f>'2. Agency dashboard'!D74</f>
        <v>0</v>
      </c>
      <c r="E23" s="21">
        <v>0</v>
      </c>
      <c r="F23" s="21">
        <v>0</v>
      </c>
      <c r="G23" s="21" t="s">
        <v>868</v>
      </c>
      <c r="H23" s="21" t="s">
        <v>868</v>
      </c>
      <c r="I23" s="21">
        <v>0</v>
      </c>
      <c r="J23" s="21">
        <v>0</v>
      </c>
      <c r="K23" s="21">
        <v>7.0699999999999999E-2</v>
      </c>
    </row>
    <row r="24" spans="1:14" ht="30" customHeight="1" x14ac:dyDescent="0.2">
      <c r="A24" s="143" t="s">
        <v>581</v>
      </c>
      <c r="B24" s="55" t="s">
        <v>181</v>
      </c>
      <c r="C24" s="59">
        <f>'2. Agency dashboard'!C75</f>
        <v>0</v>
      </c>
      <c r="D24" s="59">
        <f>'2. Agency dashboard'!D75</f>
        <v>0</v>
      </c>
      <c r="E24" s="21">
        <v>0.63129999999999997</v>
      </c>
      <c r="F24" s="21">
        <v>0.26119999999999999</v>
      </c>
      <c r="G24" s="21" t="s">
        <v>868</v>
      </c>
      <c r="H24" s="21" t="s">
        <v>868</v>
      </c>
      <c r="I24" s="21">
        <v>5.1700000000000003E-2</v>
      </c>
      <c r="J24" s="21">
        <v>8.0999999999999996E-3</v>
      </c>
      <c r="K24" s="21">
        <v>0.21929999999999999</v>
      </c>
    </row>
    <row r="25" spans="1:14" ht="30" customHeight="1" x14ac:dyDescent="0.2">
      <c r="A25" s="143" t="s">
        <v>582</v>
      </c>
      <c r="B25" s="55" t="s">
        <v>182</v>
      </c>
      <c r="C25" s="59">
        <f>'2. Agency dashboard'!C76</f>
        <v>0</v>
      </c>
      <c r="D25" s="59">
        <f>'2. Agency dashboard'!D76</f>
        <v>0</v>
      </c>
      <c r="E25" s="21">
        <v>0</v>
      </c>
      <c r="F25" s="21">
        <v>0</v>
      </c>
      <c r="G25" s="21" t="s">
        <v>868</v>
      </c>
      <c r="H25" s="21" t="s">
        <v>868</v>
      </c>
      <c r="I25" s="21">
        <v>0</v>
      </c>
      <c r="J25" s="21">
        <v>0</v>
      </c>
      <c r="K25" s="21">
        <v>0</v>
      </c>
    </row>
    <row r="26" spans="1:14" ht="30" customHeight="1" x14ac:dyDescent="0.2">
      <c r="A26" s="143" t="s">
        <v>583</v>
      </c>
      <c r="B26" s="55" t="s">
        <v>183</v>
      </c>
      <c r="C26" s="59">
        <f>'2. Agency dashboard'!C77</f>
        <v>0</v>
      </c>
      <c r="D26" s="59">
        <f>'2. Agency dashboard'!D77</f>
        <v>0</v>
      </c>
      <c r="E26" s="21">
        <v>0</v>
      </c>
      <c r="F26" s="21">
        <v>0</v>
      </c>
      <c r="G26" s="21" t="s">
        <v>868</v>
      </c>
      <c r="H26" s="21" t="s">
        <v>868</v>
      </c>
      <c r="I26" s="21">
        <v>0</v>
      </c>
      <c r="J26" s="21">
        <v>0</v>
      </c>
      <c r="K26" s="21">
        <v>1.7299999999999999E-2</v>
      </c>
    </row>
    <row r="27" spans="1:14" ht="30" customHeight="1" x14ac:dyDescent="0.2">
      <c r="A27" s="142" t="s">
        <v>584</v>
      </c>
      <c r="B27" s="79" t="s">
        <v>481</v>
      </c>
      <c r="C27" s="59"/>
      <c r="D27" s="59"/>
      <c r="E27" s="21"/>
      <c r="F27" s="21"/>
      <c r="G27" s="21"/>
      <c r="H27" s="21"/>
      <c r="I27" s="21"/>
      <c r="J27" s="21"/>
      <c r="K27" s="21"/>
    </row>
    <row r="28" spans="1:14" ht="30" customHeight="1" x14ac:dyDescent="0.2">
      <c r="A28" s="143" t="s">
        <v>585</v>
      </c>
      <c r="B28" s="55" t="s">
        <v>185</v>
      </c>
      <c r="C28" s="59">
        <f>'2. Agency dashboard'!C79</f>
        <v>0</v>
      </c>
      <c r="D28" s="59">
        <f>'2. Agency dashboard'!D79</f>
        <v>0</v>
      </c>
      <c r="E28" s="21">
        <v>0</v>
      </c>
      <c r="F28" s="21">
        <v>0</v>
      </c>
      <c r="G28" s="21" t="s">
        <v>868</v>
      </c>
      <c r="H28" s="21" t="s">
        <v>868</v>
      </c>
      <c r="I28" s="21">
        <v>0</v>
      </c>
      <c r="J28" s="21">
        <v>0</v>
      </c>
      <c r="K28" s="21" t="s">
        <v>868</v>
      </c>
    </row>
    <row r="29" spans="1:14" ht="30" customHeight="1" x14ac:dyDescent="0.2">
      <c r="A29" s="143" t="s">
        <v>586</v>
      </c>
      <c r="B29" s="55" t="s">
        <v>186</v>
      </c>
      <c r="C29" s="59">
        <f>'2. Agency dashboard'!C80</f>
        <v>0</v>
      </c>
      <c r="D29" s="59">
        <f>'2. Agency dashboard'!D80</f>
        <v>0</v>
      </c>
      <c r="E29" s="21">
        <v>1.5599999999999999E-2</v>
      </c>
      <c r="F29" s="21">
        <v>1.29E-2</v>
      </c>
      <c r="G29" s="21" t="s">
        <v>868</v>
      </c>
      <c r="H29" s="21" t="s">
        <v>868</v>
      </c>
      <c r="I29" s="21">
        <v>0</v>
      </c>
      <c r="J29" s="21">
        <v>0</v>
      </c>
      <c r="K29" s="21" t="s">
        <v>868</v>
      </c>
    </row>
    <row r="30" spans="1:14" ht="30" customHeight="1" x14ac:dyDescent="0.2">
      <c r="A30" s="143" t="s">
        <v>587</v>
      </c>
      <c r="B30" s="55" t="s">
        <v>187</v>
      </c>
      <c r="C30" s="59">
        <f>'2. Agency dashboard'!C81</f>
        <v>0</v>
      </c>
      <c r="D30" s="59">
        <f>'2. Agency dashboard'!D81</f>
        <v>0</v>
      </c>
      <c r="E30" s="21">
        <v>0</v>
      </c>
      <c r="F30" s="21">
        <v>0</v>
      </c>
      <c r="G30" s="21" t="s">
        <v>868</v>
      </c>
      <c r="H30" s="21" t="s">
        <v>868</v>
      </c>
      <c r="I30" s="21">
        <v>0</v>
      </c>
      <c r="J30" s="21">
        <v>0</v>
      </c>
      <c r="K30" s="21" t="s">
        <v>868</v>
      </c>
    </row>
    <row r="31" spans="1:14" ht="30" customHeight="1" x14ac:dyDescent="0.2">
      <c r="A31" s="143" t="s">
        <v>588</v>
      </c>
      <c r="B31" s="55" t="s">
        <v>188</v>
      </c>
      <c r="C31" s="59">
        <f>'2. Agency dashboard'!C82</f>
        <v>0</v>
      </c>
      <c r="D31" s="59">
        <f>'2. Agency dashboard'!D82</f>
        <v>0</v>
      </c>
      <c r="E31" s="21">
        <v>0</v>
      </c>
      <c r="F31" s="21">
        <v>0</v>
      </c>
      <c r="G31" s="21" t="s">
        <v>868</v>
      </c>
      <c r="H31" s="21" t="s">
        <v>868</v>
      </c>
      <c r="I31" s="21">
        <v>0</v>
      </c>
      <c r="J31" s="21">
        <v>0</v>
      </c>
      <c r="K31" s="21" t="s">
        <v>868</v>
      </c>
    </row>
    <row r="32" spans="1:14" ht="30" customHeight="1" x14ac:dyDescent="0.2">
      <c r="A32" s="143" t="s">
        <v>589</v>
      </c>
      <c r="B32" s="55" t="s">
        <v>189</v>
      </c>
      <c r="C32" s="59">
        <f>'2. Agency dashboard'!C83</f>
        <v>0</v>
      </c>
      <c r="D32" s="59">
        <f>'2. Agency dashboard'!D83</f>
        <v>0.17849999999999999</v>
      </c>
      <c r="E32" s="21">
        <v>4.5699999999999998E-2</v>
      </c>
      <c r="F32" s="21">
        <v>2.58E-2</v>
      </c>
      <c r="G32" s="21" t="s">
        <v>868</v>
      </c>
      <c r="H32" s="21" t="s">
        <v>868</v>
      </c>
      <c r="I32" s="21">
        <v>1E-3</v>
      </c>
      <c r="J32" s="21">
        <v>1E-3</v>
      </c>
      <c r="K32" s="21">
        <v>0.2</v>
      </c>
    </row>
    <row r="33" spans="1:11" ht="30" customHeight="1" x14ac:dyDescent="0.2">
      <c r="A33" s="143" t="s">
        <v>590</v>
      </c>
      <c r="B33" s="55" t="s">
        <v>190</v>
      </c>
      <c r="C33" s="59">
        <f>'2. Agency dashboard'!C84</f>
        <v>0</v>
      </c>
      <c r="D33" s="59">
        <f>'2. Agency dashboard'!D84</f>
        <v>0</v>
      </c>
      <c r="E33" s="21">
        <v>0</v>
      </c>
      <c r="F33" s="21">
        <v>0</v>
      </c>
      <c r="G33" s="21" t="s">
        <v>868</v>
      </c>
      <c r="H33" s="21" t="s">
        <v>868</v>
      </c>
      <c r="I33" s="21">
        <v>0</v>
      </c>
      <c r="J33" s="21">
        <v>0</v>
      </c>
      <c r="K33" s="21">
        <v>0.08</v>
      </c>
    </row>
    <row r="34" spans="1:11" ht="30" customHeight="1" x14ac:dyDescent="0.2">
      <c r="A34" s="143" t="s">
        <v>591</v>
      </c>
      <c r="B34" s="55" t="s">
        <v>191</v>
      </c>
      <c r="C34" s="59">
        <f>'2. Agency dashboard'!C85</f>
        <v>1</v>
      </c>
      <c r="D34" s="59">
        <f>'2. Agency dashboard'!D85</f>
        <v>0.82150000000000001</v>
      </c>
      <c r="E34" s="21">
        <v>0.67649999999999999</v>
      </c>
      <c r="F34" s="21">
        <v>0.39129999999999998</v>
      </c>
      <c r="G34" s="21" t="s">
        <v>868</v>
      </c>
      <c r="H34" s="21" t="s">
        <v>868</v>
      </c>
      <c r="I34" s="21">
        <v>0.11650000000000001</v>
      </c>
      <c r="J34" s="21">
        <v>5.5999999999999999E-3</v>
      </c>
      <c r="K34" s="21">
        <v>0.06</v>
      </c>
    </row>
    <row r="35" spans="1:11" ht="30" customHeight="1" x14ac:dyDescent="0.2">
      <c r="A35" s="143" t="s">
        <v>592</v>
      </c>
      <c r="B35" s="55" t="s">
        <v>192</v>
      </c>
      <c r="C35" s="59">
        <f>'2. Agency dashboard'!C86</f>
        <v>0</v>
      </c>
      <c r="D35" s="59">
        <f>'2. Agency dashboard'!D86</f>
        <v>0</v>
      </c>
      <c r="E35" s="21">
        <v>0</v>
      </c>
      <c r="F35" s="21">
        <v>0</v>
      </c>
      <c r="G35" s="21" t="s">
        <v>868</v>
      </c>
      <c r="H35" s="21" t="s">
        <v>868</v>
      </c>
      <c r="I35" s="21">
        <v>0</v>
      </c>
      <c r="J35" s="21">
        <v>0</v>
      </c>
      <c r="K35" s="21">
        <v>0</v>
      </c>
    </row>
    <row r="36" spans="1:11" ht="30" customHeight="1" x14ac:dyDescent="0.2">
      <c r="A36" s="143" t="s">
        <v>593</v>
      </c>
      <c r="B36" s="55" t="s">
        <v>193</v>
      </c>
      <c r="C36" s="59">
        <f>'2. Agency dashboard'!C87</f>
        <v>0</v>
      </c>
      <c r="D36" s="59">
        <f>'2. Agency dashboard'!D87</f>
        <v>0</v>
      </c>
      <c r="E36" s="21">
        <v>0</v>
      </c>
      <c r="F36" s="21">
        <v>0</v>
      </c>
      <c r="G36" s="21" t="s">
        <v>868</v>
      </c>
      <c r="H36" s="21" t="s">
        <v>868</v>
      </c>
      <c r="I36" s="21">
        <v>0</v>
      </c>
      <c r="J36" s="21">
        <v>0</v>
      </c>
      <c r="K36" s="21">
        <v>0.01</v>
      </c>
    </row>
    <row r="37" spans="1:11" ht="30" customHeight="1" x14ac:dyDescent="0.2">
      <c r="A37" s="142" t="s">
        <v>86</v>
      </c>
      <c r="B37" s="79" t="s">
        <v>482</v>
      </c>
      <c r="C37" s="59"/>
      <c r="D37" s="59"/>
      <c r="E37" s="21"/>
      <c r="F37" s="21"/>
      <c r="G37" s="21"/>
      <c r="H37" s="21"/>
      <c r="I37" s="21"/>
      <c r="J37" s="21"/>
      <c r="K37" s="21"/>
    </row>
    <row r="38" spans="1:11" ht="30" customHeight="1" x14ac:dyDescent="0.2">
      <c r="A38" s="143" t="s">
        <v>594</v>
      </c>
      <c r="B38" s="55" t="s">
        <v>195</v>
      </c>
      <c r="C38" s="59">
        <f>'2. Agency dashboard'!C89</f>
        <v>0</v>
      </c>
      <c r="D38" s="59">
        <f>'2. Agency dashboard'!D89</f>
        <v>0</v>
      </c>
      <c r="E38" s="21">
        <v>1.6999999999999999E-3</v>
      </c>
      <c r="F38" s="21">
        <v>0</v>
      </c>
      <c r="G38" s="21" t="s">
        <v>868</v>
      </c>
      <c r="H38" s="21" t="s">
        <v>868</v>
      </c>
      <c r="I38" s="21">
        <v>0</v>
      </c>
      <c r="J38" s="21">
        <v>0</v>
      </c>
      <c r="K38" s="21" t="s">
        <v>868</v>
      </c>
    </row>
    <row r="39" spans="1:11" ht="30" customHeight="1" x14ac:dyDescent="0.2">
      <c r="A39" s="143" t="s">
        <v>595</v>
      </c>
      <c r="B39" s="55" t="s">
        <v>196</v>
      </c>
      <c r="C39" s="59">
        <f>'2. Agency dashboard'!C90</f>
        <v>0</v>
      </c>
      <c r="D39" s="59">
        <f>'2. Agency dashboard'!D90</f>
        <v>0</v>
      </c>
      <c r="E39" s="21">
        <v>0</v>
      </c>
      <c r="F39" s="21">
        <v>0</v>
      </c>
      <c r="G39" s="21" t="s">
        <v>868</v>
      </c>
      <c r="H39" s="21" t="s">
        <v>868</v>
      </c>
      <c r="I39" s="21">
        <v>0</v>
      </c>
      <c r="J39" s="21">
        <v>0</v>
      </c>
      <c r="K39" s="21" t="s">
        <v>868</v>
      </c>
    </row>
    <row r="40" spans="1:11" ht="30" customHeight="1" x14ac:dyDescent="0.2">
      <c r="A40" s="143" t="s">
        <v>596</v>
      </c>
      <c r="B40" s="55" t="s">
        <v>197</v>
      </c>
      <c r="C40" s="59">
        <f>'2. Agency dashboard'!C91</f>
        <v>0</v>
      </c>
      <c r="D40" s="59">
        <f>'2. Agency dashboard'!D91</f>
        <v>0</v>
      </c>
      <c r="E40" s="21">
        <v>0</v>
      </c>
      <c r="F40" s="21">
        <v>0</v>
      </c>
      <c r="G40" s="21" t="s">
        <v>868</v>
      </c>
      <c r="H40" s="21" t="s">
        <v>868</v>
      </c>
      <c r="I40" s="21">
        <v>0</v>
      </c>
      <c r="J40" s="21">
        <v>0</v>
      </c>
      <c r="K40" s="21" t="s">
        <v>868</v>
      </c>
    </row>
    <row r="41" spans="1:11" ht="30" customHeight="1" x14ac:dyDescent="0.2">
      <c r="A41" s="143" t="s">
        <v>597</v>
      </c>
      <c r="B41" s="55" t="s">
        <v>198</v>
      </c>
      <c r="C41" s="59">
        <f>'2. Agency dashboard'!C92</f>
        <v>0</v>
      </c>
      <c r="D41" s="59">
        <f>'2. Agency dashboard'!D92</f>
        <v>0</v>
      </c>
      <c r="E41" s="21">
        <v>0</v>
      </c>
      <c r="F41" s="21">
        <v>0</v>
      </c>
      <c r="G41" s="21" t="s">
        <v>868</v>
      </c>
      <c r="H41" s="21" t="s">
        <v>868</v>
      </c>
      <c r="I41" s="21">
        <v>0</v>
      </c>
      <c r="J41" s="21">
        <v>0</v>
      </c>
      <c r="K41" s="21" t="s">
        <v>868</v>
      </c>
    </row>
    <row r="42" spans="1:11" ht="30" customHeight="1" x14ac:dyDescent="0.2">
      <c r="A42" s="143" t="s">
        <v>598</v>
      </c>
      <c r="B42" s="55" t="s">
        <v>199</v>
      </c>
      <c r="C42" s="59">
        <f>'2. Agency dashboard'!C93</f>
        <v>0</v>
      </c>
      <c r="D42" s="59">
        <f>'2. Agency dashboard'!D93</f>
        <v>7.2400000000000006E-2</v>
      </c>
      <c r="E42" s="21">
        <v>1.0200000000000001E-2</v>
      </c>
      <c r="F42" s="21">
        <v>3.2800000000000003E-2</v>
      </c>
      <c r="G42" s="21" t="s">
        <v>868</v>
      </c>
      <c r="H42" s="21" t="s">
        <v>868</v>
      </c>
      <c r="I42" s="21">
        <v>2.9999999999999997E-4</v>
      </c>
      <c r="J42" s="21">
        <v>2.9999999999999997E-4</v>
      </c>
      <c r="K42" s="21">
        <v>0.11550000000000001</v>
      </c>
    </row>
    <row r="43" spans="1:11" ht="30" customHeight="1" x14ac:dyDescent="0.2">
      <c r="A43" s="143" t="s">
        <v>599</v>
      </c>
      <c r="B43" s="55" t="s">
        <v>200</v>
      </c>
      <c r="C43" s="59">
        <f>'2. Agency dashboard'!C94</f>
        <v>0</v>
      </c>
      <c r="D43" s="59">
        <f>'2. Agency dashboard'!D94</f>
        <v>0</v>
      </c>
      <c r="E43" s="21">
        <v>2.9999999999999997E-4</v>
      </c>
      <c r="F43" s="21">
        <v>0</v>
      </c>
      <c r="G43" s="21" t="s">
        <v>868</v>
      </c>
      <c r="H43" s="21" t="s">
        <v>868</v>
      </c>
      <c r="I43" s="21">
        <v>0</v>
      </c>
      <c r="J43" s="21">
        <v>0</v>
      </c>
      <c r="K43" s="21">
        <v>3.4700000000000002E-2</v>
      </c>
    </row>
    <row r="44" spans="1:11" ht="30" customHeight="1" x14ac:dyDescent="0.2">
      <c r="A44" s="143" t="s">
        <v>600</v>
      </c>
      <c r="B44" s="55" t="s">
        <v>201</v>
      </c>
      <c r="C44" s="59">
        <f>'2. Agency dashboard'!C95</f>
        <v>0</v>
      </c>
      <c r="D44" s="59">
        <f>'2. Agency dashboard'!D95</f>
        <v>0</v>
      </c>
      <c r="E44" s="21">
        <v>0.20469999999999999</v>
      </c>
      <c r="F44" s="21">
        <v>9.9299999999999999E-2</v>
      </c>
      <c r="G44" s="21" t="s">
        <v>868</v>
      </c>
      <c r="H44" s="21" t="s">
        <v>868</v>
      </c>
      <c r="I44" s="21">
        <v>1.38E-2</v>
      </c>
      <c r="J44" s="21">
        <v>1.4E-2</v>
      </c>
      <c r="K44" s="21">
        <v>5.3499999999999999E-2</v>
      </c>
    </row>
    <row r="45" spans="1:11" ht="30" customHeight="1" x14ac:dyDescent="0.2">
      <c r="A45" s="143" t="s">
        <v>601</v>
      </c>
      <c r="B45" s="55" t="s">
        <v>202</v>
      </c>
      <c r="C45" s="59">
        <f>'2. Agency dashboard'!C96</f>
        <v>1</v>
      </c>
      <c r="D45" s="59">
        <f>'2. Agency dashboard'!D96</f>
        <v>0.92759999999999998</v>
      </c>
      <c r="E45" s="21">
        <v>0.68799999999999994</v>
      </c>
      <c r="F45" s="21">
        <v>0.52710000000000001</v>
      </c>
      <c r="G45" s="21" t="s">
        <v>868</v>
      </c>
      <c r="H45" s="21" t="s">
        <v>868</v>
      </c>
      <c r="I45" s="21">
        <v>0.5423</v>
      </c>
      <c r="J45" s="21">
        <v>8.1500000000000003E-2</v>
      </c>
      <c r="K45" s="21">
        <v>0.67149999999999999</v>
      </c>
    </row>
    <row r="46" spans="1:11" ht="30" customHeight="1" x14ac:dyDescent="0.2">
      <c r="A46" s="143" t="s">
        <v>602</v>
      </c>
      <c r="B46" s="55" t="s">
        <v>203</v>
      </c>
      <c r="C46" s="59">
        <f>'2. Agency dashboard'!C97</f>
        <v>0</v>
      </c>
      <c r="D46" s="59">
        <f>'2. Agency dashboard'!D97</f>
        <v>0</v>
      </c>
      <c r="E46" s="21">
        <v>0</v>
      </c>
      <c r="F46" s="21">
        <v>2.0000000000000001E-4</v>
      </c>
      <c r="G46" s="21" t="s">
        <v>868</v>
      </c>
      <c r="H46" s="21" t="s">
        <v>868</v>
      </c>
      <c r="I46" s="21">
        <v>0</v>
      </c>
      <c r="J46" s="21">
        <v>0</v>
      </c>
      <c r="K46" s="21">
        <v>0.01</v>
      </c>
    </row>
    <row r="47" spans="1:11" ht="30" customHeight="1" x14ac:dyDescent="0.2">
      <c r="A47" s="142" t="s">
        <v>87</v>
      </c>
      <c r="B47" s="79" t="s">
        <v>483</v>
      </c>
      <c r="C47" s="59"/>
      <c r="D47" s="59"/>
      <c r="E47" s="21"/>
      <c r="F47" s="21"/>
      <c r="G47" s="21"/>
      <c r="H47" s="21"/>
      <c r="I47" s="21"/>
      <c r="J47" s="21"/>
      <c r="K47" s="21"/>
    </row>
    <row r="48" spans="1:11" ht="30" customHeight="1" x14ac:dyDescent="0.2">
      <c r="A48" s="143" t="s">
        <v>603</v>
      </c>
      <c r="B48" s="55" t="s">
        <v>205</v>
      </c>
      <c r="C48" s="59">
        <f>'2. Agency dashboard'!C99</f>
        <v>0</v>
      </c>
      <c r="D48" s="59">
        <f>'2. Agency dashboard'!D99</f>
        <v>0</v>
      </c>
      <c r="E48" s="21">
        <v>0</v>
      </c>
      <c r="F48" s="21">
        <v>0</v>
      </c>
      <c r="G48" s="21" t="s">
        <v>868</v>
      </c>
      <c r="H48" s="21" t="s">
        <v>868</v>
      </c>
      <c r="I48" s="21">
        <v>0</v>
      </c>
      <c r="J48" s="21">
        <v>0</v>
      </c>
      <c r="K48" s="21" t="s">
        <v>868</v>
      </c>
    </row>
    <row r="49" spans="1:11" ht="30" customHeight="1" x14ac:dyDescent="0.2">
      <c r="A49" s="143" t="s">
        <v>604</v>
      </c>
      <c r="B49" s="55" t="s">
        <v>206</v>
      </c>
      <c r="C49" s="59">
        <f>'2. Agency dashboard'!C100</f>
        <v>0</v>
      </c>
      <c r="D49" s="59">
        <f>'2. Agency dashboard'!D100</f>
        <v>0</v>
      </c>
      <c r="E49" s="21">
        <v>0</v>
      </c>
      <c r="F49" s="21">
        <v>0</v>
      </c>
      <c r="G49" s="21" t="s">
        <v>868</v>
      </c>
      <c r="H49" s="21" t="s">
        <v>868</v>
      </c>
      <c r="I49" s="21">
        <v>0</v>
      </c>
      <c r="J49" s="21">
        <v>0</v>
      </c>
      <c r="K49" s="21" t="s">
        <v>868</v>
      </c>
    </row>
    <row r="50" spans="1:11" ht="30" customHeight="1" x14ac:dyDescent="0.2">
      <c r="A50" s="143" t="s">
        <v>605</v>
      </c>
      <c r="B50" s="55" t="s">
        <v>207</v>
      </c>
      <c r="C50" s="59">
        <f>'2. Agency dashboard'!C101</f>
        <v>0</v>
      </c>
      <c r="D50" s="59">
        <f>'2. Agency dashboard'!D101</f>
        <v>0</v>
      </c>
      <c r="E50" s="21">
        <v>0</v>
      </c>
      <c r="F50" s="21">
        <v>0</v>
      </c>
      <c r="G50" s="21" t="s">
        <v>868</v>
      </c>
      <c r="H50" s="21" t="s">
        <v>868</v>
      </c>
      <c r="I50" s="21">
        <v>0</v>
      </c>
      <c r="J50" s="21">
        <v>0</v>
      </c>
      <c r="K50" s="21" t="s">
        <v>868</v>
      </c>
    </row>
    <row r="51" spans="1:11" ht="30" customHeight="1" x14ac:dyDescent="0.2">
      <c r="A51" s="143" t="s">
        <v>606</v>
      </c>
      <c r="B51" s="55" t="s">
        <v>208</v>
      </c>
      <c r="C51" s="59">
        <f>'2. Agency dashboard'!C102</f>
        <v>0</v>
      </c>
      <c r="D51" s="59">
        <f>'2. Agency dashboard'!D102</f>
        <v>0</v>
      </c>
      <c r="E51" s="21">
        <v>0</v>
      </c>
      <c r="F51" s="21">
        <v>0</v>
      </c>
      <c r="G51" s="21" t="s">
        <v>868</v>
      </c>
      <c r="H51" s="21" t="s">
        <v>868</v>
      </c>
      <c r="I51" s="21">
        <v>0</v>
      </c>
      <c r="J51" s="21">
        <v>0</v>
      </c>
      <c r="K51" s="21" t="s">
        <v>868</v>
      </c>
    </row>
    <row r="52" spans="1:11" ht="30" customHeight="1" x14ac:dyDescent="0.2">
      <c r="A52" s="143" t="s">
        <v>607</v>
      </c>
      <c r="B52" s="55" t="s">
        <v>209</v>
      </c>
      <c r="C52" s="59">
        <f>'2. Agency dashboard'!C103</f>
        <v>0</v>
      </c>
      <c r="D52" s="59">
        <f>'2. Agency dashboard'!D103</f>
        <v>1</v>
      </c>
      <c r="E52" s="21">
        <v>8.9300000000000004E-2</v>
      </c>
      <c r="F52" s="21">
        <v>0.104</v>
      </c>
      <c r="G52" s="21" t="s">
        <v>868</v>
      </c>
      <c r="H52" s="21" t="s">
        <v>868</v>
      </c>
      <c r="I52" s="21">
        <v>2E-3</v>
      </c>
      <c r="J52" s="21">
        <v>2E-3</v>
      </c>
      <c r="K52" s="21">
        <v>0.3</v>
      </c>
    </row>
    <row r="53" spans="1:11" ht="30" customHeight="1" x14ac:dyDescent="0.2">
      <c r="A53" s="143" t="s">
        <v>608</v>
      </c>
      <c r="B53" s="55" t="s">
        <v>210</v>
      </c>
      <c r="C53" s="59">
        <f>'2. Agency dashboard'!C104</f>
        <v>0</v>
      </c>
      <c r="D53" s="59">
        <f>'2. Agency dashboard'!D104</f>
        <v>0</v>
      </c>
      <c r="E53" s="21">
        <v>0</v>
      </c>
      <c r="F53" s="21">
        <v>0</v>
      </c>
      <c r="G53" s="21" t="s">
        <v>868</v>
      </c>
      <c r="H53" s="21" t="s">
        <v>868</v>
      </c>
      <c r="I53" s="21">
        <v>0</v>
      </c>
      <c r="J53" s="21">
        <v>0</v>
      </c>
      <c r="K53" s="21">
        <v>0.06</v>
      </c>
    </row>
    <row r="54" spans="1:11" ht="30" customHeight="1" x14ac:dyDescent="0.2">
      <c r="A54" s="143" t="s">
        <v>609</v>
      </c>
      <c r="B54" s="55" t="s">
        <v>211</v>
      </c>
      <c r="C54" s="59">
        <f>'2. Agency dashboard'!C105</f>
        <v>0</v>
      </c>
      <c r="D54" s="59">
        <f>'2. Agency dashboard'!D105</f>
        <v>0</v>
      </c>
      <c r="E54" s="21">
        <v>7.1900000000000006E-2</v>
      </c>
      <c r="F54" s="21">
        <v>4.24E-2</v>
      </c>
      <c r="G54" s="21" t="s">
        <v>868</v>
      </c>
      <c r="H54" s="21" t="s">
        <v>868</v>
      </c>
      <c r="I54" s="21">
        <v>0</v>
      </c>
      <c r="J54" s="21">
        <v>0</v>
      </c>
      <c r="K54" s="21">
        <v>0.09</v>
      </c>
    </row>
    <row r="55" spans="1:11" ht="30" customHeight="1" x14ac:dyDescent="0.2">
      <c r="A55" s="143" t="s">
        <v>610</v>
      </c>
      <c r="B55" s="55" t="s">
        <v>212</v>
      </c>
      <c r="C55" s="59">
        <f>'2. Agency dashboard'!C106</f>
        <v>0</v>
      </c>
      <c r="D55" s="59">
        <f>'2. Agency dashboard'!D106</f>
        <v>0</v>
      </c>
      <c r="E55" s="21">
        <v>0</v>
      </c>
      <c r="F55" s="21">
        <v>0</v>
      </c>
      <c r="G55" s="21" t="s">
        <v>868</v>
      </c>
      <c r="H55" s="21" t="s">
        <v>868</v>
      </c>
      <c r="I55" s="21">
        <v>0</v>
      </c>
      <c r="J55" s="21">
        <v>0</v>
      </c>
      <c r="K55" s="21">
        <v>0</v>
      </c>
    </row>
    <row r="56" spans="1:11" ht="30" customHeight="1" x14ac:dyDescent="0.2">
      <c r="A56" s="143" t="s">
        <v>611</v>
      </c>
      <c r="B56" s="55" t="s">
        <v>213</v>
      </c>
      <c r="C56" s="59">
        <f>'2. Agency dashboard'!C107</f>
        <v>0</v>
      </c>
      <c r="D56" s="59">
        <f>'2. Agency dashboard'!D107</f>
        <v>0</v>
      </c>
      <c r="E56" s="21">
        <v>0</v>
      </c>
      <c r="F56" s="21">
        <v>0</v>
      </c>
      <c r="G56" s="21" t="s">
        <v>868</v>
      </c>
      <c r="H56" s="21" t="s">
        <v>868</v>
      </c>
      <c r="I56" s="21">
        <v>0</v>
      </c>
      <c r="J56" s="21">
        <v>0</v>
      </c>
      <c r="K56" s="21">
        <v>0.03</v>
      </c>
    </row>
    <row r="57" spans="1:11" ht="30" customHeight="1" x14ac:dyDescent="0.2">
      <c r="A57" s="142" t="s">
        <v>88</v>
      </c>
      <c r="B57" s="79" t="s">
        <v>484</v>
      </c>
      <c r="C57" s="59"/>
      <c r="D57" s="59"/>
      <c r="E57" s="21"/>
      <c r="F57" s="21"/>
      <c r="G57" s="21"/>
      <c r="H57" s="21"/>
      <c r="I57" s="21"/>
      <c r="J57" s="21"/>
      <c r="K57" s="21"/>
    </row>
    <row r="58" spans="1:11" ht="30" customHeight="1" x14ac:dyDescent="0.2">
      <c r="A58" s="143" t="s">
        <v>612</v>
      </c>
      <c r="B58" s="55" t="s">
        <v>215</v>
      </c>
      <c r="C58" s="59">
        <f>'2. Agency dashboard'!C109</f>
        <v>0</v>
      </c>
      <c r="D58" s="59">
        <f>'2. Agency dashboard'!D109</f>
        <v>0</v>
      </c>
      <c r="E58" s="21">
        <v>0</v>
      </c>
      <c r="F58" s="21">
        <v>0</v>
      </c>
      <c r="G58" s="21" t="s">
        <v>868</v>
      </c>
      <c r="H58" s="21" t="s">
        <v>868</v>
      </c>
      <c r="I58" s="21">
        <v>0</v>
      </c>
      <c r="J58" s="21">
        <v>0</v>
      </c>
      <c r="K58" s="21" t="s">
        <v>868</v>
      </c>
    </row>
    <row r="59" spans="1:11" ht="30" customHeight="1" x14ac:dyDescent="0.2">
      <c r="A59" s="143" t="s">
        <v>613</v>
      </c>
      <c r="B59" s="55" t="s">
        <v>216</v>
      </c>
      <c r="C59" s="59">
        <f>'2. Agency dashboard'!C110</f>
        <v>0</v>
      </c>
      <c r="D59" s="59">
        <f>'2. Agency dashboard'!D110</f>
        <v>0</v>
      </c>
      <c r="E59" s="21">
        <v>0</v>
      </c>
      <c r="F59" s="21">
        <v>0</v>
      </c>
      <c r="G59" s="21" t="s">
        <v>868</v>
      </c>
      <c r="H59" s="21" t="s">
        <v>868</v>
      </c>
      <c r="I59" s="21">
        <v>0</v>
      </c>
      <c r="J59" s="21">
        <v>0</v>
      </c>
      <c r="K59" s="21" t="s">
        <v>868</v>
      </c>
    </row>
    <row r="60" spans="1:11" ht="30" customHeight="1" x14ac:dyDescent="0.2">
      <c r="A60" s="143" t="s">
        <v>614</v>
      </c>
      <c r="B60" s="55" t="s">
        <v>217</v>
      </c>
      <c r="C60" s="59">
        <f>'2. Agency dashboard'!C111</f>
        <v>0</v>
      </c>
      <c r="D60" s="59">
        <f>'2. Agency dashboard'!D111</f>
        <v>0</v>
      </c>
      <c r="E60" s="21">
        <v>0</v>
      </c>
      <c r="F60" s="21">
        <v>0</v>
      </c>
      <c r="G60" s="21" t="s">
        <v>868</v>
      </c>
      <c r="H60" s="21" t="s">
        <v>868</v>
      </c>
      <c r="I60" s="21">
        <v>0</v>
      </c>
      <c r="J60" s="21">
        <v>0</v>
      </c>
      <c r="K60" s="21" t="s">
        <v>868</v>
      </c>
    </row>
    <row r="61" spans="1:11" ht="30" customHeight="1" x14ac:dyDescent="0.2">
      <c r="A61" s="143" t="s">
        <v>615</v>
      </c>
      <c r="B61" s="55" t="s">
        <v>218</v>
      </c>
      <c r="C61" s="59">
        <f>'2. Agency dashboard'!C112</f>
        <v>0</v>
      </c>
      <c r="D61" s="59">
        <f>'2. Agency dashboard'!D112</f>
        <v>0</v>
      </c>
      <c r="E61" s="21">
        <v>0</v>
      </c>
      <c r="F61" s="21">
        <v>0</v>
      </c>
      <c r="G61" s="21" t="s">
        <v>868</v>
      </c>
      <c r="H61" s="21" t="s">
        <v>868</v>
      </c>
      <c r="I61" s="21">
        <v>0</v>
      </c>
      <c r="J61" s="21">
        <v>0</v>
      </c>
      <c r="K61" s="21" t="s">
        <v>868</v>
      </c>
    </row>
    <row r="62" spans="1:11" ht="30" customHeight="1" x14ac:dyDescent="0.2">
      <c r="A62" s="143" t="s">
        <v>616</v>
      </c>
      <c r="B62" s="55" t="s">
        <v>219</v>
      </c>
      <c r="C62" s="59">
        <f>'2. Agency dashboard'!C113</f>
        <v>0</v>
      </c>
      <c r="D62" s="59">
        <f>'2. Agency dashboard'!D113</f>
        <v>0</v>
      </c>
      <c r="E62" s="21">
        <v>6.6E-3</v>
      </c>
      <c r="F62" s="21">
        <v>1.8599999999999998E-2</v>
      </c>
      <c r="G62" s="21" t="s">
        <v>868</v>
      </c>
      <c r="H62" s="21" t="s">
        <v>868</v>
      </c>
      <c r="I62" s="21">
        <v>0</v>
      </c>
      <c r="J62" s="21">
        <v>0</v>
      </c>
      <c r="K62" s="21">
        <v>0.28999999999999998</v>
      </c>
    </row>
    <row r="63" spans="1:11" ht="30" customHeight="1" x14ac:dyDescent="0.2">
      <c r="A63" s="143" t="s">
        <v>617</v>
      </c>
      <c r="B63" s="55" t="s">
        <v>220</v>
      </c>
      <c r="C63" s="59">
        <f>'2. Agency dashboard'!C114</f>
        <v>0</v>
      </c>
      <c r="D63" s="59">
        <f>'2. Agency dashboard'!D114</f>
        <v>0</v>
      </c>
      <c r="E63" s="21">
        <v>0</v>
      </c>
      <c r="F63" s="21">
        <v>0</v>
      </c>
      <c r="G63" s="21" t="s">
        <v>868</v>
      </c>
      <c r="H63" s="21" t="s">
        <v>868</v>
      </c>
      <c r="I63" s="21">
        <v>0</v>
      </c>
      <c r="J63" s="21">
        <v>0</v>
      </c>
      <c r="K63" s="21">
        <v>0.1</v>
      </c>
    </row>
    <row r="64" spans="1:11" ht="30" customHeight="1" x14ac:dyDescent="0.2">
      <c r="A64" s="143" t="s">
        <v>618</v>
      </c>
      <c r="B64" s="55" t="s">
        <v>221</v>
      </c>
      <c r="C64" s="59">
        <f>'2. Agency dashboard'!C115</f>
        <v>0</v>
      </c>
      <c r="D64" s="59">
        <f>'2. Agency dashboard'!D115</f>
        <v>0</v>
      </c>
      <c r="E64" s="21">
        <v>0</v>
      </c>
      <c r="F64" s="21">
        <v>3.8E-3</v>
      </c>
      <c r="G64" s="21" t="s">
        <v>868</v>
      </c>
      <c r="H64" s="21" t="s">
        <v>868</v>
      </c>
      <c r="I64" s="21">
        <v>0</v>
      </c>
      <c r="J64" s="21">
        <v>0</v>
      </c>
      <c r="K64" s="21">
        <v>0.28999999999999998</v>
      </c>
    </row>
    <row r="65" spans="1:11" ht="30" customHeight="1" x14ac:dyDescent="0.2">
      <c r="A65" s="143" t="s">
        <v>619</v>
      </c>
      <c r="B65" s="55" t="s">
        <v>222</v>
      </c>
      <c r="C65" s="59">
        <f>'2. Agency dashboard'!C116</f>
        <v>0</v>
      </c>
      <c r="D65" s="59">
        <f>'2. Agency dashboard'!D116</f>
        <v>0</v>
      </c>
      <c r="E65" s="21">
        <v>0</v>
      </c>
      <c r="F65" s="21">
        <v>0</v>
      </c>
      <c r="G65" s="21" t="s">
        <v>868</v>
      </c>
      <c r="H65" s="21" t="s">
        <v>868</v>
      </c>
      <c r="I65" s="21">
        <v>0</v>
      </c>
      <c r="J65" s="21">
        <v>0</v>
      </c>
      <c r="K65" s="21">
        <v>0</v>
      </c>
    </row>
    <row r="66" spans="1:11" ht="30" customHeight="1" x14ac:dyDescent="0.2">
      <c r="A66" s="143" t="s">
        <v>620</v>
      </c>
      <c r="B66" s="55" t="s">
        <v>223</v>
      </c>
      <c r="C66" s="59">
        <f>'2. Agency dashboard'!C117</f>
        <v>0</v>
      </c>
      <c r="D66" s="59">
        <f>'2. Agency dashboard'!D117</f>
        <v>0</v>
      </c>
      <c r="E66" s="21">
        <v>0</v>
      </c>
      <c r="F66" s="21">
        <v>0</v>
      </c>
      <c r="G66" s="21" t="s">
        <v>868</v>
      </c>
      <c r="H66" s="21" t="s">
        <v>868</v>
      </c>
      <c r="I66" s="21">
        <v>0</v>
      </c>
      <c r="J66" s="21">
        <v>0</v>
      </c>
      <c r="K66" s="21">
        <v>0.19</v>
      </c>
    </row>
    <row r="67" spans="1:11" ht="30" customHeight="1" x14ac:dyDescent="0.2">
      <c r="A67" s="142" t="s">
        <v>621</v>
      </c>
      <c r="B67" s="79" t="s">
        <v>485</v>
      </c>
      <c r="C67" s="59"/>
      <c r="D67" s="59"/>
      <c r="E67" s="21"/>
      <c r="F67" s="21"/>
      <c r="G67" s="21"/>
      <c r="H67" s="21"/>
      <c r="I67" s="21"/>
      <c r="J67" s="21"/>
      <c r="K67" s="21"/>
    </row>
    <row r="68" spans="1:11" ht="30" customHeight="1" x14ac:dyDescent="0.2">
      <c r="A68" s="143" t="s">
        <v>622</v>
      </c>
      <c r="B68" s="55" t="s">
        <v>225</v>
      </c>
      <c r="C68" s="59">
        <f>'2. Agency dashboard'!C119</f>
        <v>0.20730000000000001</v>
      </c>
      <c r="D68" s="59">
        <f>'2. Agency dashboard'!D119</f>
        <v>0.1171</v>
      </c>
      <c r="E68" s="21">
        <v>0</v>
      </c>
      <c r="F68" s="21">
        <v>0</v>
      </c>
      <c r="G68" s="21" t="s">
        <v>868</v>
      </c>
      <c r="H68" s="21" t="s">
        <v>868</v>
      </c>
      <c r="I68" s="21">
        <v>0</v>
      </c>
      <c r="J68" s="21">
        <v>0</v>
      </c>
      <c r="K68" s="21" t="s">
        <v>868</v>
      </c>
    </row>
    <row r="69" spans="1:11" ht="30" customHeight="1" x14ac:dyDescent="0.2">
      <c r="A69" s="143" t="s">
        <v>623</v>
      </c>
      <c r="B69" s="55" t="s">
        <v>226</v>
      </c>
      <c r="C69" s="59">
        <f>'2. Agency dashboard'!C120</f>
        <v>3.1699999999999999E-2</v>
      </c>
      <c r="D69" s="59">
        <f>'2. Agency dashboard'!D120</f>
        <v>3.2000000000000001E-2</v>
      </c>
      <c r="E69" s="21">
        <v>0</v>
      </c>
      <c r="F69" s="21">
        <v>0</v>
      </c>
      <c r="G69" s="21" t="s">
        <v>868</v>
      </c>
      <c r="H69" s="21" t="s">
        <v>868</v>
      </c>
      <c r="I69" s="21">
        <v>0</v>
      </c>
      <c r="J69" s="21">
        <v>0</v>
      </c>
      <c r="K69" s="21" t="s">
        <v>868</v>
      </c>
    </row>
    <row r="70" spans="1:11" ht="30" customHeight="1" x14ac:dyDescent="0.2">
      <c r="A70" s="143" t="s">
        <v>624</v>
      </c>
      <c r="B70" s="55" t="s">
        <v>227</v>
      </c>
      <c r="C70" s="59">
        <f>'2. Agency dashboard'!C121</f>
        <v>0</v>
      </c>
      <c r="D70" s="59">
        <f>'2. Agency dashboard'!D121</f>
        <v>0</v>
      </c>
      <c r="E70" s="21">
        <v>0</v>
      </c>
      <c r="F70" s="21">
        <v>0</v>
      </c>
      <c r="G70" s="21" t="s">
        <v>868</v>
      </c>
      <c r="H70" s="21" t="s">
        <v>868</v>
      </c>
      <c r="I70" s="21">
        <v>0</v>
      </c>
      <c r="J70" s="21">
        <v>0</v>
      </c>
      <c r="K70" s="21" t="s">
        <v>868</v>
      </c>
    </row>
    <row r="71" spans="1:11" ht="30" customHeight="1" x14ac:dyDescent="0.2">
      <c r="A71" s="143" t="s">
        <v>625</v>
      </c>
      <c r="B71" s="55" t="s">
        <v>228</v>
      </c>
      <c r="C71" s="59">
        <f>'2. Agency dashboard'!C122</f>
        <v>0</v>
      </c>
      <c r="D71" s="59">
        <f>'2. Agency dashboard'!D122</f>
        <v>0</v>
      </c>
      <c r="E71" s="21">
        <v>0</v>
      </c>
      <c r="F71" s="21">
        <v>8.9999999999999998E-4</v>
      </c>
      <c r="G71" s="21" t="s">
        <v>868</v>
      </c>
      <c r="H71" s="21" t="s">
        <v>868</v>
      </c>
      <c r="I71" s="21">
        <v>0</v>
      </c>
      <c r="J71" s="21">
        <v>0</v>
      </c>
      <c r="K71" s="21" t="s">
        <v>868</v>
      </c>
    </row>
    <row r="72" spans="1:11" ht="30" customHeight="1" x14ac:dyDescent="0.2">
      <c r="A72" s="143" t="s">
        <v>626</v>
      </c>
      <c r="B72" s="55" t="s">
        <v>229</v>
      </c>
      <c r="C72" s="59">
        <f>'2. Agency dashboard'!C123</f>
        <v>0.14879999999999999</v>
      </c>
      <c r="D72" s="59">
        <f>'2. Agency dashboard'!D123</f>
        <v>0.1124</v>
      </c>
      <c r="E72" s="21">
        <v>2.7400000000000001E-2</v>
      </c>
      <c r="F72" s="21">
        <v>3.2300000000000002E-2</v>
      </c>
      <c r="G72" s="21" t="s">
        <v>868</v>
      </c>
      <c r="H72" s="21" t="s">
        <v>868</v>
      </c>
      <c r="I72" s="21">
        <v>2.0000000000000001E-4</v>
      </c>
      <c r="J72" s="21">
        <v>2.0000000000000001E-4</v>
      </c>
      <c r="K72" s="21">
        <v>0.14000000000000001</v>
      </c>
    </row>
    <row r="73" spans="1:11" ht="30" customHeight="1" x14ac:dyDescent="0.2">
      <c r="A73" s="143" t="s">
        <v>627</v>
      </c>
      <c r="B73" s="55" t="s">
        <v>230</v>
      </c>
      <c r="C73" s="59">
        <f>'2. Agency dashboard'!C124</f>
        <v>0</v>
      </c>
      <c r="D73" s="59">
        <f>'2. Agency dashboard'!D124</f>
        <v>0</v>
      </c>
      <c r="E73" s="21">
        <v>0</v>
      </c>
      <c r="F73" s="21">
        <v>0</v>
      </c>
      <c r="G73" s="21" t="s">
        <v>868</v>
      </c>
      <c r="H73" s="21" t="s">
        <v>868</v>
      </c>
      <c r="I73" s="21">
        <v>0</v>
      </c>
      <c r="J73" s="21">
        <v>0</v>
      </c>
      <c r="K73" s="21">
        <v>0.01</v>
      </c>
    </row>
    <row r="74" spans="1:11" ht="30" customHeight="1" x14ac:dyDescent="0.2">
      <c r="A74" s="143" t="s">
        <v>628</v>
      </c>
      <c r="B74" s="55" t="s">
        <v>231</v>
      </c>
      <c r="C74" s="59">
        <f>'2. Agency dashboard'!C125</f>
        <v>7.0800000000000002E-2</v>
      </c>
      <c r="D74" s="59">
        <f>'2. Agency dashboard'!D125</f>
        <v>3.2800000000000003E-2</v>
      </c>
      <c r="E74" s="21">
        <v>0</v>
      </c>
      <c r="F74" s="21">
        <v>3.6200000000000003E-2</v>
      </c>
      <c r="G74" s="21" t="s">
        <v>868</v>
      </c>
      <c r="H74" s="21" t="s">
        <v>868</v>
      </c>
      <c r="I74" s="21">
        <v>0</v>
      </c>
      <c r="J74" s="21">
        <v>0</v>
      </c>
      <c r="K74" s="21">
        <v>0.15</v>
      </c>
    </row>
    <row r="75" spans="1:11" ht="30" customHeight="1" x14ac:dyDescent="0.2">
      <c r="A75" s="143" t="s">
        <v>629</v>
      </c>
      <c r="B75" s="55" t="s">
        <v>232</v>
      </c>
      <c r="C75" s="59">
        <f>'2. Agency dashboard'!C126</f>
        <v>0.53739999999999999</v>
      </c>
      <c r="D75" s="59">
        <f>'2. Agency dashboard'!D126</f>
        <v>0.70569999999999999</v>
      </c>
      <c r="E75" s="21">
        <v>0.79010000000000002</v>
      </c>
      <c r="F75" s="21">
        <v>0.67979999999999996</v>
      </c>
      <c r="G75" s="21" t="s">
        <v>868</v>
      </c>
      <c r="H75" s="21" t="s">
        <v>868</v>
      </c>
      <c r="I75" s="21">
        <v>0.47120000000000001</v>
      </c>
      <c r="J75" s="21">
        <v>0.44330000000000003</v>
      </c>
      <c r="K75" s="21">
        <v>0.51</v>
      </c>
    </row>
    <row r="76" spans="1:11" ht="30" customHeight="1" x14ac:dyDescent="0.2">
      <c r="A76" s="143" t="s">
        <v>630</v>
      </c>
      <c r="B76" s="55" t="s">
        <v>233</v>
      </c>
      <c r="C76" s="59">
        <f>'2. Agency dashboard'!C127</f>
        <v>4.0000000000000001E-3</v>
      </c>
      <c r="D76" s="59">
        <f>'2. Agency dashboard'!D127</f>
        <v>0</v>
      </c>
      <c r="E76" s="21">
        <v>0</v>
      </c>
      <c r="F76" s="21">
        <v>0</v>
      </c>
      <c r="G76" s="21" t="s">
        <v>868</v>
      </c>
      <c r="H76" s="21" t="s">
        <v>868</v>
      </c>
      <c r="I76" s="21">
        <v>0</v>
      </c>
      <c r="J76" s="21">
        <v>0</v>
      </c>
      <c r="K76" s="21">
        <v>0.08</v>
      </c>
    </row>
    <row r="77" spans="1:11" ht="30" customHeight="1" x14ac:dyDescent="0.2">
      <c r="A77" s="142" t="s">
        <v>631</v>
      </c>
      <c r="B77" s="79" t="s">
        <v>486</v>
      </c>
      <c r="C77" s="59"/>
      <c r="D77" s="59"/>
      <c r="E77" s="21"/>
      <c r="F77" s="21"/>
      <c r="G77" s="21"/>
      <c r="H77" s="21"/>
      <c r="I77" s="21"/>
      <c r="J77" s="21"/>
      <c r="K77" s="21"/>
    </row>
    <row r="78" spans="1:11" ht="30" customHeight="1" x14ac:dyDescent="0.2">
      <c r="A78" s="143" t="s">
        <v>632</v>
      </c>
      <c r="B78" s="55" t="s">
        <v>235</v>
      </c>
      <c r="C78" s="59">
        <f>'2. Agency dashboard'!C129</f>
        <v>9.1600000000000001E-2</v>
      </c>
      <c r="D78" s="59">
        <f>'2. Agency dashboard'!D129</f>
        <v>0.2621</v>
      </c>
      <c r="E78" s="21">
        <v>0.1125</v>
      </c>
      <c r="F78" s="21">
        <v>0.27650000000000002</v>
      </c>
      <c r="G78" s="21" t="s">
        <v>868</v>
      </c>
      <c r="H78" s="21" t="s">
        <v>868</v>
      </c>
      <c r="I78" s="21">
        <v>4.0399999999999998E-2</v>
      </c>
      <c r="J78" s="21">
        <v>9.9199999999999997E-2</v>
      </c>
      <c r="K78" s="21" t="s">
        <v>868</v>
      </c>
    </row>
    <row r="79" spans="1:11" ht="30" customHeight="1" x14ac:dyDescent="0.2">
      <c r="A79" s="143" t="s">
        <v>633</v>
      </c>
      <c r="B79" s="55" t="s">
        <v>236</v>
      </c>
      <c r="C79" s="59">
        <f>'2. Agency dashboard'!C130</f>
        <v>2.7199999999999998E-2</v>
      </c>
      <c r="D79" s="59">
        <f>'2. Agency dashboard'!D130</f>
        <v>2.1100000000000001E-2</v>
      </c>
      <c r="E79" s="21">
        <v>5.8099999999999999E-2</v>
      </c>
      <c r="F79" s="21">
        <v>3.1699999999999999E-2</v>
      </c>
      <c r="G79" s="21" t="s">
        <v>868</v>
      </c>
      <c r="H79" s="21" t="s">
        <v>868</v>
      </c>
      <c r="I79" s="21">
        <v>2.6100000000000002E-2</v>
      </c>
      <c r="J79" s="21">
        <v>7.4000000000000003E-3</v>
      </c>
      <c r="K79" s="21" t="s">
        <v>868</v>
      </c>
    </row>
    <row r="80" spans="1:11" ht="30" customHeight="1" x14ac:dyDescent="0.2">
      <c r="A80" s="143" t="s">
        <v>634</v>
      </c>
      <c r="B80" s="55" t="s">
        <v>237</v>
      </c>
      <c r="C80" s="59">
        <f>'2. Agency dashboard'!C131</f>
        <v>0</v>
      </c>
      <c r="D80" s="59">
        <f>'2. Agency dashboard'!D131</f>
        <v>0</v>
      </c>
      <c r="E80" s="21">
        <v>0</v>
      </c>
      <c r="F80" s="21">
        <v>0</v>
      </c>
      <c r="G80" s="21" t="s">
        <v>868</v>
      </c>
      <c r="H80" s="21" t="s">
        <v>868</v>
      </c>
      <c r="I80" s="21">
        <v>0</v>
      </c>
      <c r="J80" s="21">
        <v>0</v>
      </c>
      <c r="K80" s="21" t="s">
        <v>868</v>
      </c>
    </row>
    <row r="81" spans="1:11" ht="30" customHeight="1" x14ac:dyDescent="0.2">
      <c r="A81" s="143" t="s">
        <v>635</v>
      </c>
      <c r="B81" s="55" t="s">
        <v>238</v>
      </c>
      <c r="C81" s="59">
        <f>'2. Agency dashboard'!C132</f>
        <v>6.1199999999999997E-2</v>
      </c>
      <c r="D81" s="59">
        <f>'2. Agency dashboard'!D132</f>
        <v>4.2599999999999999E-2</v>
      </c>
      <c r="E81" s="21">
        <v>5.4199999999999998E-2</v>
      </c>
      <c r="F81" s="21">
        <v>5.4199999999999998E-2</v>
      </c>
      <c r="G81" s="21" t="s">
        <v>868</v>
      </c>
      <c r="H81" s="21" t="s">
        <v>868</v>
      </c>
      <c r="I81" s="21">
        <v>0</v>
      </c>
      <c r="J81" s="21">
        <v>2.2499999999999999E-2</v>
      </c>
      <c r="K81" s="21" t="s">
        <v>868</v>
      </c>
    </row>
    <row r="82" spans="1:11" ht="30" customHeight="1" x14ac:dyDescent="0.2">
      <c r="A82" s="143" t="s">
        <v>636</v>
      </c>
      <c r="B82" s="55" t="s">
        <v>239</v>
      </c>
      <c r="C82" s="59">
        <f>'2. Agency dashboard'!C133</f>
        <v>8.6499999999999994E-2</v>
      </c>
      <c r="D82" s="59">
        <f>'2. Agency dashboard'!D133</f>
        <v>4.5100000000000001E-2</v>
      </c>
      <c r="E82" s="21">
        <v>0.12139999999999999</v>
      </c>
      <c r="F82" s="21">
        <v>0.1021</v>
      </c>
      <c r="G82" s="21" t="s">
        <v>868</v>
      </c>
      <c r="H82" s="21" t="s">
        <v>868</v>
      </c>
      <c r="I82" s="21">
        <v>2.8400000000000002E-2</v>
      </c>
      <c r="J82" s="21">
        <v>4.0399999999999998E-2</v>
      </c>
      <c r="K82" s="21">
        <v>0.28000000000000003</v>
      </c>
    </row>
    <row r="83" spans="1:11" ht="30" customHeight="1" x14ac:dyDescent="0.2">
      <c r="A83" s="143" t="s">
        <v>637</v>
      </c>
      <c r="B83" s="55" t="s">
        <v>240</v>
      </c>
      <c r="C83" s="59">
        <f>'2. Agency dashboard'!C134</f>
        <v>0</v>
      </c>
      <c r="D83" s="59">
        <f>'2. Agency dashboard'!D134</f>
        <v>0</v>
      </c>
      <c r="E83" s="21">
        <v>9.1000000000000004E-3</v>
      </c>
      <c r="F83" s="21">
        <v>6.4999999999999997E-3</v>
      </c>
      <c r="G83" s="21" t="s">
        <v>868</v>
      </c>
      <c r="H83" s="21" t="s">
        <v>868</v>
      </c>
      <c r="I83" s="21">
        <v>0</v>
      </c>
      <c r="J83" s="21">
        <v>0</v>
      </c>
      <c r="K83" s="21">
        <v>0.03</v>
      </c>
    </row>
    <row r="84" spans="1:11" ht="30" customHeight="1" x14ac:dyDescent="0.2">
      <c r="A84" s="143" t="s">
        <v>638</v>
      </c>
      <c r="B84" s="55" t="s">
        <v>241</v>
      </c>
      <c r="C84" s="59">
        <f>'2. Agency dashboard'!C135</f>
        <v>0.70920000000000005</v>
      </c>
      <c r="D84" s="59">
        <f>'2. Agency dashboard'!D135</f>
        <v>0.62909999999999999</v>
      </c>
      <c r="E84" s="21">
        <v>0.2752</v>
      </c>
      <c r="F84" s="21">
        <v>0.20019999999999999</v>
      </c>
      <c r="G84" s="21" t="s">
        <v>868</v>
      </c>
      <c r="H84" s="21" t="s">
        <v>868</v>
      </c>
      <c r="I84" s="21">
        <v>5.7200000000000001E-2</v>
      </c>
      <c r="J84" s="21">
        <v>2.2800000000000001E-2</v>
      </c>
      <c r="K84" s="21">
        <v>0.09</v>
      </c>
    </row>
    <row r="85" spans="1:11" ht="30" customHeight="1" x14ac:dyDescent="0.2">
      <c r="A85" s="143" t="s">
        <v>639</v>
      </c>
      <c r="B85" s="55" t="s">
        <v>242</v>
      </c>
      <c r="C85" s="59">
        <f>'2. Agency dashboard'!C136</f>
        <v>0</v>
      </c>
      <c r="D85" s="59">
        <f>'2. Agency dashboard'!D136</f>
        <v>0</v>
      </c>
      <c r="E85" s="21">
        <v>0</v>
      </c>
      <c r="F85" s="21">
        <v>0</v>
      </c>
      <c r="G85" s="21" t="s">
        <v>868</v>
      </c>
      <c r="H85" s="21" t="s">
        <v>868</v>
      </c>
      <c r="I85" s="21">
        <v>0</v>
      </c>
      <c r="J85" s="21">
        <v>0</v>
      </c>
      <c r="K85" s="21">
        <v>0</v>
      </c>
    </row>
    <row r="86" spans="1:11" ht="30" customHeight="1" x14ac:dyDescent="0.2">
      <c r="A86" s="143" t="s">
        <v>640</v>
      </c>
      <c r="B86" s="55" t="s">
        <v>243</v>
      </c>
      <c r="C86" s="59">
        <f>'2. Agency dashboard'!C137</f>
        <v>2.4299999999999999E-2</v>
      </c>
      <c r="D86" s="59">
        <f>'2. Agency dashboard'!D137</f>
        <v>0</v>
      </c>
      <c r="E86" s="21">
        <v>2.41E-2</v>
      </c>
      <c r="F86" s="21">
        <v>2.1600000000000001E-2</v>
      </c>
      <c r="G86" s="21" t="s">
        <v>868</v>
      </c>
      <c r="H86" s="21" t="s">
        <v>868</v>
      </c>
      <c r="I86" s="21">
        <v>1.21E-2</v>
      </c>
      <c r="J86" s="21">
        <v>8.0000000000000004E-4</v>
      </c>
      <c r="K86" s="21">
        <v>0.03</v>
      </c>
    </row>
    <row r="87" spans="1:11" ht="30" customHeight="1" x14ac:dyDescent="0.2">
      <c r="A87" s="142" t="s">
        <v>641</v>
      </c>
      <c r="B87" s="79" t="s">
        <v>488</v>
      </c>
      <c r="C87" s="59"/>
      <c r="D87" s="59"/>
      <c r="E87" s="21"/>
      <c r="F87" s="21"/>
      <c r="G87" s="21"/>
      <c r="H87" s="21"/>
      <c r="I87" s="21"/>
      <c r="J87" s="21"/>
      <c r="K87" s="21"/>
    </row>
    <row r="88" spans="1:11" ht="30" customHeight="1" x14ac:dyDescent="0.2">
      <c r="A88" s="143" t="s">
        <v>642</v>
      </c>
      <c r="B88" s="55" t="s">
        <v>245</v>
      </c>
      <c r="C88" s="59">
        <f>'2. Agency dashboard'!C139</f>
        <v>0</v>
      </c>
      <c r="D88" s="59">
        <f>'2. Agency dashboard'!D139</f>
        <v>0</v>
      </c>
      <c r="E88" s="21">
        <v>0</v>
      </c>
      <c r="F88" s="21">
        <v>0</v>
      </c>
      <c r="G88" s="21" t="s">
        <v>868</v>
      </c>
      <c r="H88" s="21" t="s">
        <v>868</v>
      </c>
      <c r="I88" s="21">
        <v>0</v>
      </c>
      <c r="J88" s="21">
        <v>0</v>
      </c>
      <c r="K88" s="21" t="s">
        <v>868</v>
      </c>
    </row>
    <row r="89" spans="1:11" ht="30" customHeight="1" x14ac:dyDescent="0.2">
      <c r="A89" s="143" t="s">
        <v>643</v>
      </c>
      <c r="B89" s="55" t="s">
        <v>246</v>
      </c>
      <c r="C89" s="59">
        <f>'2. Agency dashboard'!C140</f>
        <v>0</v>
      </c>
      <c r="D89" s="59">
        <f>'2. Agency dashboard'!D140</f>
        <v>0</v>
      </c>
      <c r="E89" s="21">
        <v>0</v>
      </c>
      <c r="F89" s="21">
        <v>0</v>
      </c>
      <c r="G89" s="21" t="s">
        <v>868</v>
      </c>
      <c r="H89" s="21" t="s">
        <v>868</v>
      </c>
      <c r="I89" s="21">
        <v>0</v>
      </c>
      <c r="J89" s="21">
        <v>0</v>
      </c>
      <c r="K89" s="21" t="s">
        <v>868</v>
      </c>
    </row>
    <row r="90" spans="1:11" ht="30" customHeight="1" x14ac:dyDescent="0.2">
      <c r="A90" s="143" t="s">
        <v>644</v>
      </c>
      <c r="B90" s="55" t="s">
        <v>247</v>
      </c>
      <c r="C90" s="59">
        <f>'2. Agency dashboard'!C141</f>
        <v>0</v>
      </c>
      <c r="D90" s="59">
        <f>'2. Agency dashboard'!D141</f>
        <v>0</v>
      </c>
      <c r="E90" s="21">
        <v>0</v>
      </c>
      <c r="F90" s="21">
        <v>0</v>
      </c>
      <c r="G90" s="21" t="s">
        <v>868</v>
      </c>
      <c r="H90" s="21" t="s">
        <v>868</v>
      </c>
      <c r="I90" s="21">
        <v>0</v>
      </c>
      <c r="J90" s="21">
        <v>0</v>
      </c>
      <c r="K90" s="21" t="s">
        <v>868</v>
      </c>
    </row>
    <row r="91" spans="1:11" ht="30" customHeight="1" x14ac:dyDescent="0.2">
      <c r="A91" s="143" t="s">
        <v>645</v>
      </c>
      <c r="B91" s="55" t="s">
        <v>248</v>
      </c>
      <c r="C91" s="59">
        <f>'2. Agency dashboard'!C142</f>
        <v>0</v>
      </c>
      <c r="D91" s="59">
        <f>'2. Agency dashboard'!D142</f>
        <v>0</v>
      </c>
      <c r="E91" s="21">
        <v>0</v>
      </c>
      <c r="F91" s="21">
        <v>0</v>
      </c>
      <c r="G91" s="21" t="s">
        <v>868</v>
      </c>
      <c r="H91" s="21" t="s">
        <v>868</v>
      </c>
      <c r="I91" s="21">
        <v>0</v>
      </c>
      <c r="J91" s="21">
        <v>0</v>
      </c>
      <c r="K91" s="21" t="s">
        <v>868</v>
      </c>
    </row>
    <row r="92" spans="1:11" ht="30" customHeight="1" x14ac:dyDescent="0.2">
      <c r="A92" s="143" t="s">
        <v>646</v>
      </c>
      <c r="B92" s="55" t="s">
        <v>249</v>
      </c>
      <c r="C92" s="59">
        <f>'2. Agency dashboard'!C143</f>
        <v>1</v>
      </c>
      <c r="D92" s="59">
        <f>'2. Agency dashboard'!D143</f>
        <v>1</v>
      </c>
      <c r="E92" s="21">
        <v>0.31059999999999999</v>
      </c>
      <c r="F92" s="21">
        <v>0.53869999999999996</v>
      </c>
      <c r="G92" s="21" t="s">
        <v>868</v>
      </c>
      <c r="H92" s="21" t="s">
        <v>868</v>
      </c>
      <c r="I92" s="21">
        <v>1.24E-2</v>
      </c>
      <c r="J92" s="21">
        <v>0</v>
      </c>
      <c r="K92" s="21">
        <v>0.68</v>
      </c>
    </row>
    <row r="93" spans="1:11" ht="30" customHeight="1" x14ac:dyDescent="0.2">
      <c r="A93" s="143" t="s">
        <v>647</v>
      </c>
      <c r="B93" s="55" t="s">
        <v>250</v>
      </c>
      <c r="C93" s="59">
        <f>'2. Agency dashboard'!C144</f>
        <v>0</v>
      </c>
      <c r="D93" s="59">
        <f>'2. Agency dashboard'!D144</f>
        <v>0</v>
      </c>
      <c r="E93" s="21">
        <v>0</v>
      </c>
      <c r="F93" s="21">
        <v>0</v>
      </c>
      <c r="G93" s="21" t="s">
        <v>868</v>
      </c>
      <c r="H93" s="21" t="s">
        <v>868</v>
      </c>
      <c r="I93" s="21">
        <v>0</v>
      </c>
      <c r="J93" s="21">
        <v>0</v>
      </c>
      <c r="K93" s="21">
        <v>0.16</v>
      </c>
    </row>
    <row r="94" spans="1:11" ht="30" customHeight="1" x14ac:dyDescent="0.2">
      <c r="A94" s="143" t="s">
        <v>648</v>
      </c>
      <c r="B94" s="55" t="s">
        <v>251</v>
      </c>
      <c r="C94" s="59">
        <f>'2. Agency dashboard'!C145</f>
        <v>0</v>
      </c>
      <c r="D94" s="59">
        <f>'2. Agency dashboard'!D145</f>
        <v>0</v>
      </c>
      <c r="E94" s="21">
        <v>0.20180000000000001</v>
      </c>
      <c r="F94" s="21">
        <v>7.2300000000000003E-2</v>
      </c>
      <c r="G94" s="21" t="s">
        <v>868</v>
      </c>
      <c r="H94" s="21" t="s">
        <v>868</v>
      </c>
      <c r="I94" s="21">
        <v>0</v>
      </c>
      <c r="J94" s="21">
        <v>0</v>
      </c>
      <c r="K94" s="21">
        <v>0.08</v>
      </c>
    </row>
    <row r="95" spans="1:11" ht="30" customHeight="1" x14ac:dyDescent="0.2">
      <c r="A95" s="143" t="s">
        <v>649</v>
      </c>
      <c r="B95" s="55" t="s">
        <v>252</v>
      </c>
      <c r="C95" s="59">
        <f>'2. Agency dashboard'!C146</f>
        <v>0</v>
      </c>
      <c r="D95" s="59">
        <f>'2. Agency dashboard'!D146</f>
        <v>0</v>
      </c>
      <c r="E95" s="21">
        <v>0</v>
      </c>
      <c r="F95" s="21">
        <v>0</v>
      </c>
      <c r="G95" s="21" t="s">
        <v>868</v>
      </c>
      <c r="H95" s="21" t="s">
        <v>868</v>
      </c>
      <c r="I95" s="21">
        <v>0</v>
      </c>
      <c r="J95" s="21">
        <v>0</v>
      </c>
      <c r="K95" s="21">
        <v>0</v>
      </c>
    </row>
    <row r="96" spans="1:11" ht="30" customHeight="1" x14ac:dyDescent="0.2">
      <c r="A96" s="143" t="s">
        <v>650</v>
      </c>
      <c r="B96" s="55" t="s">
        <v>253</v>
      </c>
      <c r="C96" s="59">
        <f>'2. Agency dashboard'!C147</f>
        <v>0</v>
      </c>
      <c r="D96" s="59">
        <f>'2. Agency dashboard'!D147</f>
        <v>0</v>
      </c>
      <c r="E96" s="21">
        <v>0</v>
      </c>
      <c r="F96" s="21">
        <v>0</v>
      </c>
      <c r="G96" s="21" t="s">
        <v>868</v>
      </c>
      <c r="H96" s="21" t="s">
        <v>868</v>
      </c>
      <c r="I96" s="21">
        <v>0</v>
      </c>
      <c r="J96" s="21">
        <v>0</v>
      </c>
      <c r="K96" s="21">
        <v>0.02</v>
      </c>
    </row>
    <row r="97" spans="1:11" ht="30" customHeight="1" x14ac:dyDescent="0.2">
      <c r="A97" s="142" t="s">
        <v>651</v>
      </c>
      <c r="B97" s="79" t="s">
        <v>490</v>
      </c>
      <c r="C97" s="59"/>
      <c r="D97" s="59"/>
      <c r="E97" s="21"/>
      <c r="F97" s="21"/>
      <c r="G97" s="21"/>
      <c r="H97" s="21"/>
      <c r="I97" s="21"/>
      <c r="J97" s="21"/>
      <c r="K97" s="21"/>
    </row>
    <row r="98" spans="1:11" ht="30" customHeight="1" x14ac:dyDescent="0.2">
      <c r="A98" s="143" t="s">
        <v>652</v>
      </c>
      <c r="B98" s="55" t="s">
        <v>255</v>
      </c>
      <c r="C98" s="59">
        <f>'2. Agency dashboard'!C149</f>
        <v>0</v>
      </c>
      <c r="D98" s="59">
        <f>'2. Agency dashboard'!D149</f>
        <v>0</v>
      </c>
      <c r="E98" s="21">
        <v>0</v>
      </c>
      <c r="F98" s="21">
        <v>0</v>
      </c>
      <c r="G98" s="21" t="s">
        <v>868</v>
      </c>
      <c r="H98" s="21" t="s">
        <v>868</v>
      </c>
      <c r="I98" s="21">
        <v>0</v>
      </c>
      <c r="J98" s="21">
        <v>0</v>
      </c>
      <c r="K98" s="21" t="s">
        <v>868</v>
      </c>
    </row>
    <row r="99" spans="1:11" ht="30" customHeight="1" x14ac:dyDescent="0.2">
      <c r="A99" s="143" t="s">
        <v>653</v>
      </c>
      <c r="B99" s="55" t="s">
        <v>256</v>
      </c>
      <c r="C99" s="59">
        <f>'2. Agency dashboard'!C150</f>
        <v>0</v>
      </c>
      <c r="D99" s="59">
        <f>'2. Agency dashboard'!D150</f>
        <v>0</v>
      </c>
      <c r="E99" s="21">
        <v>0</v>
      </c>
      <c r="F99" s="21">
        <v>0</v>
      </c>
      <c r="G99" s="21" t="s">
        <v>868</v>
      </c>
      <c r="H99" s="21" t="s">
        <v>868</v>
      </c>
      <c r="I99" s="21">
        <v>0</v>
      </c>
      <c r="J99" s="21">
        <v>0</v>
      </c>
      <c r="K99" s="21" t="s">
        <v>868</v>
      </c>
    </row>
    <row r="100" spans="1:11" ht="30" customHeight="1" x14ac:dyDescent="0.2">
      <c r="A100" s="143" t="s">
        <v>654</v>
      </c>
      <c r="B100" s="55" t="s">
        <v>257</v>
      </c>
      <c r="C100" s="59">
        <f>'2. Agency dashboard'!C151</f>
        <v>0.22009999999999999</v>
      </c>
      <c r="D100" s="59">
        <f>'2. Agency dashboard'!D151</f>
        <v>0.20799999999999999</v>
      </c>
      <c r="E100" s="21">
        <v>0.1782</v>
      </c>
      <c r="F100" s="21">
        <v>0.21160000000000001</v>
      </c>
      <c r="G100" s="21" t="s">
        <v>868</v>
      </c>
      <c r="H100" s="21" t="s">
        <v>868</v>
      </c>
      <c r="I100" s="21">
        <v>9.8900000000000002E-2</v>
      </c>
      <c r="J100" s="21">
        <v>0.1101</v>
      </c>
      <c r="K100" s="21" t="s">
        <v>868</v>
      </c>
    </row>
    <row r="101" spans="1:11" ht="30" customHeight="1" x14ac:dyDescent="0.2">
      <c r="A101" s="143" t="s">
        <v>655</v>
      </c>
      <c r="B101" s="55" t="s">
        <v>258</v>
      </c>
      <c r="C101" s="59">
        <f>'2. Agency dashboard'!C152</f>
        <v>0.33119999999999999</v>
      </c>
      <c r="D101" s="59">
        <f>'2. Agency dashboard'!D152</f>
        <v>0.36780000000000002</v>
      </c>
      <c r="E101" s="21">
        <v>0.30759999999999998</v>
      </c>
      <c r="F101" s="21">
        <v>0.2833</v>
      </c>
      <c r="G101" s="21" t="s">
        <v>868</v>
      </c>
      <c r="H101" s="21" t="s">
        <v>868</v>
      </c>
      <c r="I101" s="21">
        <v>0.15359999999999999</v>
      </c>
      <c r="J101" s="21">
        <v>0.13780000000000001</v>
      </c>
      <c r="K101" s="21" t="s">
        <v>868</v>
      </c>
    </row>
    <row r="102" spans="1:11" ht="30" customHeight="1" x14ac:dyDescent="0.2">
      <c r="A102" s="143" t="s">
        <v>656</v>
      </c>
      <c r="B102" s="55" t="s">
        <v>259</v>
      </c>
      <c r="C102" s="59">
        <f>'2. Agency dashboard'!C153</f>
        <v>0.38540000000000002</v>
      </c>
      <c r="D102" s="59">
        <f>'2. Agency dashboard'!D153</f>
        <v>0.42420000000000002</v>
      </c>
      <c r="E102" s="21">
        <v>0.20180000000000001</v>
      </c>
      <c r="F102" s="21">
        <v>0.1993</v>
      </c>
      <c r="G102" s="21" t="s">
        <v>868</v>
      </c>
      <c r="H102" s="21" t="s">
        <v>868</v>
      </c>
      <c r="I102" s="21">
        <v>0.10299999999999999</v>
      </c>
      <c r="J102" s="21">
        <v>8.6499999999999994E-2</v>
      </c>
      <c r="K102" s="21">
        <v>0.19</v>
      </c>
    </row>
    <row r="103" spans="1:11" ht="30" customHeight="1" x14ac:dyDescent="0.2">
      <c r="A103" s="143" t="s">
        <v>657</v>
      </c>
      <c r="B103" s="55" t="s">
        <v>260</v>
      </c>
      <c r="C103" s="59">
        <f>'2. Agency dashboard'!C154</f>
        <v>0</v>
      </c>
      <c r="D103" s="59">
        <f>'2. Agency dashboard'!D154</f>
        <v>0</v>
      </c>
      <c r="E103" s="21">
        <v>2.6499999999999999E-2</v>
      </c>
      <c r="F103" s="21">
        <v>2.5499999999999998E-2</v>
      </c>
      <c r="G103" s="21" t="s">
        <v>868</v>
      </c>
      <c r="H103" s="21" t="s">
        <v>868</v>
      </c>
      <c r="I103" s="21">
        <v>5.3E-3</v>
      </c>
      <c r="J103" s="21">
        <v>4.5999999999999999E-3</v>
      </c>
      <c r="K103" s="21">
        <v>0.17</v>
      </c>
    </row>
    <row r="104" spans="1:11" ht="30" customHeight="1" x14ac:dyDescent="0.2">
      <c r="A104" s="143" t="s">
        <v>658</v>
      </c>
      <c r="B104" s="55" t="s">
        <v>261</v>
      </c>
      <c r="C104" s="59">
        <f>'2. Agency dashboard'!C155</f>
        <v>6.3299999999999995E-2</v>
      </c>
      <c r="D104" s="59">
        <f>'2. Agency dashboard'!D155</f>
        <v>0</v>
      </c>
      <c r="E104" s="21">
        <v>0.21079999999999999</v>
      </c>
      <c r="F104" s="21">
        <v>4.8500000000000001E-2</v>
      </c>
      <c r="G104" s="21" t="s">
        <v>868</v>
      </c>
      <c r="H104" s="21" t="s">
        <v>868</v>
      </c>
      <c r="I104" s="21">
        <v>6.3700000000000007E-2</v>
      </c>
      <c r="J104" s="21">
        <v>1.7399999999999999E-2</v>
      </c>
      <c r="K104" s="21">
        <v>0.24</v>
      </c>
    </row>
    <row r="105" spans="1:11" ht="30" customHeight="1" x14ac:dyDescent="0.2">
      <c r="A105" s="143" t="s">
        <v>659</v>
      </c>
      <c r="B105" s="55" t="s">
        <v>262</v>
      </c>
      <c r="C105" s="59">
        <f>'2. Agency dashboard'!C156</f>
        <v>0</v>
      </c>
      <c r="D105" s="59">
        <f>'2. Agency dashboard'!D156</f>
        <v>0</v>
      </c>
      <c r="E105" s="21">
        <v>0</v>
      </c>
      <c r="F105" s="21">
        <v>0</v>
      </c>
      <c r="G105" s="21" t="s">
        <v>868</v>
      </c>
      <c r="H105" s="21" t="s">
        <v>868</v>
      </c>
      <c r="I105" s="21">
        <v>0</v>
      </c>
      <c r="J105" s="21">
        <v>0</v>
      </c>
      <c r="K105" s="21">
        <v>0</v>
      </c>
    </row>
    <row r="106" spans="1:11" ht="30" customHeight="1" x14ac:dyDescent="0.2">
      <c r="A106" s="143" t="s">
        <v>660</v>
      </c>
      <c r="B106" s="55" t="s">
        <v>263</v>
      </c>
      <c r="C106" s="59">
        <f>'2. Agency dashboard'!C157</f>
        <v>0</v>
      </c>
      <c r="D106" s="59">
        <f>'2. Agency dashboard'!D157</f>
        <v>0</v>
      </c>
      <c r="E106" s="21">
        <v>1E-4</v>
      </c>
      <c r="F106" s="21">
        <v>1E-3</v>
      </c>
      <c r="G106" s="21" t="s">
        <v>868</v>
      </c>
      <c r="H106" s="21" t="s">
        <v>868</v>
      </c>
      <c r="I106" s="21">
        <v>0</v>
      </c>
      <c r="J106" s="21">
        <v>0</v>
      </c>
      <c r="K106" s="21">
        <v>0.05</v>
      </c>
    </row>
    <row r="107" spans="1:11" ht="30" customHeight="1" x14ac:dyDescent="0.2">
      <c r="A107" s="142" t="s">
        <v>661</v>
      </c>
      <c r="B107" s="79" t="s">
        <v>492</v>
      </c>
      <c r="C107" s="59"/>
      <c r="D107" s="59"/>
      <c r="E107" s="21"/>
      <c r="F107" s="21"/>
      <c r="G107" s="21"/>
      <c r="H107" s="21"/>
      <c r="I107" s="21"/>
      <c r="J107" s="21"/>
      <c r="K107" s="21"/>
    </row>
    <row r="108" spans="1:11" ht="30" customHeight="1" x14ac:dyDescent="0.2">
      <c r="A108" s="143" t="s">
        <v>662</v>
      </c>
      <c r="B108" s="55" t="s">
        <v>265</v>
      </c>
      <c r="C108" s="59">
        <f>'2. Agency dashboard'!C159</f>
        <v>0</v>
      </c>
      <c r="D108" s="59">
        <f>'2. Agency dashboard'!D159</f>
        <v>0</v>
      </c>
      <c r="E108" s="21">
        <v>0</v>
      </c>
      <c r="F108" s="21">
        <v>0</v>
      </c>
      <c r="G108" s="21" t="s">
        <v>868</v>
      </c>
      <c r="H108" s="21" t="s">
        <v>868</v>
      </c>
      <c r="I108" s="21">
        <v>0</v>
      </c>
      <c r="J108" s="21">
        <v>0</v>
      </c>
      <c r="K108" s="21" t="s">
        <v>868</v>
      </c>
    </row>
    <row r="109" spans="1:11" ht="30" customHeight="1" x14ac:dyDescent="0.2">
      <c r="A109" s="143" t="s">
        <v>663</v>
      </c>
      <c r="B109" s="55" t="s">
        <v>266</v>
      </c>
      <c r="C109" s="59">
        <f>'2. Agency dashboard'!C160</f>
        <v>0</v>
      </c>
      <c r="D109" s="59">
        <f>'2. Agency dashboard'!D160</f>
        <v>0</v>
      </c>
      <c r="E109" s="21">
        <v>0</v>
      </c>
      <c r="F109" s="21">
        <v>0</v>
      </c>
      <c r="G109" s="21" t="s">
        <v>868</v>
      </c>
      <c r="H109" s="21" t="s">
        <v>868</v>
      </c>
      <c r="I109" s="21">
        <v>0</v>
      </c>
      <c r="J109" s="21">
        <v>0</v>
      </c>
      <c r="K109" s="21" t="s">
        <v>868</v>
      </c>
    </row>
    <row r="110" spans="1:11" ht="30" customHeight="1" x14ac:dyDescent="0.2">
      <c r="A110" s="143" t="s">
        <v>664</v>
      </c>
      <c r="B110" s="55" t="s">
        <v>267</v>
      </c>
      <c r="C110" s="59">
        <f>'2. Agency dashboard'!C161</f>
        <v>0</v>
      </c>
      <c r="D110" s="59">
        <f>'2. Agency dashboard'!D161</f>
        <v>0</v>
      </c>
      <c r="E110" s="21">
        <v>0</v>
      </c>
      <c r="F110" s="21">
        <v>0</v>
      </c>
      <c r="G110" s="21" t="s">
        <v>868</v>
      </c>
      <c r="H110" s="21" t="s">
        <v>868</v>
      </c>
      <c r="I110" s="21">
        <v>0</v>
      </c>
      <c r="J110" s="21">
        <v>0</v>
      </c>
      <c r="K110" s="21" t="s">
        <v>868</v>
      </c>
    </row>
    <row r="111" spans="1:11" ht="30" customHeight="1" x14ac:dyDescent="0.2">
      <c r="A111" s="143" t="s">
        <v>665</v>
      </c>
      <c r="B111" s="55" t="s">
        <v>268</v>
      </c>
      <c r="C111" s="59">
        <f>'2. Agency dashboard'!C162</f>
        <v>0</v>
      </c>
      <c r="D111" s="59">
        <f>'2. Agency dashboard'!D162</f>
        <v>0</v>
      </c>
      <c r="E111" s="21">
        <v>0</v>
      </c>
      <c r="F111" s="21">
        <v>0</v>
      </c>
      <c r="G111" s="21" t="s">
        <v>868</v>
      </c>
      <c r="H111" s="21" t="s">
        <v>868</v>
      </c>
      <c r="I111" s="21">
        <v>0</v>
      </c>
      <c r="J111" s="21">
        <v>0</v>
      </c>
      <c r="K111" s="21" t="s">
        <v>868</v>
      </c>
    </row>
    <row r="112" spans="1:11" ht="30" customHeight="1" x14ac:dyDescent="0.2">
      <c r="A112" s="143" t="s">
        <v>666</v>
      </c>
      <c r="B112" s="55" t="s">
        <v>269</v>
      </c>
      <c r="C112" s="59">
        <f>'2. Agency dashboard'!C163</f>
        <v>0.7883</v>
      </c>
      <c r="D112" s="59">
        <f>'2. Agency dashboard'!D163</f>
        <v>0.89359999999999995</v>
      </c>
      <c r="E112" s="21">
        <v>0.71340000000000003</v>
      </c>
      <c r="F112" s="21">
        <v>0.60950000000000004</v>
      </c>
      <c r="G112" s="21" t="s">
        <v>868</v>
      </c>
      <c r="H112" s="21" t="s">
        <v>868</v>
      </c>
      <c r="I112" s="21">
        <v>0.60629999999999995</v>
      </c>
      <c r="J112" s="21">
        <v>0.4486</v>
      </c>
      <c r="K112" s="21">
        <v>0.68</v>
      </c>
    </row>
    <row r="113" spans="1:14" ht="30" customHeight="1" x14ac:dyDescent="0.2">
      <c r="A113" s="143" t="s">
        <v>667</v>
      </c>
      <c r="B113" s="55" t="s">
        <v>270</v>
      </c>
      <c r="C113" s="59">
        <f>'2. Agency dashboard'!C164</f>
        <v>0</v>
      </c>
      <c r="D113" s="59">
        <f>'2. Agency dashboard'!D164</f>
        <v>0</v>
      </c>
      <c r="E113" s="21">
        <v>7.1000000000000004E-3</v>
      </c>
      <c r="F113" s="21">
        <v>7.1000000000000004E-3</v>
      </c>
      <c r="G113" s="21" t="s">
        <v>868</v>
      </c>
      <c r="H113" s="21" t="s">
        <v>868</v>
      </c>
      <c r="I113" s="21">
        <v>4.0000000000000002E-4</v>
      </c>
      <c r="J113" s="21">
        <v>0</v>
      </c>
      <c r="K113" s="21">
        <v>0.16</v>
      </c>
    </row>
    <row r="114" spans="1:14" ht="30" customHeight="1" x14ac:dyDescent="0.2">
      <c r="A114" s="143" t="s">
        <v>668</v>
      </c>
      <c r="B114" s="55" t="s">
        <v>271</v>
      </c>
      <c r="C114" s="59">
        <f>'2. Agency dashboard'!C165</f>
        <v>3.1099999999999999E-2</v>
      </c>
      <c r="D114" s="59">
        <f>'2. Agency dashboard'!D165</f>
        <v>0</v>
      </c>
      <c r="E114" s="21">
        <v>7.4300000000000005E-2</v>
      </c>
      <c r="F114" s="21">
        <v>5.2400000000000002E-2</v>
      </c>
      <c r="G114" s="21" t="s">
        <v>868</v>
      </c>
      <c r="H114" s="21" t="s">
        <v>868</v>
      </c>
      <c r="I114" s="21">
        <v>1.01E-2</v>
      </c>
      <c r="J114" s="21">
        <v>3.8999999999999998E-3</v>
      </c>
      <c r="K114" s="21">
        <v>0</v>
      </c>
    </row>
    <row r="115" spans="1:14" ht="30" customHeight="1" x14ac:dyDescent="0.2">
      <c r="A115" s="143" t="s">
        <v>669</v>
      </c>
      <c r="B115" s="55" t="s">
        <v>272</v>
      </c>
      <c r="C115" s="59">
        <f>'2. Agency dashboard'!C166</f>
        <v>0</v>
      </c>
      <c r="D115" s="59">
        <f>'2. Agency dashboard'!D166</f>
        <v>0</v>
      </c>
      <c r="E115" s="21">
        <v>0</v>
      </c>
      <c r="F115" s="21">
        <v>0</v>
      </c>
      <c r="G115" s="21" t="s">
        <v>868</v>
      </c>
      <c r="H115" s="21" t="s">
        <v>868</v>
      </c>
      <c r="I115" s="21">
        <v>0</v>
      </c>
      <c r="J115" s="21">
        <v>0</v>
      </c>
      <c r="K115" s="21">
        <v>0</v>
      </c>
    </row>
    <row r="116" spans="1:14" ht="30" customHeight="1" x14ac:dyDescent="0.2">
      <c r="A116" s="143" t="s">
        <v>670</v>
      </c>
      <c r="B116" s="55" t="s">
        <v>273</v>
      </c>
      <c r="C116" s="59">
        <f>'2. Agency dashboard'!C167</f>
        <v>0.18060000000000001</v>
      </c>
      <c r="D116" s="59">
        <f>'2. Agency dashboard'!D167</f>
        <v>0.10639999999999999</v>
      </c>
      <c r="E116" s="21">
        <v>6.7900000000000002E-2</v>
      </c>
      <c r="F116" s="21">
        <v>4.8000000000000001E-2</v>
      </c>
      <c r="G116" s="21" t="s">
        <v>868</v>
      </c>
      <c r="H116" s="21" t="s">
        <v>868</v>
      </c>
      <c r="I116" s="21">
        <v>7.7999999999999996E-3</v>
      </c>
      <c r="J116" s="21">
        <v>5.9999999999999995E-4</v>
      </c>
      <c r="K116" s="21">
        <v>0.12</v>
      </c>
    </row>
    <row r="117" spans="1:14" ht="66" customHeight="1" x14ac:dyDescent="0.2">
      <c r="A117" s="55" t="s">
        <v>89</v>
      </c>
      <c r="B117" s="79" t="s">
        <v>493</v>
      </c>
      <c r="C117" s="190" t="s">
        <v>566</v>
      </c>
      <c r="D117" s="191"/>
      <c r="F117" s="21"/>
      <c r="G117" s="21"/>
      <c r="H117" s="21"/>
      <c r="I117" s="52"/>
      <c r="J117" s="21"/>
      <c r="K117" s="52"/>
      <c r="N117" s="71"/>
    </row>
    <row r="118" spans="1:14" ht="30" customHeight="1" x14ac:dyDescent="0.2">
      <c r="A118" s="142" t="s">
        <v>172</v>
      </c>
      <c r="B118" s="55" t="s">
        <v>274</v>
      </c>
      <c r="C118" s="179">
        <f>'2. Agency dashboard'!C169</f>
        <v>0</v>
      </c>
      <c r="D118" s="59">
        <f>'2. Agency dashboard'!D169</f>
        <v>0.74519999999999997</v>
      </c>
      <c r="E118" s="180">
        <v>0</v>
      </c>
      <c r="F118" s="180">
        <v>0</v>
      </c>
      <c r="G118" s="21" t="s">
        <v>868</v>
      </c>
      <c r="H118" s="21" t="s">
        <v>868</v>
      </c>
      <c r="I118" s="180">
        <v>0</v>
      </c>
      <c r="J118" s="180">
        <v>0</v>
      </c>
      <c r="K118" s="21" t="s">
        <v>868</v>
      </c>
    </row>
    <row r="119" spans="1:14" ht="30" customHeight="1" x14ac:dyDescent="0.2">
      <c r="A119" s="143" t="s">
        <v>671</v>
      </c>
      <c r="B119" s="55" t="s">
        <v>275</v>
      </c>
      <c r="C119" s="179">
        <f>'2. Agency dashboard'!C170</f>
        <v>0</v>
      </c>
      <c r="D119" s="59">
        <f>'2. Agency dashboard'!D170</f>
        <v>0.1694</v>
      </c>
      <c r="E119" s="180">
        <v>0</v>
      </c>
      <c r="F119" s="180">
        <v>0</v>
      </c>
      <c r="G119" s="21" t="s">
        <v>868</v>
      </c>
      <c r="H119" s="21" t="s">
        <v>868</v>
      </c>
      <c r="I119" s="180">
        <v>0</v>
      </c>
      <c r="J119" s="180">
        <v>0</v>
      </c>
      <c r="K119" s="21" t="s">
        <v>868</v>
      </c>
    </row>
    <row r="120" spans="1:14" ht="30" customHeight="1" x14ac:dyDescent="0.2">
      <c r="A120" s="143" t="s">
        <v>672</v>
      </c>
      <c r="B120" s="55" t="s">
        <v>285</v>
      </c>
      <c r="C120" s="179">
        <f>'2. Agency dashboard'!C171</f>
        <v>0</v>
      </c>
      <c r="D120" s="59">
        <f>'2. Agency dashboard'!D171</f>
        <v>0.33040000000000003</v>
      </c>
      <c r="E120" s="180">
        <v>0</v>
      </c>
      <c r="F120" s="180">
        <v>0</v>
      </c>
      <c r="G120" s="21" t="s">
        <v>868</v>
      </c>
      <c r="H120" s="21" t="s">
        <v>868</v>
      </c>
      <c r="I120" s="180">
        <v>0</v>
      </c>
      <c r="J120" s="180">
        <v>0</v>
      </c>
      <c r="K120" s="21" t="s">
        <v>868</v>
      </c>
    </row>
    <row r="121" spans="1:14" ht="30" customHeight="1" x14ac:dyDescent="0.2">
      <c r="A121" s="143" t="s">
        <v>673</v>
      </c>
      <c r="B121" s="55" t="s">
        <v>295</v>
      </c>
      <c r="C121" s="179">
        <f>'2. Agency dashboard'!C172</f>
        <v>0</v>
      </c>
      <c r="D121" s="59">
        <f>'2. Agency dashboard'!D172</f>
        <v>8.8200000000000001E-2</v>
      </c>
      <c r="E121" s="180">
        <v>0</v>
      </c>
      <c r="F121" s="180">
        <v>0</v>
      </c>
      <c r="G121" s="21" t="s">
        <v>868</v>
      </c>
      <c r="H121" s="21" t="s">
        <v>868</v>
      </c>
      <c r="I121" s="180">
        <v>0</v>
      </c>
      <c r="J121" s="180">
        <v>0</v>
      </c>
      <c r="K121" s="21" t="s">
        <v>868</v>
      </c>
    </row>
    <row r="122" spans="1:14" ht="30" customHeight="1" x14ac:dyDescent="0.2">
      <c r="A122" s="143" t="s">
        <v>674</v>
      </c>
      <c r="B122" s="55" t="s">
        <v>305</v>
      </c>
      <c r="C122" s="179">
        <f>'2. Agency dashboard'!C173</f>
        <v>0</v>
      </c>
      <c r="D122" s="59">
        <f>'2. Agency dashboard'!D173</f>
        <v>0.15709999999999999</v>
      </c>
      <c r="E122" s="180">
        <v>0</v>
      </c>
      <c r="F122" s="180">
        <v>0</v>
      </c>
      <c r="G122" s="21" t="s">
        <v>868</v>
      </c>
      <c r="H122" s="21" t="s">
        <v>868</v>
      </c>
      <c r="I122" s="180">
        <v>0</v>
      </c>
      <c r="J122" s="180">
        <v>0</v>
      </c>
      <c r="K122" s="21" t="s">
        <v>868</v>
      </c>
    </row>
    <row r="123" spans="1:14" ht="30" customHeight="1" x14ac:dyDescent="0.2">
      <c r="A123" s="142" t="s">
        <v>174</v>
      </c>
      <c r="B123" s="55" t="s">
        <v>315</v>
      </c>
      <c r="C123" s="179">
        <f>'2. Agency dashboard'!C174</f>
        <v>0</v>
      </c>
      <c r="D123" s="59">
        <f>'2. Agency dashboard'!D174</f>
        <v>0.25480000000000003</v>
      </c>
      <c r="E123" s="180">
        <v>0</v>
      </c>
      <c r="F123" s="180">
        <v>0</v>
      </c>
      <c r="G123" s="21" t="s">
        <v>868</v>
      </c>
      <c r="H123" s="21" t="s">
        <v>868</v>
      </c>
      <c r="I123" s="180">
        <v>0</v>
      </c>
      <c r="J123" s="180">
        <v>0</v>
      </c>
      <c r="K123" s="21" t="s">
        <v>868</v>
      </c>
    </row>
    <row r="124" spans="1:14" ht="30" customHeight="1" x14ac:dyDescent="0.2">
      <c r="A124" s="143" t="s">
        <v>675</v>
      </c>
      <c r="B124" s="55" t="s">
        <v>316</v>
      </c>
      <c r="C124" s="179">
        <f>'2. Agency dashboard'!C175</f>
        <v>0</v>
      </c>
      <c r="D124" s="59">
        <f>'2. Agency dashboard'!D175</f>
        <v>1.49E-2</v>
      </c>
      <c r="E124" s="180">
        <v>0</v>
      </c>
      <c r="F124" s="180">
        <v>0</v>
      </c>
      <c r="G124" s="21" t="s">
        <v>868</v>
      </c>
      <c r="H124" s="21" t="s">
        <v>868</v>
      </c>
      <c r="I124" s="180">
        <v>0</v>
      </c>
      <c r="J124" s="180">
        <v>0</v>
      </c>
      <c r="K124" s="21" t="s">
        <v>868</v>
      </c>
    </row>
    <row r="125" spans="1:14" ht="30" customHeight="1" x14ac:dyDescent="0.2">
      <c r="A125" s="143" t="s">
        <v>677</v>
      </c>
      <c r="B125" s="55" t="s">
        <v>326</v>
      </c>
      <c r="C125" s="179">
        <f>'2. Agency dashboard'!C176</f>
        <v>0</v>
      </c>
      <c r="D125" s="59">
        <f>'2. Agency dashboard'!D176</f>
        <v>0.2399</v>
      </c>
      <c r="E125" s="180">
        <v>0</v>
      </c>
      <c r="F125" s="180">
        <v>0</v>
      </c>
      <c r="G125" s="21" t="s">
        <v>868</v>
      </c>
      <c r="H125" s="21" t="s">
        <v>868</v>
      </c>
      <c r="I125" s="180">
        <v>0</v>
      </c>
      <c r="J125" s="180">
        <v>0</v>
      </c>
      <c r="K125" s="21" t="s">
        <v>868</v>
      </c>
    </row>
    <row r="126" spans="1:14" ht="30" customHeight="1" x14ac:dyDescent="0.2">
      <c r="A126" s="143" t="s">
        <v>676</v>
      </c>
      <c r="B126" s="55" t="s">
        <v>336</v>
      </c>
      <c r="C126" s="179">
        <f>'2. Agency dashboard'!C177</f>
        <v>0</v>
      </c>
      <c r="D126" s="59">
        <f>'2. Agency dashboard'!D177</f>
        <v>0</v>
      </c>
      <c r="E126" s="180">
        <v>0</v>
      </c>
      <c r="F126" s="180">
        <v>0</v>
      </c>
      <c r="G126" s="21" t="s">
        <v>868</v>
      </c>
      <c r="H126" s="21" t="s">
        <v>868</v>
      </c>
      <c r="I126" s="180">
        <v>0</v>
      </c>
      <c r="J126" s="180">
        <v>0</v>
      </c>
      <c r="K126" s="21" t="s">
        <v>868</v>
      </c>
    </row>
    <row r="127" spans="1:14" ht="30" customHeight="1" x14ac:dyDescent="0.2">
      <c r="A127" s="117" t="s">
        <v>678</v>
      </c>
      <c r="B127" s="79" t="s">
        <v>503</v>
      </c>
      <c r="C127" s="59"/>
      <c r="D127" s="59"/>
      <c r="E127" s="21"/>
      <c r="F127" s="21"/>
      <c r="G127" s="21"/>
      <c r="H127" s="21"/>
      <c r="I127" s="21"/>
      <c r="J127" s="21"/>
      <c r="K127" s="21"/>
      <c r="N127" s="71"/>
    </row>
    <row r="128" spans="1:14" ht="30" customHeight="1" x14ac:dyDescent="0.2">
      <c r="A128" s="142" t="s">
        <v>679</v>
      </c>
      <c r="B128" s="79" t="s">
        <v>504</v>
      </c>
      <c r="C128" s="59"/>
      <c r="D128" s="59"/>
      <c r="E128" s="21"/>
      <c r="F128" s="21"/>
      <c r="G128" s="21"/>
      <c r="H128" s="21"/>
      <c r="I128" s="21"/>
      <c r="J128" s="21"/>
      <c r="K128" s="21"/>
    </row>
    <row r="129" spans="1:11" ht="30" customHeight="1" x14ac:dyDescent="0.2">
      <c r="A129" s="144" t="s">
        <v>680</v>
      </c>
      <c r="B129" s="55" t="s">
        <v>276</v>
      </c>
      <c r="C129" s="179">
        <f>'2. Agency dashboard'!C180</f>
        <v>0</v>
      </c>
      <c r="D129" s="59">
        <f>'2. Agency dashboard'!D180</f>
        <v>0</v>
      </c>
      <c r="E129" s="180">
        <v>0</v>
      </c>
      <c r="F129" s="180">
        <v>0</v>
      </c>
      <c r="G129" s="21" t="s">
        <v>868</v>
      </c>
      <c r="H129" s="21" t="s">
        <v>868</v>
      </c>
      <c r="I129" s="180">
        <v>0</v>
      </c>
      <c r="J129" s="180">
        <v>0</v>
      </c>
      <c r="K129" s="21" t="s">
        <v>868</v>
      </c>
    </row>
    <row r="130" spans="1:11" ht="30" customHeight="1" x14ac:dyDescent="0.2">
      <c r="A130" s="144" t="s">
        <v>681</v>
      </c>
      <c r="B130" s="55" t="s">
        <v>277</v>
      </c>
      <c r="C130" s="179">
        <f>'2. Agency dashboard'!C181</f>
        <v>0</v>
      </c>
      <c r="D130" s="59">
        <f>'2. Agency dashboard'!D181</f>
        <v>0</v>
      </c>
      <c r="E130" s="180">
        <v>0</v>
      </c>
      <c r="F130" s="180">
        <v>0</v>
      </c>
      <c r="G130" s="21" t="s">
        <v>868</v>
      </c>
      <c r="H130" s="21" t="s">
        <v>868</v>
      </c>
      <c r="I130" s="180">
        <v>0</v>
      </c>
      <c r="J130" s="180">
        <v>0</v>
      </c>
      <c r="K130" s="21" t="s">
        <v>868</v>
      </c>
    </row>
    <row r="131" spans="1:11" ht="30" customHeight="1" x14ac:dyDescent="0.2">
      <c r="A131" s="144" t="s">
        <v>682</v>
      </c>
      <c r="B131" s="55" t="s">
        <v>278</v>
      </c>
      <c r="C131" s="179">
        <f>'2. Agency dashboard'!C182</f>
        <v>0</v>
      </c>
      <c r="D131" s="59">
        <f>'2. Agency dashboard'!D182</f>
        <v>0</v>
      </c>
      <c r="E131" s="180">
        <v>0</v>
      </c>
      <c r="F131" s="180">
        <v>0</v>
      </c>
      <c r="G131" s="21" t="s">
        <v>868</v>
      </c>
      <c r="H131" s="21" t="s">
        <v>868</v>
      </c>
      <c r="I131" s="180">
        <v>0</v>
      </c>
      <c r="J131" s="180">
        <v>0</v>
      </c>
      <c r="K131" s="21" t="s">
        <v>868</v>
      </c>
    </row>
    <row r="132" spans="1:11" ht="30" customHeight="1" x14ac:dyDescent="0.2">
      <c r="A132" s="144" t="s">
        <v>683</v>
      </c>
      <c r="B132" s="55" t="s">
        <v>279</v>
      </c>
      <c r="C132" s="179">
        <f>'2. Agency dashboard'!C183</f>
        <v>0</v>
      </c>
      <c r="D132" s="59">
        <f>'2. Agency dashboard'!D183</f>
        <v>7.85E-2</v>
      </c>
      <c r="E132" s="180">
        <v>0</v>
      </c>
      <c r="F132" s="180">
        <v>0</v>
      </c>
      <c r="G132" s="21" t="s">
        <v>868</v>
      </c>
      <c r="H132" s="21" t="s">
        <v>868</v>
      </c>
      <c r="I132" s="180">
        <v>0</v>
      </c>
      <c r="J132" s="180">
        <v>0</v>
      </c>
      <c r="K132" s="21" t="s">
        <v>868</v>
      </c>
    </row>
    <row r="133" spans="1:11" ht="30" customHeight="1" x14ac:dyDescent="0.2">
      <c r="A133" s="144" t="s">
        <v>684</v>
      </c>
      <c r="B133" s="55" t="s">
        <v>280</v>
      </c>
      <c r="C133" s="179">
        <f>'2. Agency dashboard'!C184</f>
        <v>0</v>
      </c>
      <c r="D133" s="59">
        <f>'2. Agency dashboard'!D184</f>
        <v>0.92149999999999999</v>
      </c>
      <c r="E133" s="180">
        <v>0</v>
      </c>
      <c r="F133" s="180">
        <v>0</v>
      </c>
      <c r="G133" s="21" t="s">
        <v>868</v>
      </c>
      <c r="H133" s="21" t="s">
        <v>868</v>
      </c>
      <c r="I133" s="180">
        <v>0</v>
      </c>
      <c r="J133" s="180">
        <v>0</v>
      </c>
      <c r="K133" s="21" t="s">
        <v>868</v>
      </c>
    </row>
    <row r="134" spans="1:11" ht="30" customHeight="1" x14ac:dyDescent="0.2">
      <c r="A134" s="144" t="s">
        <v>685</v>
      </c>
      <c r="B134" s="55" t="s">
        <v>281</v>
      </c>
      <c r="C134" s="179">
        <f>'2. Agency dashboard'!C185</f>
        <v>0</v>
      </c>
      <c r="D134" s="59">
        <f>'2. Agency dashboard'!D185</f>
        <v>0</v>
      </c>
      <c r="E134" s="180">
        <v>0</v>
      </c>
      <c r="F134" s="180">
        <v>0</v>
      </c>
      <c r="G134" s="21" t="s">
        <v>868</v>
      </c>
      <c r="H134" s="21" t="s">
        <v>868</v>
      </c>
      <c r="I134" s="180">
        <v>0</v>
      </c>
      <c r="J134" s="180">
        <v>0</v>
      </c>
      <c r="K134" s="21" t="s">
        <v>868</v>
      </c>
    </row>
    <row r="135" spans="1:11" ht="30" customHeight="1" x14ac:dyDescent="0.2">
      <c r="A135" s="144" t="s">
        <v>686</v>
      </c>
      <c r="B135" s="55" t="s">
        <v>282</v>
      </c>
      <c r="C135" s="179">
        <f>'2. Agency dashboard'!C186</f>
        <v>0</v>
      </c>
      <c r="D135" s="59">
        <f>'2. Agency dashboard'!D186</f>
        <v>0</v>
      </c>
      <c r="E135" s="180">
        <v>0</v>
      </c>
      <c r="F135" s="180">
        <v>0</v>
      </c>
      <c r="G135" s="21" t="s">
        <v>868</v>
      </c>
      <c r="H135" s="21" t="s">
        <v>868</v>
      </c>
      <c r="I135" s="180">
        <v>0</v>
      </c>
      <c r="J135" s="180">
        <v>0</v>
      </c>
      <c r="K135" s="21" t="s">
        <v>868</v>
      </c>
    </row>
    <row r="136" spans="1:11" ht="30" customHeight="1" x14ac:dyDescent="0.2">
      <c r="A136" s="144" t="s">
        <v>687</v>
      </c>
      <c r="B136" s="55" t="s">
        <v>283</v>
      </c>
      <c r="C136" s="179">
        <f>'2. Agency dashboard'!C187</f>
        <v>0</v>
      </c>
      <c r="D136" s="59">
        <f>'2. Agency dashboard'!D187</f>
        <v>0</v>
      </c>
      <c r="E136" s="180">
        <v>0</v>
      </c>
      <c r="F136" s="180">
        <v>0</v>
      </c>
      <c r="G136" s="21" t="s">
        <v>868</v>
      </c>
      <c r="H136" s="21" t="s">
        <v>868</v>
      </c>
      <c r="I136" s="180">
        <v>0</v>
      </c>
      <c r="J136" s="180">
        <v>0</v>
      </c>
      <c r="K136" s="21" t="s">
        <v>868</v>
      </c>
    </row>
    <row r="137" spans="1:11" ht="30" customHeight="1" x14ac:dyDescent="0.2">
      <c r="A137" s="144" t="s">
        <v>688</v>
      </c>
      <c r="B137" s="55" t="s">
        <v>284</v>
      </c>
      <c r="C137" s="179">
        <f>'2. Agency dashboard'!C188</f>
        <v>0</v>
      </c>
      <c r="D137" s="59">
        <f>'2. Agency dashboard'!D188</f>
        <v>0</v>
      </c>
      <c r="E137" s="180">
        <v>0</v>
      </c>
      <c r="F137" s="180">
        <v>0</v>
      </c>
      <c r="G137" s="21" t="s">
        <v>868</v>
      </c>
      <c r="H137" s="21" t="s">
        <v>868</v>
      </c>
      <c r="I137" s="180">
        <v>0</v>
      </c>
      <c r="J137" s="180">
        <v>0</v>
      </c>
      <c r="K137" s="21" t="s">
        <v>868</v>
      </c>
    </row>
    <row r="138" spans="1:11" ht="30" customHeight="1" x14ac:dyDescent="0.2">
      <c r="A138" s="143" t="s">
        <v>690</v>
      </c>
      <c r="B138" s="79" t="s">
        <v>505</v>
      </c>
      <c r="C138" s="59"/>
      <c r="D138" s="59"/>
      <c r="E138" s="21"/>
      <c r="F138" s="21"/>
      <c r="G138" s="21"/>
      <c r="H138" s="21"/>
      <c r="I138" s="21"/>
      <c r="J138" s="21"/>
      <c r="K138" s="21"/>
    </row>
    <row r="139" spans="1:11" ht="30" customHeight="1" x14ac:dyDescent="0.2">
      <c r="A139" s="144" t="s">
        <v>689</v>
      </c>
      <c r="B139" s="55" t="s">
        <v>286</v>
      </c>
      <c r="C139" s="179">
        <f>'2. Agency dashboard'!C190</f>
        <v>0</v>
      </c>
      <c r="D139" s="59">
        <f>'2. Agency dashboard'!D190</f>
        <v>0</v>
      </c>
      <c r="E139" s="180">
        <v>0</v>
      </c>
      <c r="F139" s="180">
        <v>0</v>
      </c>
      <c r="G139" s="21" t="s">
        <v>868</v>
      </c>
      <c r="H139" s="21" t="s">
        <v>868</v>
      </c>
      <c r="I139" s="180">
        <v>0</v>
      </c>
      <c r="J139" s="180">
        <v>0</v>
      </c>
      <c r="K139" s="21" t="s">
        <v>868</v>
      </c>
    </row>
    <row r="140" spans="1:11" ht="30" customHeight="1" x14ac:dyDescent="0.2">
      <c r="A140" s="144" t="s">
        <v>691</v>
      </c>
      <c r="B140" s="55" t="s">
        <v>287</v>
      </c>
      <c r="C140" s="179">
        <f>'2. Agency dashboard'!C191</f>
        <v>0</v>
      </c>
      <c r="D140" s="59">
        <f>'2. Agency dashboard'!D191</f>
        <v>0</v>
      </c>
      <c r="E140" s="180">
        <v>0</v>
      </c>
      <c r="F140" s="180">
        <v>0</v>
      </c>
      <c r="G140" s="21" t="s">
        <v>868</v>
      </c>
      <c r="H140" s="21" t="s">
        <v>868</v>
      </c>
      <c r="I140" s="180">
        <v>0</v>
      </c>
      <c r="J140" s="180">
        <v>0</v>
      </c>
      <c r="K140" s="21" t="s">
        <v>868</v>
      </c>
    </row>
    <row r="141" spans="1:11" ht="30" customHeight="1" x14ac:dyDescent="0.2">
      <c r="A141" s="144" t="s">
        <v>692</v>
      </c>
      <c r="B141" s="55" t="s">
        <v>288</v>
      </c>
      <c r="C141" s="179">
        <f>'2. Agency dashboard'!C192</f>
        <v>0</v>
      </c>
      <c r="D141" s="59">
        <f>'2. Agency dashboard'!D192</f>
        <v>0</v>
      </c>
      <c r="E141" s="180">
        <v>0</v>
      </c>
      <c r="F141" s="180">
        <v>0</v>
      </c>
      <c r="G141" s="21" t="s">
        <v>868</v>
      </c>
      <c r="H141" s="21" t="s">
        <v>868</v>
      </c>
      <c r="I141" s="180">
        <v>0</v>
      </c>
      <c r="J141" s="180">
        <v>0</v>
      </c>
      <c r="K141" s="21" t="s">
        <v>868</v>
      </c>
    </row>
    <row r="142" spans="1:11" ht="30" customHeight="1" x14ac:dyDescent="0.2">
      <c r="A142" s="144" t="s">
        <v>693</v>
      </c>
      <c r="B142" s="55" t="s">
        <v>289</v>
      </c>
      <c r="C142" s="179">
        <f>'2. Agency dashboard'!C193</f>
        <v>0</v>
      </c>
      <c r="D142" s="59">
        <f>'2. Agency dashboard'!D193</f>
        <v>1</v>
      </c>
      <c r="E142" s="180">
        <v>0</v>
      </c>
      <c r="F142" s="180">
        <v>0</v>
      </c>
      <c r="G142" s="21" t="s">
        <v>868</v>
      </c>
      <c r="H142" s="21" t="s">
        <v>868</v>
      </c>
      <c r="I142" s="180">
        <v>0</v>
      </c>
      <c r="J142" s="180">
        <v>0</v>
      </c>
      <c r="K142" s="21" t="s">
        <v>868</v>
      </c>
    </row>
    <row r="143" spans="1:11" ht="30" customHeight="1" x14ac:dyDescent="0.2">
      <c r="A143" s="144" t="s">
        <v>694</v>
      </c>
      <c r="B143" s="55" t="s">
        <v>290</v>
      </c>
      <c r="C143" s="179">
        <f>'2. Agency dashboard'!C194</f>
        <v>0</v>
      </c>
      <c r="D143" s="59">
        <f>'2. Agency dashboard'!D194</f>
        <v>0</v>
      </c>
      <c r="E143" s="180">
        <v>0</v>
      </c>
      <c r="F143" s="180">
        <v>0</v>
      </c>
      <c r="G143" s="21" t="s">
        <v>868</v>
      </c>
      <c r="H143" s="21" t="s">
        <v>868</v>
      </c>
      <c r="I143" s="180">
        <v>0</v>
      </c>
      <c r="J143" s="180">
        <v>0</v>
      </c>
      <c r="K143" s="21" t="s">
        <v>868</v>
      </c>
    </row>
    <row r="144" spans="1:11" ht="30" customHeight="1" x14ac:dyDescent="0.2">
      <c r="A144" s="144" t="s">
        <v>695</v>
      </c>
      <c r="B144" s="55" t="s">
        <v>291</v>
      </c>
      <c r="C144" s="179">
        <f>'2. Agency dashboard'!C195</f>
        <v>0</v>
      </c>
      <c r="D144" s="59">
        <f>'2. Agency dashboard'!D195</f>
        <v>0</v>
      </c>
      <c r="E144" s="180">
        <v>0</v>
      </c>
      <c r="F144" s="180">
        <v>0</v>
      </c>
      <c r="G144" s="21" t="s">
        <v>868</v>
      </c>
      <c r="H144" s="21" t="s">
        <v>868</v>
      </c>
      <c r="I144" s="180">
        <v>0</v>
      </c>
      <c r="J144" s="180">
        <v>0</v>
      </c>
      <c r="K144" s="21" t="s">
        <v>868</v>
      </c>
    </row>
    <row r="145" spans="1:11" ht="30" customHeight="1" x14ac:dyDescent="0.2">
      <c r="A145" s="144" t="s">
        <v>696</v>
      </c>
      <c r="B145" s="55" t="s">
        <v>292</v>
      </c>
      <c r="C145" s="179">
        <f>'2. Agency dashboard'!C196</f>
        <v>0</v>
      </c>
      <c r="D145" s="59">
        <f>'2. Agency dashboard'!D196</f>
        <v>0</v>
      </c>
      <c r="E145" s="180">
        <v>0</v>
      </c>
      <c r="F145" s="180">
        <v>0</v>
      </c>
      <c r="G145" s="21" t="s">
        <v>868</v>
      </c>
      <c r="H145" s="21" t="s">
        <v>868</v>
      </c>
      <c r="I145" s="180">
        <v>0</v>
      </c>
      <c r="J145" s="180">
        <v>0</v>
      </c>
      <c r="K145" s="21" t="s">
        <v>868</v>
      </c>
    </row>
    <row r="146" spans="1:11" ht="30" customHeight="1" x14ac:dyDescent="0.2">
      <c r="A146" s="144" t="s">
        <v>697</v>
      </c>
      <c r="B146" s="55" t="s">
        <v>293</v>
      </c>
      <c r="C146" s="179">
        <f>'2. Agency dashboard'!C197</f>
        <v>0</v>
      </c>
      <c r="D146" s="59">
        <f>'2. Agency dashboard'!D197</f>
        <v>0</v>
      </c>
      <c r="E146" s="180">
        <v>0</v>
      </c>
      <c r="F146" s="180">
        <v>0</v>
      </c>
      <c r="G146" s="21" t="s">
        <v>868</v>
      </c>
      <c r="H146" s="21" t="s">
        <v>868</v>
      </c>
      <c r="I146" s="180">
        <v>0</v>
      </c>
      <c r="J146" s="180">
        <v>0</v>
      </c>
      <c r="K146" s="21" t="s">
        <v>868</v>
      </c>
    </row>
    <row r="147" spans="1:11" ht="30" customHeight="1" x14ac:dyDescent="0.2">
      <c r="A147" s="144" t="s">
        <v>698</v>
      </c>
      <c r="B147" s="55" t="s">
        <v>294</v>
      </c>
      <c r="C147" s="179">
        <f>'2. Agency dashboard'!C198</f>
        <v>0</v>
      </c>
      <c r="D147" s="59">
        <f>'2. Agency dashboard'!D198</f>
        <v>0</v>
      </c>
      <c r="E147" s="180">
        <v>0</v>
      </c>
      <c r="F147" s="180">
        <v>0</v>
      </c>
      <c r="G147" s="21" t="s">
        <v>868</v>
      </c>
      <c r="H147" s="21" t="s">
        <v>868</v>
      </c>
      <c r="I147" s="180">
        <v>0</v>
      </c>
      <c r="J147" s="180">
        <v>0</v>
      </c>
      <c r="K147" s="21" t="s">
        <v>868</v>
      </c>
    </row>
    <row r="148" spans="1:11" ht="30" customHeight="1" x14ac:dyDescent="0.2">
      <c r="A148" s="143" t="s">
        <v>699</v>
      </c>
      <c r="B148" s="79" t="s">
        <v>506</v>
      </c>
      <c r="C148" s="59"/>
      <c r="D148" s="59"/>
      <c r="E148" s="21"/>
      <c r="F148" s="21"/>
      <c r="G148" s="21"/>
      <c r="H148" s="21"/>
      <c r="I148" s="21"/>
      <c r="J148" s="21"/>
      <c r="K148" s="21"/>
    </row>
    <row r="149" spans="1:11" ht="30" customHeight="1" x14ac:dyDescent="0.2">
      <c r="A149" s="144" t="s">
        <v>700</v>
      </c>
      <c r="B149" s="55" t="s">
        <v>296</v>
      </c>
      <c r="C149" s="179">
        <f>'2. Agency dashboard'!C200</f>
        <v>0</v>
      </c>
      <c r="D149" s="59">
        <f>'2. Agency dashboard'!D200</f>
        <v>0</v>
      </c>
      <c r="E149" s="180">
        <v>0</v>
      </c>
      <c r="F149" s="180">
        <v>0</v>
      </c>
      <c r="G149" s="21" t="s">
        <v>868</v>
      </c>
      <c r="H149" s="21" t="s">
        <v>868</v>
      </c>
      <c r="I149" s="180">
        <v>0</v>
      </c>
      <c r="J149" s="180">
        <v>0</v>
      </c>
      <c r="K149" s="21" t="s">
        <v>868</v>
      </c>
    </row>
    <row r="150" spans="1:11" ht="30" customHeight="1" x14ac:dyDescent="0.2">
      <c r="A150" s="144" t="s">
        <v>701</v>
      </c>
      <c r="B150" s="55" t="s">
        <v>297</v>
      </c>
      <c r="C150" s="179">
        <f>'2. Agency dashboard'!C201</f>
        <v>0</v>
      </c>
      <c r="D150" s="59">
        <f>'2. Agency dashboard'!D201</f>
        <v>0</v>
      </c>
      <c r="E150" s="180">
        <v>0</v>
      </c>
      <c r="F150" s="180">
        <v>0</v>
      </c>
      <c r="G150" s="21" t="s">
        <v>868</v>
      </c>
      <c r="H150" s="21" t="s">
        <v>868</v>
      </c>
      <c r="I150" s="180">
        <v>0</v>
      </c>
      <c r="J150" s="180">
        <v>0</v>
      </c>
      <c r="K150" s="21" t="s">
        <v>868</v>
      </c>
    </row>
    <row r="151" spans="1:11" ht="30" customHeight="1" x14ac:dyDescent="0.2">
      <c r="A151" s="144" t="s">
        <v>702</v>
      </c>
      <c r="B151" s="55" t="s">
        <v>298</v>
      </c>
      <c r="C151" s="179">
        <f>'2. Agency dashboard'!C202</f>
        <v>0</v>
      </c>
      <c r="D151" s="59">
        <f>'2. Agency dashboard'!D202</f>
        <v>0.4103</v>
      </c>
      <c r="E151" s="180">
        <v>0</v>
      </c>
      <c r="F151" s="180">
        <v>0</v>
      </c>
      <c r="G151" s="21" t="s">
        <v>868</v>
      </c>
      <c r="H151" s="21" t="s">
        <v>868</v>
      </c>
      <c r="I151" s="180">
        <v>0</v>
      </c>
      <c r="J151" s="180">
        <v>0</v>
      </c>
      <c r="K151" s="21" t="s">
        <v>868</v>
      </c>
    </row>
    <row r="152" spans="1:11" ht="30" customHeight="1" x14ac:dyDescent="0.2">
      <c r="A152" s="144" t="s">
        <v>703</v>
      </c>
      <c r="B152" s="55" t="s">
        <v>299</v>
      </c>
      <c r="C152" s="179">
        <f>'2. Agency dashboard'!C203</f>
        <v>0</v>
      </c>
      <c r="D152" s="59">
        <f>'2. Agency dashboard'!D203</f>
        <v>0</v>
      </c>
      <c r="E152" s="180">
        <v>0</v>
      </c>
      <c r="F152" s="180">
        <v>0</v>
      </c>
      <c r="G152" s="21" t="s">
        <v>868</v>
      </c>
      <c r="H152" s="21" t="s">
        <v>868</v>
      </c>
      <c r="I152" s="180">
        <v>0</v>
      </c>
      <c r="J152" s="180">
        <v>0</v>
      </c>
      <c r="K152" s="21" t="s">
        <v>868</v>
      </c>
    </row>
    <row r="153" spans="1:11" ht="30" customHeight="1" x14ac:dyDescent="0.2">
      <c r="A153" s="144" t="s">
        <v>704</v>
      </c>
      <c r="B153" s="55" t="s">
        <v>300</v>
      </c>
      <c r="C153" s="179">
        <f>'2. Agency dashboard'!C204</f>
        <v>0</v>
      </c>
      <c r="D153" s="59">
        <f>'2. Agency dashboard'!D204</f>
        <v>0.5897</v>
      </c>
      <c r="E153" s="180">
        <v>0</v>
      </c>
      <c r="F153" s="180">
        <v>0</v>
      </c>
      <c r="G153" s="21" t="s">
        <v>868</v>
      </c>
      <c r="H153" s="21" t="s">
        <v>868</v>
      </c>
      <c r="I153" s="180">
        <v>0</v>
      </c>
      <c r="J153" s="180">
        <v>0</v>
      </c>
      <c r="K153" s="21" t="s">
        <v>868</v>
      </c>
    </row>
    <row r="154" spans="1:11" ht="30" customHeight="1" x14ac:dyDescent="0.2">
      <c r="A154" s="144" t="s">
        <v>705</v>
      </c>
      <c r="B154" s="55" t="s">
        <v>301</v>
      </c>
      <c r="C154" s="179">
        <f>'2. Agency dashboard'!C205</f>
        <v>0</v>
      </c>
      <c r="D154" s="59">
        <f>'2. Agency dashboard'!D205</f>
        <v>0</v>
      </c>
      <c r="E154" s="180">
        <v>0</v>
      </c>
      <c r="F154" s="180">
        <v>0</v>
      </c>
      <c r="G154" s="21" t="s">
        <v>868</v>
      </c>
      <c r="H154" s="21" t="s">
        <v>868</v>
      </c>
      <c r="I154" s="180">
        <v>0</v>
      </c>
      <c r="J154" s="180">
        <v>0</v>
      </c>
      <c r="K154" s="21" t="s">
        <v>868</v>
      </c>
    </row>
    <row r="155" spans="1:11" ht="30" customHeight="1" x14ac:dyDescent="0.2">
      <c r="A155" s="144" t="s">
        <v>706</v>
      </c>
      <c r="B155" s="55" t="s">
        <v>302</v>
      </c>
      <c r="C155" s="179">
        <f>'2. Agency dashboard'!C206</f>
        <v>0</v>
      </c>
      <c r="D155" s="59">
        <f>'2. Agency dashboard'!D206</f>
        <v>0</v>
      </c>
      <c r="E155" s="180">
        <v>0</v>
      </c>
      <c r="F155" s="180">
        <v>0</v>
      </c>
      <c r="G155" s="21" t="s">
        <v>868</v>
      </c>
      <c r="H155" s="21" t="s">
        <v>868</v>
      </c>
      <c r="I155" s="180">
        <v>0</v>
      </c>
      <c r="J155" s="180">
        <v>0</v>
      </c>
      <c r="K155" s="21" t="s">
        <v>868</v>
      </c>
    </row>
    <row r="156" spans="1:11" ht="30" customHeight="1" x14ac:dyDescent="0.2">
      <c r="A156" s="144" t="s">
        <v>707</v>
      </c>
      <c r="B156" s="55" t="s">
        <v>303</v>
      </c>
      <c r="C156" s="179">
        <f>'2. Agency dashboard'!C207</f>
        <v>0</v>
      </c>
      <c r="D156" s="59">
        <f>'2. Agency dashboard'!D207</f>
        <v>0</v>
      </c>
      <c r="E156" s="180">
        <v>0</v>
      </c>
      <c r="F156" s="180">
        <v>0</v>
      </c>
      <c r="G156" s="21" t="s">
        <v>868</v>
      </c>
      <c r="H156" s="21" t="s">
        <v>868</v>
      </c>
      <c r="I156" s="180">
        <v>0</v>
      </c>
      <c r="J156" s="180">
        <v>0</v>
      </c>
      <c r="K156" s="21" t="s">
        <v>868</v>
      </c>
    </row>
    <row r="157" spans="1:11" ht="30" customHeight="1" x14ac:dyDescent="0.2">
      <c r="A157" s="144" t="s">
        <v>708</v>
      </c>
      <c r="B157" s="55" t="s">
        <v>304</v>
      </c>
      <c r="C157" s="179">
        <f>'2. Agency dashboard'!C208</f>
        <v>0</v>
      </c>
      <c r="D157" s="59">
        <f>'2. Agency dashboard'!D208</f>
        <v>0</v>
      </c>
      <c r="E157" s="180">
        <v>0</v>
      </c>
      <c r="F157" s="180">
        <v>0</v>
      </c>
      <c r="G157" s="21" t="s">
        <v>868</v>
      </c>
      <c r="H157" s="21" t="s">
        <v>868</v>
      </c>
      <c r="I157" s="180">
        <v>0</v>
      </c>
      <c r="J157" s="180">
        <v>0</v>
      </c>
      <c r="K157" s="21" t="s">
        <v>868</v>
      </c>
    </row>
    <row r="158" spans="1:11" ht="30" customHeight="1" x14ac:dyDescent="0.2">
      <c r="A158" s="143" t="s">
        <v>709</v>
      </c>
      <c r="B158" s="79" t="s">
        <v>507</v>
      </c>
      <c r="C158" s="59"/>
      <c r="D158" s="59"/>
      <c r="E158" s="21"/>
      <c r="F158" s="21"/>
      <c r="G158" s="21"/>
      <c r="H158" s="21"/>
      <c r="I158" s="21"/>
      <c r="J158" s="21"/>
      <c r="K158" s="21"/>
    </row>
    <row r="159" spans="1:11" ht="30" customHeight="1" x14ac:dyDescent="0.2">
      <c r="A159" s="144" t="s">
        <v>710</v>
      </c>
      <c r="B159" s="55" t="s">
        <v>306</v>
      </c>
      <c r="C159" s="179">
        <f>'2. Agency dashboard'!C210</f>
        <v>0</v>
      </c>
      <c r="D159" s="59">
        <f>'2. Agency dashboard'!D210</f>
        <v>0</v>
      </c>
      <c r="E159" s="180">
        <v>0</v>
      </c>
      <c r="F159" s="180">
        <v>0</v>
      </c>
      <c r="G159" s="21" t="s">
        <v>868</v>
      </c>
      <c r="H159" s="21" t="s">
        <v>868</v>
      </c>
      <c r="I159" s="180">
        <v>0</v>
      </c>
      <c r="J159" s="180">
        <v>0</v>
      </c>
      <c r="K159" s="21" t="s">
        <v>868</v>
      </c>
    </row>
    <row r="160" spans="1:11" ht="30" customHeight="1" x14ac:dyDescent="0.2">
      <c r="A160" s="144" t="s">
        <v>711</v>
      </c>
      <c r="B160" s="55" t="s">
        <v>307</v>
      </c>
      <c r="C160" s="179">
        <f>'2. Agency dashboard'!C211</f>
        <v>0</v>
      </c>
      <c r="D160" s="59">
        <f>'2. Agency dashboard'!D211</f>
        <v>0</v>
      </c>
      <c r="E160" s="180">
        <v>0</v>
      </c>
      <c r="F160" s="180">
        <v>0</v>
      </c>
      <c r="G160" s="21" t="s">
        <v>868</v>
      </c>
      <c r="H160" s="21" t="s">
        <v>868</v>
      </c>
      <c r="I160" s="180">
        <v>0</v>
      </c>
      <c r="J160" s="180">
        <v>0</v>
      </c>
      <c r="K160" s="21" t="s">
        <v>868</v>
      </c>
    </row>
    <row r="161" spans="1:11" ht="30" customHeight="1" x14ac:dyDescent="0.2">
      <c r="A161" s="144" t="s">
        <v>712</v>
      </c>
      <c r="B161" s="55" t="s">
        <v>308</v>
      </c>
      <c r="C161" s="179">
        <f>'2. Agency dashboard'!C212</f>
        <v>0</v>
      </c>
      <c r="D161" s="59">
        <f>'2. Agency dashboard'!D212</f>
        <v>0</v>
      </c>
      <c r="E161" s="180">
        <v>0</v>
      </c>
      <c r="F161" s="180">
        <v>0</v>
      </c>
      <c r="G161" s="21" t="s">
        <v>868</v>
      </c>
      <c r="H161" s="21" t="s">
        <v>868</v>
      </c>
      <c r="I161" s="180">
        <v>0</v>
      </c>
      <c r="J161" s="180">
        <v>0</v>
      </c>
      <c r="K161" s="21" t="s">
        <v>868</v>
      </c>
    </row>
    <row r="162" spans="1:11" ht="30" customHeight="1" x14ac:dyDescent="0.2">
      <c r="A162" s="144" t="s">
        <v>713</v>
      </c>
      <c r="B162" s="55" t="s">
        <v>309</v>
      </c>
      <c r="C162" s="179">
        <f>'2. Agency dashboard'!C213</f>
        <v>0</v>
      </c>
      <c r="D162" s="59">
        <f>'2. Agency dashboard'!D213</f>
        <v>0.1169</v>
      </c>
      <c r="E162" s="180">
        <v>0</v>
      </c>
      <c r="F162" s="180">
        <v>0</v>
      </c>
      <c r="G162" s="21" t="s">
        <v>868</v>
      </c>
      <c r="H162" s="21" t="s">
        <v>868</v>
      </c>
      <c r="I162" s="180">
        <v>0</v>
      </c>
      <c r="J162" s="180">
        <v>0</v>
      </c>
      <c r="K162" s="21" t="s">
        <v>868</v>
      </c>
    </row>
    <row r="163" spans="1:11" ht="30" customHeight="1" x14ac:dyDescent="0.2">
      <c r="A163" s="144" t="s">
        <v>714</v>
      </c>
      <c r="B163" s="55" t="s">
        <v>310</v>
      </c>
      <c r="C163" s="179">
        <f>'2. Agency dashboard'!C214</f>
        <v>0</v>
      </c>
      <c r="D163" s="59">
        <f>'2. Agency dashboard'!D214</f>
        <v>0.8831</v>
      </c>
      <c r="E163" s="180">
        <v>0</v>
      </c>
      <c r="F163" s="180">
        <v>0</v>
      </c>
      <c r="G163" s="21" t="s">
        <v>868</v>
      </c>
      <c r="H163" s="21" t="s">
        <v>868</v>
      </c>
      <c r="I163" s="180">
        <v>0</v>
      </c>
      <c r="J163" s="180">
        <v>0</v>
      </c>
      <c r="K163" s="21" t="s">
        <v>868</v>
      </c>
    </row>
    <row r="164" spans="1:11" ht="30" customHeight="1" x14ac:dyDescent="0.2">
      <c r="A164" s="144" t="s">
        <v>715</v>
      </c>
      <c r="B164" s="55" t="s">
        <v>311</v>
      </c>
      <c r="C164" s="179">
        <f>'2. Agency dashboard'!C215</f>
        <v>0</v>
      </c>
      <c r="D164" s="59">
        <f>'2. Agency dashboard'!D215</f>
        <v>0</v>
      </c>
      <c r="E164" s="180">
        <v>0</v>
      </c>
      <c r="F164" s="180">
        <v>0</v>
      </c>
      <c r="G164" s="21" t="s">
        <v>868</v>
      </c>
      <c r="H164" s="21" t="s">
        <v>868</v>
      </c>
      <c r="I164" s="180">
        <v>0</v>
      </c>
      <c r="J164" s="180">
        <v>0</v>
      </c>
      <c r="K164" s="21" t="s">
        <v>868</v>
      </c>
    </row>
    <row r="165" spans="1:11" ht="30" customHeight="1" x14ac:dyDescent="0.2">
      <c r="A165" s="144" t="s">
        <v>716</v>
      </c>
      <c r="B165" s="55" t="s">
        <v>312</v>
      </c>
      <c r="C165" s="179">
        <f>'2. Agency dashboard'!C216</f>
        <v>0</v>
      </c>
      <c r="D165" s="59">
        <f>'2. Agency dashboard'!D216</f>
        <v>0</v>
      </c>
      <c r="E165" s="180">
        <v>0</v>
      </c>
      <c r="F165" s="180">
        <v>0</v>
      </c>
      <c r="G165" s="21" t="s">
        <v>868</v>
      </c>
      <c r="H165" s="21" t="s">
        <v>868</v>
      </c>
      <c r="I165" s="180">
        <v>0</v>
      </c>
      <c r="J165" s="180">
        <v>0</v>
      </c>
      <c r="K165" s="21" t="s">
        <v>868</v>
      </c>
    </row>
    <row r="166" spans="1:11" ht="30" customHeight="1" x14ac:dyDescent="0.2">
      <c r="A166" s="144" t="s">
        <v>717</v>
      </c>
      <c r="B166" s="55" t="s">
        <v>313</v>
      </c>
      <c r="C166" s="179">
        <f>'2. Agency dashboard'!C217</f>
        <v>0</v>
      </c>
      <c r="D166" s="59">
        <f>'2. Agency dashboard'!D217</f>
        <v>0</v>
      </c>
      <c r="E166" s="180">
        <v>0</v>
      </c>
      <c r="F166" s="180">
        <v>0</v>
      </c>
      <c r="G166" s="21" t="s">
        <v>868</v>
      </c>
      <c r="H166" s="21" t="s">
        <v>868</v>
      </c>
      <c r="I166" s="180">
        <v>0</v>
      </c>
      <c r="J166" s="180">
        <v>0</v>
      </c>
      <c r="K166" s="21" t="s">
        <v>868</v>
      </c>
    </row>
    <row r="167" spans="1:11" ht="30" customHeight="1" x14ac:dyDescent="0.2">
      <c r="A167" s="144" t="s">
        <v>718</v>
      </c>
      <c r="B167" s="55" t="s">
        <v>314</v>
      </c>
      <c r="C167" s="179">
        <f>'2. Agency dashboard'!C218</f>
        <v>0</v>
      </c>
      <c r="D167" s="59">
        <f>'2. Agency dashboard'!D218</f>
        <v>0</v>
      </c>
      <c r="E167" s="180">
        <v>0</v>
      </c>
      <c r="F167" s="180">
        <v>0</v>
      </c>
      <c r="G167" s="21" t="s">
        <v>868</v>
      </c>
      <c r="H167" s="21" t="s">
        <v>868</v>
      </c>
      <c r="I167" s="180">
        <v>0</v>
      </c>
      <c r="J167" s="180">
        <v>0</v>
      </c>
      <c r="K167" s="21" t="s">
        <v>868</v>
      </c>
    </row>
    <row r="168" spans="1:11" ht="30" customHeight="1" x14ac:dyDescent="0.2">
      <c r="A168" s="143" t="s">
        <v>719</v>
      </c>
      <c r="B168" s="79" t="s">
        <v>508</v>
      </c>
      <c r="C168" s="59"/>
      <c r="D168" s="59"/>
      <c r="E168" s="21"/>
      <c r="F168" s="21"/>
      <c r="G168" s="21"/>
      <c r="H168" s="21"/>
      <c r="I168" s="21"/>
      <c r="J168" s="21"/>
      <c r="K168" s="21"/>
    </row>
    <row r="169" spans="1:11" ht="30" customHeight="1" x14ac:dyDescent="0.2">
      <c r="A169" s="144" t="s">
        <v>720</v>
      </c>
      <c r="B169" s="55" t="s">
        <v>317</v>
      </c>
      <c r="C169" s="179">
        <f>'2. Agency dashboard'!C220</f>
        <v>0</v>
      </c>
      <c r="D169" s="59">
        <f>'2. Agency dashboard'!D220</f>
        <v>0</v>
      </c>
      <c r="E169" s="180">
        <v>0</v>
      </c>
      <c r="F169" s="180">
        <v>0</v>
      </c>
      <c r="G169" s="21" t="s">
        <v>868</v>
      </c>
      <c r="H169" s="21" t="s">
        <v>868</v>
      </c>
      <c r="I169" s="180">
        <v>0</v>
      </c>
      <c r="J169" s="180">
        <v>0</v>
      </c>
      <c r="K169" s="21" t="s">
        <v>868</v>
      </c>
    </row>
    <row r="170" spans="1:11" ht="30" customHeight="1" x14ac:dyDescent="0.2">
      <c r="A170" s="144" t="s">
        <v>721</v>
      </c>
      <c r="B170" s="55" t="s">
        <v>318</v>
      </c>
      <c r="C170" s="179">
        <f>'2. Agency dashboard'!C221</f>
        <v>0</v>
      </c>
      <c r="D170" s="59">
        <f>'2. Agency dashboard'!D221</f>
        <v>0</v>
      </c>
      <c r="E170" s="180">
        <v>0</v>
      </c>
      <c r="F170" s="180">
        <v>0</v>
      </c>
      <c r="G170" s="21" t="s">
        <v>868</v>
      </c>
      <c r="H170" s="21" t="s">
        <v>868</v>
      </c>
      <c r="I170" s="180">
        <v>0</v>
      </c>
      <c r="J170" s="180">
        <v>0</v>
      </c>
      <c r="K170" s="21" t="s">
        <v>868</v>
      </c>
    </row>
    <row r="171" spans="1:11" ht="30" customHeight="1" x14ac:dyDescent="0.2">
      <c r="A171" s="144" t="s">
        <v>722</v>
      </c>
      <c r="B171" s="55" t="s">
        <v>319</v>
      </c>
      <c r="C171" s="179">
        <f>'2. Agency dashboard'!C222</f>
        <v>0</v>
      </c>
      <c r="D171" s="59">
        <f>'2. Agency dashboard'!D222</f>
        <v>0</v>
      </c>
      <c r="E171" s="180">
        <v>0</v>
      </c>
      <c r="F171" s="180">
        <v>0</v>
      </c>
      <c r="G171" s="21" t="s">
        <v>868</v>
      </c>
      <c r="H171" s="21" t="s">
        <v>868</v>
      </c>
      <c r="I171" s="180">
        <v>0</v>
      </c>
      <c r="J171" s="180">
        <v>0</v>
      </c>
      <c r="K171" s="21" t="s">
        <v>868</v>
      </c>
    </row>
    <row r="172" spans="1:11" ht="33" customHeight="1" x14ac:dyDescent="0.2">
      <c r="A172" s="144" t="s">
        <v>723</v>
      </c>
      <c r="B172" s="55" t="s">
        <v>320</v>
      </c>
      <c r="C172" s="179">
        <f>'2. Agency dashboard'!C223</f>
        <v>0</v>
      </c>
      <c r="D172" s="59">
        <f>'2. Agency dashboard'!D223</f>
        <v>0.18440000000000001</v>
      </c>
      <c r="E172" s="180">
        <v>0</v>
      </c>
      <c r="F172" s="180">
        <v>0</v>
      </c>
      <c r="G172" s="21" t="s">
        <v>868</v>
      </c>
      <c r="H172" s="21" t="s">
        <v>868</v>
      </c>
      <c r="I172" s="180">
        <v>0</v>
      </c>
      <c r="J172" s="180">
        <v>0</v>
      </c>
      <c r="K172" s="21" t="s">
        <v>868</v>
      </c>
    </row>
    <row r="173" spans="1:11" ht="30" customHeight="1" x14ac:dyDescent="0.2">
      <c r="A173" s="144" t="s">
        <v>724</v>
      </c>
      <c r="B173" s="55" t="s">
        <v>321</v>
      </c>
      <c r="C173" s="179">
        <f>'2. Agency dashboard'!C224</f>
        <v>0</v>
      </c>
      <c r="D173" s="59">
        <f>'2. Agency dashboard'!D224</f>
        <v>0.81559999999999999</v>
      </c>
      <c r="E173" s="180">
        <v>0</v>
      </c>
      <c r="F173" s="180">
        <v>0</v>
      </c>
      <c r="G173" s="21" t="s">
        <v>868</v>
      </c>
      <c r="H173" s="21" t="s">
        <v>868</v>
      </c>
      <c r="I173" s="180">
        <v>0</v>
      </c>
      <c r="J173" s="180">
        <v>0</v>
      </c>
      <c r="K173" s="21" t="s">
        <v>868</v>
      </c>
    </row>
    <row r="174" spans="1:11" ht="30" customHeight="1" x14ac:dyDescent="0.2">
      <c r="A174" s="144" t="s">
        <v>725</v>
      </c>
      <c r="B174" s="55" t="s">
        <v>322</v>
      </c>
      <c r="C174" s="179">
        <f>'2. Agency dashboard'!C225</f>
        <v>0</v>
      </c>
      <c r="D174" s="59">
        <f>'2. Agency dashboard'!D225</f>
        <v>0</v>
      </c>
      <c r="E174" s="180">
        <v>0</v>
      </c>
      <c r="F174" s="180">
        <v>0</v>
      </c>
      <c r="G174" s="21" t="s">
        <v>868</v>
      </c>
      <c r="H174" s="21" t="s">
        <v>868</v>
      </c>
      <c r="I174" s="180">
        <v>0</v>
      </c>
      <c r="J174" s="180">
        <v>0</v>
      </c>
      <c r="K174" s="21" t="s">
        <v>868</v>
      </c>
    </row>
    <row r="175" spans="1:11" ht="30" customHeight="1" x14ac:dyDescent="0.2">
      <c r="A175" s="144" t="s">
        <v>726</v>
      </c>
      <c r="B175" s="55" t="s">
        <v>323</v>
      </c>
      <c r="C175" s="179">
        <f>'2. Agency dashboard'!C226</f>
        <v>0</v>
      </c>
      <c r="D175" s="59">
        <f>'2. Agency dashboard'!D226</f>
        <v>0</v>
      </c>
      <c r="E175" s="180">
        <v>0</v>
      </c>
      <c r="F175" s="180">
        <v>0</v>
      </c>
      <c r="G175" s="21" t="s">
        <v>868</v>
      </c>
      <c r="H175" s="21" t="s">
        <v>868</v>
      </c>
      <c r="I175" s="180">
        <v>0</v>
      </c>
      <c r="J175" s="180">
        <v>0</v>
      </c>
      <c r="K175" s="21" t="s">
        <v>868</v>
      </c>
    </row>
    <row r="176" spans="1:11" ht="30" customHeight="1" x14ac:dyDescent="0.2">
      <c r="A176" s="144" t="s">
        <v>727</v>
      </c>
      <c r="B176" s="55" t="s">
        <v>324</v>
      </c>
      <c r="C176" s="179">
        <f>'2. Agency dashboard'!C227</f>
        <v>0</v>
      </c>
      <c r="D176" s="59">
        <f>'2. Agency dashboard'!D227</f>
        <v>0</v>
      </c>
      <c r="E176" s="180">
        <v>0</v>
      </c>
      <c r="F176" s="180">
        <v>0</v>
      </c>
      <c r="G176" s="21" t="s">
        <v>868</v>
      </c>
      <c r="H176" s="21" t="s">
        <v>868</v>
      </c>
      <c r="I176" s="180">
        <v>0</v>
      </c>
      <c r="J176" s="180">
        <v>0</v>
      </c>
      <c r="K176" s="21" t="s">
        <v>868</v>
      </c>
    </row>
    <row r="177" spans="1:11" ht="30" customHeight="1" x14ac:dyDescent="0.2">
      <c r="A177" s="144" t="s">
        <v>728</v>
      </c>
      <c r="B177" s="55" t="s">
        <v>325</v>
      </c>
      <c r="C177" s="179">
        <f>'2. Agency dashboard'!C228</f>
        <v>0</v>
      </c>
      <c r="D177" s="59">
        <f>'2. Agency dashboard'!D228</f>
        <v>0</v>
      </c>
      <c r="E177" s="180">
        <v>0</v>
      </c>
      <c r="F177" s="180">
        <v>0</v>
      </c>
      <c r="G177" s="21" t="s">
        <v>868</v>
      </c>
      <c r="H177" s="21" t="s">
        <v>868</v>
      </c>
      <c r="I177" s="180">
        <v>0</v>
      </c>
      <c r="J177" s="180">
        <v>0</v>
      </c>
      <c r="K177" s="21" t="s">
        <v>868</v>
      </c>
    </row>
    <row r="178" spans="1:11" ht="30" customHeight="1" x14ac:dyDescent="0.2">
      <c r="A178" s="143" t="s">
        <v>729</v>
      </c>
      <c r="B178" s="79" t="s">
        <v>509</v>
      </c>
      <c r="C178" s="59"/>
      <c r="D178" s="59"/>
      <c r="E178" s="21"/>
      <c r="F178" s="21"/>
      <c r="G178" s="21"/>
      <c r="H178" s="21"/>
      <c r="I178" s="21"/>
      <c r="J178" s="21"/>
      <c r="K178" s="21"/>
    </row>
    <row r="179" spans="1:11" ht="30" customHeight="1" x14ac:dyDescent="0.2">
      <c r="A179" s="144" t="s">
        <v>730</v>
      </c>
      <c r="B179" s="55" t="s">
        <v>327</v>
      </c>
      <c r="C179" s="179">
        <f>'2. Agency dashboard'!C230</f>
        <v>0</v>
      </c>
      <c r="D179" s="59">
        <f>'2. Agency dashboard'!D230</f>
        <v>0</v>
      </c>
      <c r="E179" s="180">
        <v>0</v>
      </c>
      <c r="F179" s="180">
        <v>0</v>
      </c>
      <c r="G179" s="21" t="s">
        <v>868</v>
      </c>
      <c r="H179" s="21" t="s">
        <v>868</v>
      </c>
      <c r="I179" s="180">
        <v>0</v>
      </c>
      <c r="J179" s="180">
        <v>0</v>
      </c>
      <c r="K179" s="21" t="s">
        <v>868</v>
      </c>
    </row>
    <row r="180" spans="1:11" ht="30" customHeight="1" x14ac:dyDescent="0.2">
      <c r="A180" s="144" t="s">
        <v>731</v>
      </c>
      <c r="B180" s="55" t="s">
        <v>328</v>
      </c>
      <c r="C180" s="179">
        <f>'2. Agency dashboard'!C231</f>
        <v>0</v>
      </c>
      <c r="D180" s="59">
        <f>'2. Agency dashboard'!D231</f>
        <v>0</v>
      </c>
      <c r="E180" s="180">
        <v>0</v>
      </c>
      <c r="F180" s="180">
        <v>0</v>
      </c>
      <c r="G180" s="21" t="s">
        <v>868</v>
      </c>
      <c r="H180" s="21" t="s">
        <v>868</v>
      </c>
      <c r="I180" s="180">
        <v>0</v>
      </c>
      <c r="J180" s="180">
        <v>0</v>
      </c>
      <c r="K180" s="21" t="s">
        <v>868</v>
      </c>
    </row>
    <row r="181" spans="1:11" ht="30" customHeight="1" x14ac:dyDescent="0.2">
      <c r="A181" s="144" t="s">
        <v>732</v>
      </c>
      <c r="B181" s="55" t="s">
        <v>329</v>
      </c>
      <c r="C181" s="179">
        <f>'2. Agency dashboard'!C232</f>
        <v>0</v>
      </c>
      <c r="D181" s="59">
        <f>'2. Agency dashboard'!D232</f>
        <v>0.71589999999999998</v>
      </c>
      <c r="E181" s="180">
        <v>0</v>
      </c>
      <c r="F181" s="180">
        <v>0</v>
      </c>
      <c r="G181" s="21" t="s">
        <v>868</v>
      </c>
      <c r="H181" s="21" t="s">
        <v>868</v>
      </c>
      <c r="I181" s="180">
        <v>0</v>
      </c>
      <c r="J181" s="180">
        <v>0</v>
      </c>
      <c r="K181" s="21" t="s">
        <v>868</v>
      </c>
    </row>
    <row r="182" spans="1:11" ht="30" customHeight="1" x14ac:dyDescent="0.2">
      <c r="A182" s="144" t="s">
        <v>733</v>
      </c>
      <c r="B182" s="55" t="s">
        <v>330</v>
      </c>
      <c r="C182" s="179">
        <f>'2. Agency dashboard'!C233</f>
        <v>0</v>
      </c>
      <c r="D182" s="59">
        <f>'2. Agency dashboard'!D233</f>
        <v>1.23E-2</v>
      </c>
      <c r="E182" s="180">
        <v>0</v>
      </c>
      <c r="F182" s="180">
        <v>0</v>
      </c>
      <c r="G182" s="21" t="s">
        <v>868</v>
      </c>
      <c r="H182" s="21" t="s">
        <v>868</v>
      </c>
      <c r="I182" s="180">
        <v>0</v>
      </c>
      <c r="J182" s="180">
        <v>0</v>
      </c>
      <c r="K182" s="21" t="s">
        <v>868</v>
      </c>
    </row>
    <row r="183" spans="1:11" ht="30" customHeight="1" x14ac:dyDescent="0.2">
      <c r="A183" s="144" t="s">
        <v>734</v>
      </c>
      <c r="B183" s="55" t="s">
        <v>331</v>
      </c>
      <c r="C183" s="179">
        <f>'2. Agency dashboard'!C234</f>
        <v>0</v>
      </c>
      <c r="D183" s="59">
        <f>'2. Agency dashboard'!D234</f>
        <v>0.27179999999999999</v>
      </c>
      <c r="E183" s="180">
        <v>0</v>
      </c>
      <c r="F183" s="180">
        <v>0</v>
      </c>
      <c r="G183" s="21" t="s">
        <v>868</v>
      </c>
      <c r="H183" s="21" t="s">
        <v>868</v>
      </c>
      <c r="I183" s="180">
        <v>0</v>
      </c>
      <c r="J183" s="180">
        <v>0</v>
      </c>
      <c r="K183" s="21" t="s">
        <v>868</v>
      </c>
    </row>
    <row r="184" spans="1:11" ht="30" customHeight="1" x14ac:dyDescent="0.2">
      <c r="A184" s="144" t="s">
        <v>735</v>
      </c>
      <c r="B184" s="55" t="s">
        <v>332</v>
      </c>
      <c r="C184" s="179">
        <f>'2. Agency dashboard'!C235</f>
        <v>0</v>
      </c>
      <c r="D184" s="59">
        <f>'2. Agency dashboard'!D235</f>
        <v>0</v>
      </c>
      <c r="E184" s="180">
        <v>0</v>
      </c>
      <c r="F184" s="180">
        <v>0</v>
      </c>
      <c r="G184" s="21" t="s">
        <v>868</v>
      </c>
      <c r="H184" s="21" t="s">
        <v>868</v>
      </c>
      <c r="I184" s="180">
        <v>0</v>
      </c>
      <c r="J184" s="180">
        <v>0</v>
      </c>
      <c r="K184" s="21" t="s">
        <v>868</v>
      </c>
    </row>
    <row r="185" spans="1:11" ht="30" customHeight="1" x14ac:dyDescent="0.2">
      <c r="A185" s="144" t="s">
        <v>736</v>
      </c>
      <c r="B185" s="55" t="s">
        <v>333</v>
      </c>
      <c r="C185" s="179">
        <f>'2. Agency dashboard'!C236</f>
        <v>0</v>
      </c>
      <c r="D185" s="59">
        <f>'2. Agency dashboard'!D236</f>
        <v>0</v>
      </c>
      <c r="E185" s="180">
        <v>0</v>
      </c>
      <c r="F185" s="180">
        <v>0</v>
      </c>
      <c r="G185" s="21" t="s">
        <v>868</v>
      </c>
      <c r="H185" s="21" t="s">
        <v>868</v>
      </c>
      <c r="I185" s="180">
        <v>0</v>
      </c>
      <c r="J185" s="180">
        <v>0</v>
      </c>
      <c r="K185" s="21" t="s">
        <v>868</v>
      </c>
    </row>
    <row r="186" spans="1:11" ht="30" customHeight="1" x14ac:dyDescent="0.2">
      <c r="A186" s="144" t="s">
        <v>737</v>
      </c>
      <c r="B186" s="55" t="s">
        <v>334</v>
      </c>
      <c r="C186" s="179">
        <f>'2. Agency dashboard'!C237</f>
        <v>0</v>
      </c>
      <c r="D186" s="59">
        <f>'2. Agency dashboard'!D237</f>
        <v>0</v>
      </c>
      <c r="E186" s="180">
        <v>0</v>
      </c>
      <c r="F186" s="180">
        <v>0</v>
      </c>
      <c r="G186" s="21" t="s">
        <v>868</v>
      </c>
      <c r="H186" s="21" t="s">
        <v>868</v>
      </c>
      <c r="I186" s="180">
        <v>0</v>
      </c>
      <c r="J186" s="180">
        <v>0</v>
      </c>
      <c r="K186" s="21" t="s">
        <v>868</v>
      </c>
    </row>
    <row r="187" spans="1:11" ht="30" customHeight="1" x14ac:dyDescent="0.2">
      <c r="A187" s="144" t="s">
        <v>738</v>
      </c>
      <c r="B187" s="55" t="s">
        <v>335</v>
      </c>
      <c r="C187" s="179">
        <f>'2. Agency dashboard'!C238</f>
        <v>0</v>
      </c>
      <c r="D187" s="59">
        <f>'2. Agency dashboard'!D238</f>
        <v>0</v>
      </c>
      <c r="E187" s="180">
        <v>0</v>
      </c>
      <c r="F187" s="180">
        <v>0</v>
      </c>
      <c r="G187" s="21" t="s">
        <v>868</v>
      </c>
      <c r="H187" s="21" t="s">
        <v>868</v>
      </c>
      <c r="I187" s="180">
        <v>0</v>
      </c>
      <c r="J187" s="180">
        <v>0</v>
      </c>
      <c r="K187" s="21" t="s">
        <v>868</v>
      </c>
    </row>
    <row r="188" spans="1:11" ht="30" customHeight="1" x14ac:dyDescent="0.2">
      <c r="A188" s="143" t="s">
        <v>739</v>
      </c>
      <c r="B188" s="79" t="s">
        <v>510</v>
      </c>
      <c r="C188" s="59"/>
      <c r="D188" s="59"/>
      <c r="E188" s="21"/>
      <c r="F188" s="21"/>
      <c r="G188" s="21"/>
      <c r="H188" s="21"/>
      <c r="I188" s="21"/>
      <c r="J188" s="21"/>
      <c r="K188" s="21"/>
    </row>
    <row r="189" spans="1:11" ht="30" customHeight="1" x14ac:dyDescent="0.2">
      <c r="A189" s="144" t="s">
        <v>740</v>
      </c>
      <c r="B189" s="55" t="s">
        <v>337</v>
      </c>
      <c r="C189" s="179">
        <f>'2. Agency dashboard'!C240</f>
        <v>0</v>
      </c>
      <c r="D189" s="59">
        <f>'2. Agency dashboard'!D240</f>
        <v>0</v>
      </c>
      <c r="E189" s="180">
        <v>0</v>
      </c>
      <c r="F189" s="180">
        <v>0</v>
      </c>
      <c r="G189" s="21" t="s">
        <v>868</v>
      </c>
      <c r="H189" s="21" t="s">
        <v>868</v>
      </c>
      <c r="I189" s="180">
        <v>0</v>
      </c>
      <c r="J189" s="180">
        <v>0</v>
      </c>
      <c r="K189" s="21" t="s">
        <v>868</v>
      </c>
    </row>
    <row r="190" spans="1:11" ht="30" customHeight="1" x14ac:dyDescent="0.2">
      <c r="A190" s="144" t="s">
        <v>741</v>
      </c>
      <c r="B190" s="55" t="s">
        <v>338</v>
      </c>
      <c r="C190" s="179">
        <f>'2. Agency dashboard'!C241</f>
        <v>0</v>
      </c>
      <c r="D190" s="59">
        <f>'2. Agency dashboard'!D241</f>
        <v>0</v>
      </c>
      <c r="E190" s="180">
        <v>0</v>
      </c>
      <c r="F190" s="180">
        <v>0</v>
      </c>
      <c r="G190" s="21" t="s">
        <v>868</v>
      </c>
      <c r="H190" s="21" t="s">
        <v>868</v>
      </c>
      <c r="I190" s="180">
        <v>0</v>
      </c>
      <c r="J190" s="180">
        <v>0</v>
      </c>
      <c r="K190" s="21" t="s">
        <v>868</v>
      </c>
    </row>
    <row r="191" spans="1:11" ht="30" customHeight="1" x14ac:dyDescent="0.2">
      <c r="A191" s="144" t="s">
        <v>742</v>
      </c>
      <c r="B191" s="55" t="s">
        <v>339</v>
      </c>
      <c r="C191" s="179">
        <f>'2. Agency dashboard'!C242</f>
        <v>0</v>
      </c>
      <c r="D191" s="59">
        <f>'2. Agency dashboard'!D242</f>
        <v>0</v>
      </c>
      <c r="E191" s="180">
        <v>0</v>
      </c>
      <c r="F191" s="180">
        <v>0</v>
      </c>
      <c r="G191" s="21" t="s">
        <v>868</v>
      </c>
      <c r="H191" s="21" t="s">
        <v>868</v>
      </c>
      <c r="I191" s="180">
        <v>0</v>
      </c>
      <c r="J191" s="180">
        <v>0</v>
      </c>
      <c r="K191" s="21" t="s">
        <v>868</v>
      </c>
    </row>
    <row r="192" spans="1:11" ht="30" customHeight="1" x14ac:dyDescent="0.2">
      <c r="A192" s="144" t="s">
        <v>743</v>
      </c>
      <c r="B192" s="55" t="s">
        <v>340</v>
      </c>
      <c r="C192" s="179">
        <f>'2. Agency dashboard'!C243</f>
        <v>0</v>
      </c>
      <c r="D192" s="59">
        <f>'2. Agency dashboard'!D243</f>
        <v>0</v>
      </c>
      <c r="E192" s="180">
        <v>0</v>
      </c>
      <c r="F192" s="180">
        <v>0</v>
      </c>
      <c r="G192" s="21" t="s">
        <v>868</v>
      </c>
      <c r="H192" s="21" t="s">
        <v>868</v>
      </c>
      <c r="I192" s="180">
        <v>0</v>
      </c>
      <c r="J192" s="180">
        <v>0</v>
      </c>
      <c r="K192" s="21" t="s">
        <v>868</v>
      </c>
    </row>
    <row r="193" spans="1:14" ht="30" customHeight="1" x14ac:dyDescent="0.2">
      <c r="A193" s="144" t="s">
        <v>744</v>
      </c>
      <c r="B193" s="55" t="s">
        <v>341</v>
      </c>
      <c r="C193" s="179">
        <f>'2. Agency dashboard'!C244</f>
        <v>0</v>
      </c>
      <c r="D193" s="59">
        <f>'2. Agency dashboard'!D244</f>
        <v>0</v>
      </c>
      <c r="E193" s="180">
        <v>0</v>
      </c>
      <c r="F193" s="180">
        <v>0</v>
      </c>
      <c r="G193" s="21" t="s">
        <v>868</v>
      </c>
      <c r="H193" s="21" t="s">
        <v>868</v>
      </c>
      <c r="I193" s="180">
        <v>0</v>
      </c>
      <c r="J193" s="180">
        <v>0</v>
      </c>
      <c r="K193" s="21" t="s">
        <v>868</v>
      </c>
    </row>
    <row r="194" spans="1:14" ht="30" customHeight="1" x14ac:dyDescent="0.2">
      <c r="A194" s="144" t="s">
        <v>745</v>
      </c>
      <c r="B194" s="55" t="s">
        <v>342</v>
      </c>
      <c r="C194" s="179">
        <f>'2. Agency dashboard'!C245</f>
        <v>0</v>
      </c>
      <c r="D194" s="59">
        <f>'2. Agency dashboard'!D245</f>
        <v>0</v>
      </c>
      <c r="E194" s="180">
        <v>0</v>
      </c>
      <c r="F194" s="180">
        <v>0</v>
      </c>
      <c r="G194" s="21" t="s">
        <v>868</v>
      </c>
      <c r="H194" s="21" t="s">
        <v>868</v>
      </c>
      <c r="I194" s="180">
        <v>0</v>
      </c>
      <c r="J194" s="180">
        <v>0</v>
      </c>
      <c r="K194" s="21" t="s">
        <v>868</v>
      </c>
    </row>
    <row r="195" spans="1:14" ht="30" customHeight="1" x14ac:dyDescent="0.2">
      <c r="A195" s="144" t="s">
        <v>746</v>
      </c>
      <c r="B195" s="55" t="s">
        <v>343</v>
      </c>
      <c r="C195" s="179">
        <f>'2. Agency dashboard'!C246</f>
        <v>0</v>
      </c>
      <c r="D195" s="59">
        <f>'2. Agency dashboard'!D246</f>
        <v>0</v>
      </c>
      <c r="E195" s="180">
        <v>0</v>
      </c>
      <c r="F195" s="180">
        <v>0</v>
      </c>
      <c r="G195" s="21" t="s">
        <v>868</v>
      </c>
      <c r="H195" s="21" t="s">
        <v>868</v>
      </c>
      <c r="I195" s="180">
        <v>0</v>
      </c>
      <c r="J195" s="180">
        <v>0</v>
      </c>
      <c r="K195" s="21" t="s">
        <v>868</v>
      </c>
    </row>
    <row r="196" spans="1:14" ht="30" customHeight="1" x14ac:dyDescent="0.2">
      <c r="A196" s="144" t="s">
        <v>747</v>
      </c>
      <c r="B196" s="55" t="s">
        <v>344</v>
      </c>
      <c r="C196" s="179">
        <f>'2. Agency dashboard'!C247</f>
        <v>0</v>
      </c>
      <c r="D196" s="59">
        <f>'2. Agency dashboard'!D247</f>
        <v>0</v>
      </c>
      <c r="E196" s="180">
        <v>0</v>
      </c>
      <c r="F196" s="180">
        <v>0</v>
      </c>
      <c r="G196" s="21" t="s">
        <v>868</v>
      </c>
      <c r="H196" s="21" t="s">
        <v>868</v>
      </c>
      <c r="I196" s="180">
        <v>0</v>
      </c>
      <c r="J196" s="180">
        <v>0</v>
      </c>
      <c r="K196" s="21" t="s">
        <v>868</v>
      </c>
    </row>
    <row r="197" spans="1:14" ht="30" customHeight="1" x14ac:dyDescent="0.2">
      <c r="A197" s="144" t="s">
        <v>748</v>
      </c>
      <c r="B197" s="55" t="s">
        <v>345</v>
      </c>
      <c r="C197" s="179">
        <f>'2. Agency dashboard'!C248</f>
        <v>0</v>
      </c>
      <c r="D197" s="59">
        <f>'2. Agency dashboard'!D248</f>
        <v>0</v>
      </c>
      <c r="E197" s="180">
        <v>0</v>
      </c>
      <c r="F197" s="180">
        <v>0</v>
      </c>
      <c r="G197" s="21" t="s">
        <v>868</v>
      </c>
      <c r="H197" s="21" t="s">
        <v>868</v>
      </c>
      <c r="I197" s="180">
        <v>0</v>
      </c>
      <c r="J197" s="180">
        <v>0</v>
      </c>
      <c r="K197" s="21" t="s">
        <v>868</v>
      </c>
    </row>
    <row r="198" spans="1:14" ht="61.5" customHeight="1" x14ac:dyDescent="0.2">
      <c r="A198" s="55" t="s">
        <v>749</v>
      </c>
      <c r="B198" s="55" t="s">
        <v>346</v>
      </c>
      <c r="C198" s="190" t="s">
        <v>566</v>
      </c>
      <c r="D198" s="191"/>
      <c r="F198" s="21"/>
      <c r="G198" s="21"/>
      <c r="H198" s="21"/>
      <c r="I198" s="21"/>
      <c r="J198" s="21"/>
      <c r="K198" s="21"/>
      <c r="N198" s="71"/>
    </row>
    <row r="199" spans="1:14" ht="30" customHeight="1" x14ac:dyDescent="0.2">
      <c r="A199" s="142" t="s">
        <v>750</v>
      </c>
      <c r="B199" s="55" t="s">
        <v>347</v>
      </c>
      <c r="C199" s="59">
        <f>'2. Agency dashboard'!C250</f>
        <v>0</v>
      </c>
      <c r="D199" s="59">
        <f>'2. Agency dashboard'!D250</f>
        <v>2.29E-2</v>
      </c>
      <c r="E199" s="21">
        <v>1.6799999999999999E-2</v>
      </c>
      <c r="F199" s="21">
        <v>2.47E-2</v>
      </c>
      <c r="G199" s="21" t="s">
        <v>868</v>
      </c>
      <c r="H199" s="21" t="s">
        <v>868</v>
      </c>
      <c r="I199" s="21">
        <v>3.0599999999999999E-2</v>
      </c>
      <c r="J199" s="21">
        <v>4.9000000000000002E-2</v>
      </c>
      <c r="K199" s="21" t="s">
        <v>868</v>
      </c>
    </row>
    <row r="200" spans="1:14" ht="30" customHeight="1" x14ac:dyDescent="0.2">
      <c r="A200" s="142" t="s">
        <v>751</v>
      </c>
      <c r="B200" s="55" t="s">
        <v>348</v>
      </c>
      <c r="C200" s="59">
        <f>'2. Agency dashboard'!C251</f>
        <v>0</v>
      </c>
      <c r="D200" s="59">
        <f>'2. Agency dashboard'!D251</f>
        <v>1.0699999999999999E-2</v>
      </c>
      <c r="E200" s="21">
        <v>6.1999999999999998E-3</v>
      </c>
      <c r="F200" s="21">
        <v>9.5999999999999992E-3</v>
      </c>
      <c r="G200" s="21" t="s">
        <v>868</v>
      </c>
      <c r="H200" s="21" t="s">
        <v>868</v>
      </c>
      <c r="I200" s="21">
        <v>2.1399999999999999E-2</v>
      </c>
      <c r="J200" s="21">
        <v>2.1999999999999999E-2</v>
      </c>
      <c r="K200" s="21" t="s">
        <v>868</v>
      </c>
    </row>
    <row r="201" spans="1:14" ht="30" customHeight="1" x14ac:dyDescent="0.2">
      <c r="A201" s="142" t="s">
        <v>752</v>
      </c>
      <c r="B201" s="55" t="s">
        <v>349</v>
      </c>
      <c r="C201" s="59">
        <f>'2. Agency dashboard'!C252</f>
        <v>0</v>
      </c>
      <c r="D201" s="59">
        <f>'2. Agency dashboard'!D252</f>
        <v>1.0699999999999999E-2</v>
      </c>
      <c r="E201" s="21">
        <v>2.8999999999999998E-3</v>
      </c>
      <c r="F201" s="21">
        <v>1.2500000000000001E-2</v>
      </c>
      <c r="G201" s="21" t="s">
        <v>868</v>
      </c>
      <c r="H201" s="21" t="s">
        <v>868</v>
      </c>
      <c r="I201" s="21">
        <v>1.83E-2</v>
      </c>
      <c r="J201" s="21">
        <v>2.6800000000000001E-2</v>
      </c>
      <c r="K201" s="21" t="s">
        <v>868</v>
      </c>
    </row>
    <row r="202" spans="1:14" ht="30" customHeight="1" x14ac:dyDescent="0.2">
      <c r="A202" s="142" t="s">
        <v>753</v>
      </c>
      <c r="B202" s="55" t="s">
        <v>350</v>
      </c>
      <c r="C202" s="59">
        <f>'2. Agency dashboard'!C253</f>
        <v>0</v>
      </c>
      <c r="D202" s="59">
        <f>'2. Agency dashboard'!D253</f>
        <v>1.0699999999999999E-2</v>
      </c>
      <c r="E202" s="21">
        <v>3.5000000000000001E-3</v>
      </c>
      <c r="F202" s="21">
        <v>1.0200000000000001E-2</v>
      </c>
      <c r="G202" s="21" t="s">
        <v>868</v>
      </c>
      <c r="H202" s="21" t="s">
        <v>868</v>
      </c>
      <c r="I202" s="21">
        <v>1.7899999999999999E-2</v>
      </c>
      <c r="J202" s="21">
        <v>2.0500000000000001E-2</v>
      </c>
      <c r="K202" s="21" t="s">
        <v>868</v>
      </c>
    </row>
    <row r="203" spans="1:14" ht="30" customHeight="1" x14ac:dyDescent="0.2">
      <c r="A203" s="142" t="s">
        <v>754</v>
      </c>
      <c r="B203" s="55" t="s">
        <v>351</v>
      </c>
      <c r="C203" s="59">
        <f>'2. Agency dashboard'!C254</f>
        <v>0.1168</v>
      </c>
      <c r="D203" s="59">
        <f>'2. Agency dashboard'!D254</f>
        <v>7.7899999999999997E-2</v>
      </c>
      <c r="E203" s="21">
        <v>3.7000000000000002E-3</v>
      </c>
      <c r="F203" s="21">
        <v>7.6E-3</v>
      </c>
      <c r="G203" s="21" t="s">
        <v>868</v>
      </c>
      <c r="H203" s="21" t="s">
        <v>868</v>
      </c>
      <c r="I203" s="21">
        <v>1.01E-2</v>
      </c>
      <c r="J203" s="21">
        <v>1.7500000000000002E-2</v>
      </c>
      <c r="K203" s="21" t="s">
        <v>868</v>
      </c>
    </row>
    <row r="204" spans="1:14" ht="30" customHeight="1" x14ac:dyDescent="0.2">
      <c r="A204" s="142" t="s">
        <v>755</v>
      </c>
      <c r="B204" s="55" t="s">
        <v>352</v>
      </c>
      <c r="C204" s="59">
        <f>'2. Agency dashboard'!C255</f>
        <v>0</v>
      </c>
      <c r="D204" s="59">
        <f>'2. Agency dashboard'!D255</f>
        <v>0</v>
      </c>
      <c r="E204" s="21">
        <v>1.8E-3</v>
      </c>
      <c r="F204" s="21">
        <v>3.3999999999999998E-3</v>
      </c>
      <c r="G204" s="21" t="s">
        <v>868</v>
      </c>
      <c r="H204" s="21" t="s">
        <v>868</v>
      </c>
      <c r="I204" s="21">
        <v>5.5999999999999999E-3</v>
      </c>
      <c r="J204" s="21">
        <v>1.3100000000000001E-2</v>
      </c>
      <c r="K204" s="21" t="s">
        <v>868</v>
      </c>
    </row>
    <row r="205" spans="1:14" ht="30" customHeight="1" x14ac:dyDescent="0.2">
      <c r="A205" s="142" t="s">
        <v>756</v>
      </c>
      <c r="B205" s="55" t="s">
        <v>353</v>
      </c>
      <c r="C205" s="59">
        <f>'2. Agency dashboard'!C256</f>
        <v>4.2099999999999999E-2</v>
      </c>
      <c r="D205" s="59">
        <f>'2. Agency dashboard'!D256</f>
        <v>3.3599999999999998E-2</v>
      </c>
      <c r="E205" s="21">
        <v>7.3899999999999993E-2</v>
      </c>
      <c r="F205" s="21">
        <v>6.1499999999999999E-2</v>
      </c>
      <c r="G205" s="21" t="s">
        <v>868</v>
      </c>
      <c r="H205" s="21" t="s">
        <v>868</v>
      </c>
      <c r="I205" s="21">
        <v>0.15179999999999999</v>
      </c>
      <c r="J205" s="21">
        <v>0.15429999999999999</v>
      </c>
      <c r="K205" s="21" t="s">
        <v>868</v>
      </c>
    </row>
    <row r="206" spans="1:14" ht="30" customHeight="1" x14ac:dyDescent="0.2">
      <c r="A206" s="142" t="s">
        <v>757</v>
      </c>
      <c r="B206" s="55" t="s">
        <v>354</v>
      </c>
      <c r="C206" s="59">
        <f>'2. Agency dashboard'!C257</f>
        <v>1.3599999999999999E-2</v>
      </c>
      <c r="D206" s="59">
        <f>'2. Agency dashboard'!D257</f>
        <v>1.0699999999999999E-2</v>
      </c>
      <c r="E206" s="21">
        <v>2.2700000000000001E-2</v>
      </c>
      <c r="F206" s="21">
        <v>5.5E-2</v>
      </c>
      <c r="G206" s="21" t="s">
        <v>868</v>
      </c>
      <c r="H206" s="21" t="s">
        <v>868</v>
      </c>
      <c r="I206" s="21">
        <v>6.7799999999999999E-2</v>
      </c>
      <c r="J206" s="21">
        <v>0.1321</v>
      </c>
      <c r="K206" s="21" t="s">
        <v>868</v>
      </c>
    </row>
    <row r="207" spans="1:14" ht="30" customHeight="1" x14ac:dyDescent="0.2">
      <c r="A207" s="142" t="s">
        <v>758</v>
      </c>
      <c r="B207" s="55" t="s">
        <v>355</v>
      </c>
      <c r="C207" s="59">
        <f>'2. Agency dashboard'!C258</f>
        <v>0.49859999999999999</v>
      </c>
      <c r="D207" s="59">
        <f>'2. Agency dashboard'!D258</f>
        <v>0.42599999999999999</v>
      </c>
      <c r="E207" s="21">
        <v>0.2417</v>
      </c>
      <c r="F207" s="21">
        <v>0.25480000000000003</v>
      </c>
      <c r="G207" s="21" t="s">
        <v>868</v>
      </c>
      <c r="H207" s="21" t="s">
        <v>868</v>
      </c>
      <c r="I207" s="21">
        <v>0.37940000000000002</v>
      </c>
      <c r="J207" s="21">
        <v>0.39419999999999999</v>
      </c>
      <c r="K207" s="21" t="s">
        <v>868</v>
      </c>
    </row>
    <row r="208" spans="1:14" ht="30" customHeight="1" x14ac:dyDescent="0.2">
      <c r="A208" s="142" t="s">
        <v>759</v>
      </c>
      <c r="B208" s="55" t="s">
        <v>356</v>
      </c>
      <c r="C208" s="59">
        <f>'2. Agency dashboard'!C259</f>
        <v>0.1087</v>
      </c>
      <c r="D208" s="59">
        <f>'2. Agency dashboard'!D259</f>
        <v>0.16950000000000001</v>
      </c>
      <c r="E208" s="21">
        <v>0.14510000000000001</v>
      </c>
      <c r="F208" s="21">
        <v>0.1313</v>
      </c>
      <c r="G208" s="21" t="s">
        <v>868</v>
      </c>
      <c r="H208" s="21" t="s">
        <v>868</v>
      </c>
      <c r="I208" s="21">
        <v>0.21859999999999999</v>
      </c>
      <c r="J208" s="21">
        <v>0.25209999999999999</v>
      </c>
      <c r="K208" s="21" t="s">
        <v>868</v>
      </c>
    </row>
    <row r="209" spans="1:14" ht="30" customHeight="1" x14ac:dyDescent="0.2">
      <c r="A209" s="142" t="s">
        <v>760</v>
      </c>
      <c r="B209" s="55" t="s">
        <v>357</v>
      </c>
      <c r="C209" s="59">
        <f>'2. Agency dashboard'!C260</f>
        <v>0.22009999999999999</v>
      </c>
      <c r="D209" s="59">
        <f>'2. Agency dashboard'!D260</f>
        <v>0.22750000000000001</v>
      </c>
      <c r="E209" s="21">
        <v>0.28210000000000002</v>
      </c>
      <c r="F209" s="21">
        <v>0.22409999999999999</v>
      </c>
      <c r="G209" s="21" t="s">
        <v>868</v>
      </c>
      <c r="H209" s="21" t="s">
        <v>868</v>
      </c>
      <c r="I209" s="21">
        <v>0.44130000000000003</v>
      </c>
      <c r="J209" s="21">
        <v>0.31069999999999998</v>
      </c>
      <c r="K209" s="21" t="s">
        <v>868</v>
      </c>
    </row>
    <row r="210" spans="1:14" ht="30" customHeight="1" x14ac:dyDescent="0.2">
      <c r="A210" s="55" t="s">
        <v>93</v>
      </c>
      <c r="B210" s="55" t="s">
        <v>90</v>
      </c>
      <c r="C210" s="59">
        <f>'2. Agency dashboard'!C261</f>
        <v>0</v>
      </c>
      <c r="D210" s="59">
        <f>'2. Agency dashboard'!D261</f>
        <v>0</v>
      </c>
      <c r="E210" s="21">
        <v>2.2800000000000001E-2</v>
      </c>
      <c r="F210" s="21">
        <v>2.2800000000000001E-2</v>
      </c>
      <c r="G210" s="21" t="s">
        <v>868</v>
      </c>
      <c r="H210" s="21" t="s">
        <v>868</v>
      </c>
      <c r="I210" s="21">
        <v>2.5999999999999999E-3</v>
      </c>
      <c r="J210" s="21">
        <v>0</v>
      </c>
      <c r="K210" s="21" t="s">
        <v>868</v>
      </c>
      <c r="N210" s="71"/>
    </row>
    <row r="211" spans="1:14" ht="30" customHeight="1" x14ac:dyDescent="0.2">
      <c r="A211" s="55" t="s">
        <v>95</v>
      </c>
      <c r="B211" s="55" t="s">
        <v>91</v>
      </c>
      <c r="C211" s="59">
        <f>'2. Agency dashboard'!C262</f>
        <v>0.99960000000000004</v>
      </c>
      <c r="D211" s="59">
        <f>'2. Agency dashboard'!D262</f>
        <v>0.99939999999999996</v>
      </c>
      <c r="E211" s="21">
        <v>0.99919999999999998</v>
      </c>
      <c r="F211" s="21">
        <v>0.99909999999999999</v>
      </c>
      <c r="G211" s="21" t="s">
        <v>868</v>
      </c>
      <c r="H211" s="21" t="s">
        <v>868</v>
      </c>
      <c r="I211" s="21">
        <v>0.99960000000000004</v>
      </c>
      <c r="J211" s="21">
        <v>0.99960000000000004</v>
      </c>
      <c r="K211" s="21" t="s">
        <v>868</v>
      </c>
      <c r="N211" s="71"/>
    </row>
    <row r="212" spans="1:14" ht="30" customHeight="1" x14ac:dyDescent="0.2">
      <c r="A212" s="55" t="s">
        <v>96</v>
      </c>
      <c r="B212" s="55" t="s">
        <v>141</v>
      </c>
      <c r="C212" s="80">
        <f>'2. Agency dashboard'!C263</f>
        <v>1.5</v>
      </c>
      <c r="D212" s="80">
        <f>'2. Agency dashboard'!D263</f>
        <v>1.5</v>
      </c>
      <c r="E212" s="54">
        <v>1.825</v>
      </c>
      <c r="F212" s="54">
        <v>1.915</v>
      </c>
      <c r="G212" s="54">
        <v>4</v>
      </c>
      <c r="H212" s="54">
        <v>4</v>
      </c>
      <c r="I212" s="54">
        <v>1.35</v>
      </c>
      <c r="J212" s="54">
        <v>1</v>
      </c>
      <c r="K212" s="54" t="s">
        <v>868</v>
      </c>
      <c r="N212" s="71"/>
    </row>
    <row r="213" spans="1:14" ht="30" customHeight="1" x14ac:dyDescent="0.2">
      <c r="A213" s="55" t="s">
        <v>97</v>
      </c>
      <c r="B213" s="55" t="s">
        <v>511</v>
      </c>
      <c r="C213" s="93">
        <f>'2. Agency dashboard'!C264</f>
        <v>8941.1052999999993</v>
      </c>
      <c r="D213" s="93">
        <f>'2. Agency dashboard'!D264</f>
        <v>8682.0575000000008</v>
      </c>
      <c r="E213" s="93">
        <v>24844.0432</v>
      </c>
      <c r="F213" s="93">
        <v>15628.914199999999</v>
      </c>
      <c r="G213" s="93" t="s">
        <v>868</v>
      </c>
      <c r="H213" s="93" t="s">
        <v>868</v>
      </c>
      <c r="I213" s="93">
        <v>20597.177</v>
      </c>
      <c r="J213" s="93">
        <v>9979.2571000000007</v>
      </c>
      <c r="K213" s="93" t="s">
        <v>868</v>
      </c>
      <c r="N213" s="71"/>
    </row>
    <row r="214" spans="1:14" ht="30" customHeight="1" x14ac:dyDescent="0.2">
      <c r="A214" s="55" t="s">
        <v>162</v>
      </c>
      <c r="B214" s="55" t="s">
        <v>94</v>
      </c>
      <c r="C214" s="93">
        <f>'2. Agency dashboard'!C265</f>
        <v>8941.1052999999993</v>
      </c>
      <c r="D214" s="93">
        <f>'2. Agency dashboard'!D265</f>
        <v>8682.0575000000008</v>
      </c>
      <c r="E214" s="93">
        <v>14172.597100000001</v>
      </c>
      <c r="F214" s="93">
        <v>13587.244699999999</v>
      </c>
      <c r="G214" s="93" t="s">
        <v>868</v>
      </c>
      <c r="H214" s="93" t="s">
        <v>868</v>
      </c>
      <c r="I214" s="93">
        <v>7626.0029999999997</v>
      </c>
      <c r="J214" s="93">
        <v>8523.9833999999992</v>
      </c>
      <c r="K214" s="93" t="s">
        <v>868</v>
      </c>
      <c r="N214" s="71"/>
    </row>
    <row r="215" spans="1:14" ht="30" customHeight="1" x14ac:dyDescent="0.2">
      <c r="A215" s="55" t="s">
        <v>163</v>
      </c>
      <c r="B215" s="55" t="s">
        <v>512</v>
      </c>
      <c r="C215" s="59"/>
      <c r="D215" s="93"/>
      <c r="E215" s="93"/>
      <c r="F215" s="146"/>
      <c r="G215" s="59"/>
      <c r="H215" s="59"/>
      <c r="I215" s="164"/>
      <c r="J215" s="164"/>
      <c r="K215" s="164"/>
      <c r="N215" s="71"/>
    </row>
    <row r="216" spans="1:14" ht="30" customHeight="1" x14ac:dyDescent="0.2">
      <c r="A216" s="142" t="s">
        <v>761</v>
      </c>
      <c r="B216" s="55" t="s">
        <v>513</v>
      </c>
      <c r="C216" s="93">
        <f>'2. Agency dashboard'!C267</f>
        <v>200.88749999999999</v>
      </c>
      <c r="D216" s="93">
        <f>'2. Agency dashboard'!D267</f>
        <v>211.01660000000001</v>
      </c>
      <c r="E216" s="23">
        <v>1271.9235000000001</v>
      </c>
      <c r="F216" s="23">
        <v>1265.6076</v>
      </c>
      <c r="G216" s="23" t="s">
        <v>868</v>
      </c>
      <c r="H216" s="23" t="s">
        <v>868</v>
      </c>
      <c r="I216" s="23">
        <v>820.89750000000004</v>
      </c>
      <c r="J216" s="23">
        <v>549.59839999999997</v>
      </c>
      <c r="K216" s="23" t="s">
        <v>868</v>
      </c>
    </row>
    <row r="217" spans="1:14" ht="30" customHeight="1" x14ac:dyDescent="0.2">
      <c r="A217" s="142" t="s">
        <v>762</v>
      </c>
      <c r="B217" s="55" t="s">
        <v>768</v>
      </c>
      <c r="C217" s="93">
        <f>'2. Agency dashboard'!C268</f>
        <v>161.3554</v>
      </c>
      <c r="D217" s="93">
        <f>'2. Agency dashboard'!D268</f>
        <v>142.97290000000001</v>
      </c>
      <c r="E217" s="23">
        <v>695.84320000000002</v>
      </c>
      <c r="F217" s="23">
        <v>558.95309999999995</v>
      </c>
      <c r="G217" s="23" t="s">
        <v>868</v>
      </c>
      <c r="H217" s="23" t="s">
        <v>868</v>
      </c>
      <c r="I217" s="23">
        <v>311.92509999999999</v>
      </c>
      <c r="J217" s="23">
        <v>172.8844</v>
      </c>
      <c r="K217" s="23" t="s">
        <v>868</v>
      </c>
    </row>
    <row r="218" spans="1:14" ht="30" customHeight="1" x14ac:dyDescent="0.2">
      <c r="A218" s="142" t="s">
        <v>166</v>
      </c>
      <c r="B218" s="55" t="s">
        <v>769</v>
      </c>
      <c r="C218" s="93">
        <f>'2. Agency dashboard'!C269</f>
        <v>440.09679999999997</v>
      </c>
      <c r="D218" s="93">
        <f>'2. Agency dashboard'!D269</f>
        <v>352.36939999999998</v>
      </c>
      <c r="E218" s="23">
        <v>1548.0824</v>
      </c>
      <c r="F218" s="23">
        <v>1015.9023999999999</v>
      </c>
      <c r="G218" s="23" t="s">
        <v>868</v>
      </c>
      <c r="H218" s="23" t="s">
        <v>868</v>
      </c>
      <c r="I218" s="23">
        <v>1134.7131999999999</v>
      </c>
      <c r="J218" s="23">
        <v>417.40129999999999</v>
      </c>
      <c r="K218" s="23" t="s">
        <v>868</v>
      </c>
    </row>
    <row r="219" spans="1:14" ht="30" customHeight="1" x14ac:dyDescent="0.2">
      <c r="A219" s="142" t="s">
        <v>167</v>
      </c>
      <c r="B219" s="55" t="s">
        <v>770</v>
      </c>
      <c r="C219" s="93">
        <f>'2. Agency dashboard'!C270</f>
        <v>0</v>
      </c>
      <c r="D219" s="93">
        <f>'2. Agency dashboard'!D270</f>
        <v>25.516400000000001</v>
      </c>
      <c r="E219" s="23">
        <v>337.04070000000002</v>
      </c>
      <c r="F219" s="23">
        <v>205.67420000000001</v>
      </c>
      <c r="G219" s="23" t="s">
        <v>868</v>
      </c>
      <c r="H219" s="23" t="s">
        <v>868</v>
      </c>
      <c r="I219" s="23">
        <v>84.518100000000004</v>
      </c>
      <c r="J219" s="23">
        <v>90.254499999999993</v>
      </c>
      <c r="K219" s="23" t="s">
        <v>868</v>
      </c>
    </row>
    <row r="220" spans="1:14" ht="30" customHeight="1" x14ac:dyDescent="0.2">
      <c r="A220" s="142" t="s">
        <v>168</v>
      </c>
      <c r="B220" s="55" t="s">
        <v>772</v>
      </c>
      <c r="C220" s="93">
        <f>'2. Agency dashboard'!C271</f>
        <v>0</v>
      </c>
      <c r="D220" s="93">
        <f>'2. Agency dashboard'!D271</f>
        <v>0</v>
      </c>
      <c r="E220" s="23">
        <v>274.37540000000001</v>
      </c>
      <c r="F220" s="23">
        <v>83.092200000000005</v>
      </c>
      <c r="G220" s="23" t="s">
        <v>868</v>
      </c>
      <c r="H220" s="23" t="s">
        <v>868</v>
      </c>
      <c r="I220" s="23">
        <v>0</v>
      </c>
      <c r="J220" s="23">
        <v>29.875900000000001</v>
      </c>
      <c r="K220" s="23" t="s">
        <v>868</v>
      </c>
    </row>
    <row r="221" spans="1:14" ht="30" customHeight="1" x14ac:dyDescent="0.2">
      <c r="A221" s="142" t="s">
        <v>763</v>
      </c>
      <c r="B221" s="55" t="s">
        <v>771</v>
      </c>
      <c r="C221" s="93">
        <f>'2. Agency dashboard'!C272</f>
        <v>2033.4811999999999</v>
      </c>
      <c r="D221" s="93">
        <f>'2. Agency dashboard'!D272</f>
        <v>1643.1754000000001</v>
      </c>
      <c r="E221" s="23">
        <v>897.76289999999995</v>
      </c>
      <c r="F221" s="23">
        <v>904.84889999999996</v>
      </c>
      <c r="G221" s="23" t="s">
        <v>868</v>
      </c>
      <c r="H221" s="23" t="s">
        <v>868</v>
      </c>
      <c r="I221" s="23">
        <v>473.6619</v>
      </c>
      <c r="J221" s="23">
        <v>375.71660000000003</v>
      </c>
      <c r="K221" s="23" t="s">
        <v>868</v>
      </c>
    </row>
    <row r="222" spans="1:14" ht="30" customHeight="1" x14ac:dyDescent="0.2">
      <c r="A222" s="142" t="s">
        <v>764</v>
      </c>
      <c r="B222" s="55" t="s">
        <v>773</v>
      </c>
      <c r="C222" s="93">
        <f>'2. Agency dashboard'!C273</f>
        <v>1259.3788</v>
      </c>
      <c r="D222" s="93">
        <f>'2. Agency dashboard'!D273</f>
        <v>1769.1373000000001</v>
      </c>
      <c r="E222" s="23">
        <v>2766.9079000000002</v>
      </c>
      <c r="F222" s="23">
        <v>2063.6925000000001</v>
      </c>
      <c r="G222" s="23" t="s">
        <v>868</v>
      </c>
      <c r="H222" s="23" t="s">
        <v>868</v>
      </c>
      <c r="I222" s="23">
        <v>2018.107</v>
      </c>
      <c r="J222" s="23">
        <v>1262.1570999999999</v>
      </c>
      <c r="K222" s="23" t="s">
        <v>868</v>
      </c>
    </row>
    <row r="223" spans="1:14" ht="30" customHeight="1" x14ac:dyDescent="0.2">
      <c r="A223" s="142" t="s">
        <v>765</v>
      </c>
      <c r="B223" s="55" t="s">
        <v>774</v>
      </c>
      <c r="C223" s="93">
        <f>'2. Agency dashboard'!C274</f>
        <v>24.203299999999999</v>
      </c>
      <c r="D223" s="93">
        <f>'2. Agency dashboard'!D274</f>
        <v>25.516400000000001</v>
      </c>
      <c r="E223" s="23">
        <v>647.29169999999999</v>
      </c>
      <c r="F223" s="23">
        <v>513.1825</v>
      </c>
      <c r="G223" s="23" t="s">
        <v>868</v>
      </c>
      <c r="H223" s="23" t="s">
        <v>868</v>
      </c>
      <c r="I223" s="23">
        <v>583.64260000000002</v>
      </c>
      <c r="J223" s="23">
        <v>194.09520000000001</v>
      </c>
      <c r="K223" s="23" t="s">
        <v>868</v>
      </c>
    </row>
    <row r="224" spans="1:14" ht="30" customHeight="1" x14ac:dyDescent="0.2">
      <c r="A224" s="142" t="s">
        <v>766</v>
      </c>
      <c r="B224" s="55" t="s">
        <v>775</v>
      </c>
      <c r="C224" s="93">
        <f>'2. Agency dashboard'!C275</f>
        <v>4082.2912000000001</v>
      </c>
      <c r="D224" s="93">
        <f>'2. Agency dashboard'!D275</f>
        <v>3838.8011000000001</v>
      </c>
      <c r="E224" s="23">
        <v>10026.864</v>
      </c>
      <c r="F224" s="23">
        <v>5956.2034999999996</v>
      </c>
      <c r="G224" s="23" t="s">
        <v>868</v>
      </c>
      <c r="H224" s="23" t="s">
        <v>868</v>
      </c>
      <c r="I224" s="23">
        <v>5457.7166999999999</v>
      </c>
      <c r="J224" s="23">
        <v>3774.2710999999999</v>
      </c>
      <c r="K224" s="23" t="s">
        <v>868</v>
      </c>
    </row>
    <row r="225" spans="1:14" ht="30" customHeight="1" x14ac:dyDescent="0.2">
      <c r="A225" s="142" t="s">
        <v>767</v>
      </c>
      <c r="B225" s="55" t="s">
        <v>776</v>
      </c>
      <c r="C225" s="93">
        <f>'2. Agency dashboard'!C276</f>
        <v>739.41110000000003</v>
      </c>
      <c r="D225" s="93">
        <f>'2. Agency dashboard'!D276</f>
        <v>673.55200000000002</v>
      </c>
      <c r="E225" s="23">
        <v>2220.6208000000001</v>
      </c>
      <c r="F225" s="23">
        <v>1273.1685</v>
      </c>
      <c r="G225" s="23" t="s">
        <v>868</v>
      </c>
      <c r="H225" s="23" t="s">
        <v>868</v>
      </c>
      <c r="I225" s="23">
        <v>1115.748</v>
      </c>
      <c r="J225" s="23">
        <v>812.0462</v>
      </c>
      <c r="K225" s="23" t="s">
        <v>868</v>
      </c>
    </row>
    <row r="226" spans="1:14" ht="30" customHeight="1" x14ac:dyDescent="0.2">
      <c r="A226" s="55" t="s">
        <v>358</v>
      </c>
      <c r="B226" s="55" t="s">
        <v>359</v>
      </c>
      <c r="C226" s="59"/>
      <c r="D226" s="93"/>
      <c r="E226" s="23"/>
      <c r="F226" s="22"/>
      <c r="G226" s="23"/>
      <c r="H226" s="23"/>
      <c r="I226" s="52"/>
      <c r="J226" s="52"/>
      <c r="K226" s="52"/>
      <c r="N226" s="71"/>
    </row>
    <row r="227" spans="1:14" ht="30" customHeight="1" x14ac:dyDescent="0.2">
      <c r="A227" s="142" t="s">
        <v>360</v>
      </c>
      <c r="B227" s="55" t="s">
        <v>361</v>
      </c>
      <c r="C227" s="93">
        <f>'2. Agency dashboard'!C278</f>
        <v>200.88749999999999</v>
      </c>
      <c r="D227" s="93">
        <f>'2. Agency dashboard'!D278</f>
        <v>211.01660000000001</v>
      </c>
      <c r="E227" s="23">
        <v>701.14670000000001</v>
      </c>
      <c r="F227" s="23">
        <v>964.22450000000003</v>
      </c>
      <c r="G227" s="23" t="s">
        <v>868</v>
      </c>
      <c r="H227" s="23" t="s">
        <v>868</v>
      </c>
      <c r="I227" s="23">
        <v>219.22329999999999</v>
      </c>
      <c r="J227" s="23">
        <v>369.8032</v>
      </c>
      <c r="K227" s="23" t="s">
        <v>868</v>
      </c>
    </row>
    <row r="228" spans="1:14" ht="30" customHeight="1" x14ac:dyDescent="0.2">
      <c r="A228" s="142" t="s">
        <v>362</v>
      </c>
      <c r="B228" s="55" t="s">
        <v>363</v>
      </c>
      <c r="C228" s="93">
        <f>'2. Agency dashboard'!C279</f>
        <v>161.3554</v>
      </c>
      <c r="D228" s="93">
        <f>'2. Agency dashboard'!D279</f>
        <v>142.97290000000001</v>
      </c>
      <c r="E228" s="23">
        <v>403.8639</v>
      </c>
      <c r="F228" s="23">
        <v>429.06180000000001</v>
      </c>
      <c r="G228" s="23" t="s">
        <v>868</v>
      </c>
      <c r="H228" s="23" t="s">
        <v>868</v>
      </c>
      <c r="I228" s="23">
        <v>162.14089999999999</v>
      </c>
      <c r="J228" s="23">
        <v>141.3417</v>
      </c>
      <c r="K228" s="23" t="s">
        <v>868</v>
      </c>
    </row>
    <row r="229" spans="1:14" ht="30" customHeight="1" x14ac:dyDescent="0.2">
      <c r="A229" s="142" t="s">
        <v>364</v>
      </c>
      <c r="B229" s="55" t="s">
        <v>365</v>
      </c>
      <c r="C229" s="93">
        <f>'2. Agency dashboard'!C280</f>
        <v>440.09679999999997</v>
      </c>
      <c r="D229" s="93">
        <f>'2. Agency dashboard'!D280</f>
        <v>352.36939999999998</v>
      </c>
      <c r="E229" s="23">
        <v>1196.7393999999999</v>
      </c>
      <c r="F229" s="23">
        <v>658.23140000000001</v>
      </c>
      <c r="G229" s="23" t="s">
        <v>868</v>
      </c>
      <c r="H229" s="23" t="s">
        <v>868</v>
      </c>
      <c r="I229" s="23">
        <v>403.58890000000002</v>
      </c>
      <c r="J229" s="23">
        <v>334.12439999999998</v>
      </c>
      <c r="K229" s="23" t="s">
        <v>868</v>
      </c>
    </row>
    <row r="230" spans="1:14" ht="30" customHeight="1" x14ac:dyDescent="0.2">
      <c r="A230" s="142" t="s">
        <v>366</v>
      </c>
      <c r="B230" s="55" t="s">
        <v>367</v>
      </c>
      <c r="C230" s="93">
        <f>'2. Agency dashboard'!C281</f>
        <v>0</v>
      </c>
      <c r="D230" s="93">
        <f>'2. Agency dashboard'!D281</f>
        <v>25.516400000000001</v>
      </c>
      <c r="E230" s="23">
        <v>71.099000000000004</v>
      </c>
      <c r="F230" s="23">
        <v>123.7664</v>
      </c>
      <c r="G230" s="23" t="s">
        <v>868</v>
      </c>
      <c r="H230" s="23" t="s">
        <v>868</v>
      </c>
      <c r="I230" s="23">
        <v>35.661099999999998</v>
      </c>
      <c r="J230" s="23">
        <v>56.722999999999999</v>
      </c>
      <c r="K230" s="23" t="s">
        <v>868</v>
      </c>
    </row>
    <row r="231" spans="1:14" ht="30" customHeight="1" x14ac:dyDescent="0.2">
      <c r="A231" s="142" t="s">
        <v>368</v>
      </c>
      <c r="B231" s="55" t="s">
        <v>371</v>
      </c>
      <c r="C231" s="93">
        <f>'2. Agency dashboard'!C282</f>
        <v>0</v>
      </c>
      <c r="D231" s="93">
        <f>'2. Agency dashboard'!D282</f>
        <v>0</v>
      </c>
      <c r="E231" s="23">
        <v>105.62690000000001</v>
      </c>
      <c r="F231" s="23">
        <v>79.764200000000002</v>
      </c>
      <c r="G231" s="23" t="s">
        <v>868</v>
      </c>
      <c r="H231" s="23" t="s">
        <v>868</v>
      </c>
      <c r="I231" s="23">
        <v>0</v>
      </c>
      <c r="J231" s="23">
        <v>27.337</v>
      </c>
      <c r="K231" s="23" t="s">
        <v>868</v>
      </c>
    </row>
    <row r="232" spans="1:14" ht="30" customHeight="1" x14ac:dyDescent="0.2">
      <c r="A232" s="142" t="s">
        <v>370</v>
      </c>
      <c r="B232" s="55" t="s">
        <v>369</v>
      </c>
      <c r="C232" s="93">
        <f>'2. Agency dashboard'!C283</f>
        <v>2033.4811999999999</v>
      </c>
      <c r="D232" s="93">
        <f>'2. Agency dashboard'!D283</f>
        <v>1643.1754000000001</v>
      </c>
      <c r="E232" s="23">
        <v>400.80160000000001</v>
      </c>
      <c r="F232" s="23">
        <v>484.44240000000002</v>
      </c>
      <c r="G232" s="23" t="s">
        <v>868</v>
      </c>
      <c r="H232" s="23" t="s">
        <v>868</v>
      </c>
      <c r="I232" s="23">
        <v>126.2512</v>
      </c>
      <c r="J232" s="23">
        <v>280.54160000000002</v>
      </c>
      <c r="K232" s="23" t="s">
        <v>868</v>
      </c>
    </row>
    <row r="233" spans="1:14" ht="30" customHeight="1" x14ac:dyDescent="0.2">
      <c r="A233" s="142" t="s">
        <v>372</v>
      </c>
      <c r="B233" s="55" t="s">
        <v>373</v>
      </c>
      <c r="C233" s="93">
        <f>'2. Agency dashboard'!C284</f>
        <v>1259.3788</v>
      </c>
      <c r="D233" s="93">
        <f>'2. Agency dashboard'!D284</f>
        <v>1769.1373000000001</v>
      </c>
      <c r="E233" s="23">
        <v>1584.7825</v>
      </c>
      <c r="F233" s="23">
        <v>1914.9784999999999</v>
      </c>
      <c r="G233" s="23" t="s">
        <v>868</v>
      </c>
      <c r="H233" s="23" t="s">
        <v>868</v>
      </c>
      <c r="I233" s="23">
        <v>701.17359999999996</v>
      </c>
      <c r="J233" s="23">
        <v>939.97659999999996</v>
      </c>
      <c r="K233" s="23" t="s">
        <v>868</v>
      </c>
    </row>
    <row r="234" spans="1:14" ht="30" customHeight="1" x14ac:dyDescent="0.2">
      <c r="A234" s="142" t="s">
        <v>374</v>
      </c>
      <c r="B234" s="55" t="s">
        <v>375</v>
      </c>
      <c r="C234" s="93">
        <f>'2. Agency dashboard'!C285</f>
        <v>24.203299999999999</v>
      </c>
      <c r="D234" s="93">
        <f>'2. Agency dashboard'!D285</f>
        <v>25.516400000000001</v>
      </c>
      <c r="E234" s="23">
        <v>354.66120000000001</v>
      </c>
      <c r="F234" s="23">
        <v>312.5718</v>
      </c>
      <c r="G234" s="23" t="s">
        <v>868</v>
      </c>
      <c r="H234" s="23" t="s">
        <v>868</v>
      </c>
      <c r="I234" s="23">
        <v>41.080500000000001</v>
      </c>
      <c r="J234" s="23">
        <v>136.2663</v>
      </c>
      <c r="K234" s="23" t="s">
        <v>868</v>
      </c>
    </row>
    <row r="235" spans="1:14" ht="30" customHeight="1" x14ac:dyDescent="0.2">
      <c r="A235" s="142" t="s">
        <v>376</v>
      </c>
      <c r="B235" s="55" t="s">
        <v>377</v>
      </c>
      <c r="C235" s="93">
        <f>'2. Agency dashboard'!C286</f>
        <v>4082.2912000000001</v>
      </c>
      <c r="D235" s="93">
        <f>'2. Agency dashboard'!D286</f>
        <v>3838.8011000000001</v>
      </c>
      <c r="E235" s="23">
        <v>4212.9340000000002</v>
      </c>
      <c r="F235" s="23">
        <v>4359.4426999999996</v>
      </c>
      <c r="G235" s="23" t="s">
        <v>868</v>
      </c>
      <c r="H235" s="23" t="s">
        <v>868</v>
      </c>
      <c r="I235" s="23">
        <v>3624.8962000000001</v>
      </c>
      <c r="J235" s="23">
        <v>2788.2332000000001</v>
      </c>
      <c r="K235" s="23" t="s">
        <v>868</v>
      </c>
    </row>
    <row r="236" spans="1:14" ht="30" customHeight="1" x14ac:dyDescent="0.2">
      <c r="A236" s="142" t="s">
        <v>378</v>
      </c>
      <c r="B236" s="55" t="s">
        <v>379</v>
      </c>
      <c r="C236" s="93">
        <f>'2. Agency dashboard'!C287</f>
        <v>739.41110000000003</v>
      </c>
      <c r="D236" s="93">
        <f>'2. Agency dashboard'!D287</f>
        <v>673.55200000000002</v>
      </c>
      <c r="E236" s="23">
        <v>870.05100000000004</v>
      </c>
      <c r="F236" s="23">
        <v>1017.4794000000001</v>
      </c>
      <c r="G236" s="23" t="s">
        <v>868</v>
      </c>
      <c r="H236" s="23" t="s">
        <v>868</v>
      </c>
      <c r="I236" s="23">
        <v>564.17240000000004</v>
      </c>
      <c r="J236" s="23">
        <v>635.50400000000002</v>
      </c>
      <c r="K236" s="23" t="s">
        <v>868</v>
      </c>
    </row>
    <row r="237" spans="1:14" ht="30" customHeight="1" x14ac:dyDescent="0.2">
      <c r="A237" s="55" t="s">
        <v>164</v>
      </c>
      <c r="B237" s="55" t="s">
        <v>523</v>
      </c>
      <c r="C237" s="146">
        <f>'2. Agency dashboard'!C288</f>
        <v>33.682099999999998</v>
      </c>
      <c r="D237" s="146">
        <f>'2. Agency dashboard'!D288</f>
        <v>37.694699999999997</v>
      </c>
      <c r="E237" s="22">
        <v>25.714099999999998</v>
      </c>
      <c r="F237" s="22">
        <v>31.262599999999999</v>
      </c>
      <c r="G237" s="22">
        <v>35.56</v>
      </c>
      <c r="H237" s="22">
        <v>40.869999999999997</v>
      </c>
      <c r="I237" s="22">
        <v>32.892899999999997</v>
      </c>
      <c r="J237" s="22">
        <v>48.014200000000002</v>
      </c>
      <c r="K237" s="22" t="s">
        <v>868</v>
      </c>
      <c r="N237" s="71"/>
    </row>
    <row r="238" spans="1:14" ht="30" customHeight="1" x14ac:dyDescent="0.2">
      <c r="A238" s="55" t="s">
        <v>380</v>
      </c>
      <c r="B238" s="55" t="s">
        <v>159</v>
      </c>
      <c r="C238" s="146">
        <f>'2. Agency dashboard'!C289</f>
        <v>33.682099999999998</v>
      </c>
      <c r="D238" s="146">
        <f>'2. Agency dashboard'!D289</f>
        <v>37.694699999999997</v>
      </c>
      <c r="E238" s="22">
        <v>35.2806</v>
      </c>
      <c r="F238" s="22">
        <v>35.2806</v>
      </c>
      <c r="G238" s="22" t="s">
        <v>868</v>
      </c>
      <c r="H238" s="22" t="s">
        <v>868</v>
      </c>
      <c r="I238" s="22">
        <v>76.570999999999998</v>
      </c>
      <c r="J238" s="22">
        <v>95.988799999999998</v>
      </c>
      <c r="K238" s="22" t="s">
        <v>868</v>
      </c>
      <c r="N238" s="71"/>
    </row>
    <row r="239" spans="1:14" ht="30" customHeight="1" x14ac:dyDescent="0.2">
      <c r="A239" s="55" t="s">
        <v>381</v>
      </c>
      <c r="B239" s="55" t="s">
        <v>98</v>
      </c>
      <c r="C239" s="147">
        <f>'2. Agency dashboard'!C290</f>
        <v>0.5</v>
      </c>
      <c r="D239" s="147">
        <f>'2. Agency dashboard'!D290</f>
        <v>0.5</v>
      </c>
      <c r="E239" s="145">
        <v>0.8</v>
      </c>
      <c r="F239" s="145">
        <v>0.8</v>
      </c>
      <c r="G239" s="145" t="s">
        <v>868</v>
      </c>
      <c r="H239" s="145" t="s">
        <v>868</v>
      </c>
      <c r="I239" s="145">
        <v>0.875</v>
      </c>
      <c r="J239" s="145">
        <v>0.9</v>
      </c>
      <c r="K239" s="145" t="s">
        <v>868</v>
      </c>
      <c r="N239" s="71"/>
    </row>
    <row r="240" spans="1:14" ht="30" customHeight="1" x14ac:dyDescent="0.2">
      <c r="A240" s="55" t="s">
        <v>382</v>
      </c>
      <c r="B240" s="14" t="s">
        <v>525</v>
      </c>
      <c r="C240" s="59">
        <f>'2. Agency dashboard'!C291</f>
        <v>0.83950000000000002</v>
      </c>
      <c r="D240" s="59">
        <f>'2. Agency dashboard'!D291</f>
        <v>0.83250000000000002</v>
      </c>
      <c r="E240" s="21">
        <v>0.84440000000000004</v>
      </c>
      <c r="F240" s="21">
        <v>0.80449999999999999</v>
      </c>
      <c r="G240" s="21" t="s">
        <v>868</v>
      </c>
      <c r="H240" s="21" t="s">
        <v>868</v>
      </c>
      <c r="I240" s="21">
        <v>0.80520000000000003</v>
      </c>
      <c r="J240" s="21">
        <v>0.68630000000000002</v>
      </c>
      <c r="K240" s="21" t="s">
        <v>868</v>
      </c>
      <c r="N240" s="71"/>
    </row>
    <row r="241" spans="1:14" ht="30" customHeight="1" x14ac:dyDescent="0.2">
      <c r="A241" s="55" t="s">
        <v>383</v>
      </c>
      <c r="B241" s="148" t="s">
        <v>526</v>
      </c>
      <c r="C241" s="59">
        <f>'2. Agency dashboard'!C292</f>
        <v>0.1605</v>
      </c>
      <c r="D241" s="59">
        <f>'2. Agency dashboard'!D292</f>
        <v>0.16750000000000001</v>
      </c>
      <c r="E241" s="21">
        <v>0.15559999999999999</v>
      </c>
      <c r="F241" s="21">
        <v>0.1956</v>
      </c>
      <c r="G241" s="21" t="s">
        <v>868</v>
      </c>
      <c r="H241" s="21" t="s">
        <v>868</v>
      </c>
      <c r="I241" s="21">
        <v>6.3200000000000006E-2</v>
      </c>
      <c r="J241" s="21">
        <v>9.5899999999999999E-2</v>
      </c>
      <c r="K241" s="21" t="s">
        <v>868</v>
      </c>
      <c r="N241" s="71"/>
    </row>
    <row r="242" spans="1:14" ht="30" customHeight="1" x14ac:dyDescent="0.2">
      <c r="A242" s="55" t="s">
        <v>165</v>
      </c>
      <c r="B242" s="96" t="s">
        <v>527</v>
      </c>
      <c r="C242" s="119"/>
      <c r="D242" s="119"/>
      <c r="E242" s="22"/>
      <c r="F242" s="22"/>
      <c r="G242" s="22"/>
      <c r="H242" s="22"/>
      <c r="I242" s="22"/>
      <c r="J242" s="52"/>
      <c r="K242" s="22"/>
      <c r="N242" s="71"/>
    </row>
    <row r="243" spans="1:14" ht="30" customHeight="1" x14ac:dyDescent="0.2">
      <c r="A243" s="108" t="s">
        <v>802</v>
      </c>
      <c r="B243" s="149" t="s">
        <v>528</v>
      </c>
      <c r="C243" s="59">
        <f>'2. Agency dashboard'!C294</f>
        <v>0.06</v>
      </c>
      <c r="D243" s="59">
        <f>'2. Agency dashboard'!D294</f>
        <v>7.5600000000000001E-2</v>
      </c>
      <c r="E243" s="21">
        <v>4.1500000000000002E-2</v>
      </c>
      <c r="F243" s="21">
        <v>6.3899999999999998E-2</v>
      </c>
      <c r="G243" s="21" t="s">
        <v>868</v>
      </c>
      <c r="H243" s="21" t="s">
        <v>868</v>
      </c>
      <c r="I243" s="21">
        <v>2.06E-2</v>
      </c>
      <c r="J243" s="21">
        <v>3.4500000000000003E-2</v>
      </c>
      <c r="K243" s="21" t="s">
        <v>868</v>
      </c>
      <c r="N243" s="71"/>
    </row>
    <row r="244" spans="1:14" ht="30" customHeight="1" x14ac:dyDescent="0.2">
      <c r="A244" s="89" t="s">
        <v>803</v>
      </c>
      <c r="B244" s="150" t="s">
        <v>529</v>
      </c>
      <c r="C244" s="59">
        <f>'2. Agency dashboard'!C295</f>
        <v>1.11E-2</v>
      </c>
      <c r="D244" s="59">
        <f>'2. Agency dashboard'!D295</f>
        <v>1.18E-2</v>
      </c>
      <c r="E244" s="21">
        <v>2.01E-2</v>
      </c>
      <c r="F244" s="21">
        <v>2.1999999999999999E-2</v>
      </c>
      <c r="G244" s="21" t="s">
        <v>868</v>
      </c>
      <c r="H244" s="21" t="s">
        <v>868</v>
      </c>
      <c r="I244" s="21">
        <v>1.06E-2</v>
      </c>
      <c r="J244" s="21">
        <v>1.06E-2</v>
      </c>
      <c r="K244" s="21" t="s">
        <v>868</v>
      </c>
      <c r="N244" s="71"/>
    </row>
    <row r="245" spans="1:14" ht="30" customHeight="1" x14ac:dyDescent="0.2">
      <c r="A245" s="110" t="s">
        <v>804</v>
      </c>
      <c r="B245" s="151" t="s">
        <v>530</v>
      </c>
      <c r="C245" s="59">
        <f>'2. Agency dashboard'!C296</f>
        <v>7.1099999999999997E-2</v>
      </c>
      <c r="D245" s="59">
        <f>'2. Agency dashboard'!D296</f>
        <v>8.7400000000000005E-2</v>
      </c>
      <c r="E245" s="21">
        <v>7.3400000000000007E-2</v>
      </c>
      <c r="F245" s="21">
        <v>9.2399999999999996E-2</v>
      </c>
      <c r="G245" s="21" t="s">
        <v>868</v>
      </c>
      <c r="H245" s="21" t="s">
        <v>868</v>
      </c>
      <c r="I245" s="21">
        <v>4.6300000000000001E-2</v>
      </c>
      <c r="J245" s="21">
        <v>6.4799999999999996E-2</v>
      </c>
      <c r="K245" s="21" t="s">
        <v>868</v>
      </c>
      <c r="N245" s="71"/>
    </row>
    <row r="246" spans="1:14" ht="30" customHeight="1" x14ac:dyDescent="0.2">
      <c r="A246" s="89" t="s">
        <v>805</v>
      </c>
      <c r="B246" s="152" t="s">
        <v>531</v>
      </c>
      <c r="C246" s="59">
        <f>'2. Agency dashboard'!C297</f>
        <v>0.10050000000000001</v>
      </c>
      <c r="D246" s="59">
        <f>'2. Agency dashboard'!D297</f>
        <v>9.1899999999999996E-2</v>
      </c>
      <c r="E246" s="21">
        <v>0.10299999999999999</v>
      </c>
      <c r="F246" s="21">
        <v>0.1148</v>
      </c>
      <c r="G246" s="21" t="s">
        <v>868</v>
      </c>
      <c r="H246" s="21" t="s">
        <v>868</v>
      </c>
      <c r="I246" s="21">
        <v>4.6300000000000001E-2</v>
      </c>
      <c r="J246" s="21">
        <v>3.6600000000000001E-2</v>
      </c>
      <c r="K246" s="21" t="s">
        <v>868</v>
      </c>
      <c r="N246" s="71"/>
    </row>
    <row r="247" spans="1:14" ht="30" customHeight="1" x14ac:dyDescent="0.2">
      <c r="A247" s="108" t="s">
        <v>806</v>
      </c>
      <c r="B247" s="123" t="s">
        <v>532</v>
      </c>
      <c r="C247" s="59">
        <f>'2. Agency dashboard'!C298</f>
        <v>0.18229999999999999</v>
      </c>
      <c r="D247" s="59">
        <f>'2. Agency dashboard'!D298</f>
        <v>0.18790000000000001</v>
      </c>
      <c r="E247" s="21">
        <v>0.14280000000000001</v>
      </c>
      <c r="F247" s="21">
        <v>0.1318</v>
      </c>
      <c r="G247" s="21" t="s">
        <v>868</v>
      </c>
      <c r="H247" s="21" t="s">
        <v>868</v>
      </c>
      <c r="I247" s="21">
        <v>9.8000000000000004E-2</v>
      </c>
      <c r="J247" s="21">
        <v>8.9599999999999999E-2</v>
      </c>
      <c r="K247" s="21" t="s">
        <v>868</v>
      </c>
      <c r="N247" s="71"/>
    </row>
    <row r="248" spans="1:14" ht="30" customHeight="1" x14ac:dyDescent="0.2">
      <c r="A248" s="113" t="s">
        <v>807</v>
      </c>
      <c r="B248" s="153" t="s">
        <v>533</v>
      </c>
      <c r="C248" s="59">
        <f>'2. Agency dashboard'!C299</f>
        <v>0.2828</v>
      </c>
      <c r="D248" s="59">
        <f>'2. Agency dashboard'!D299</f>
        <v>0.27989999999999998</v>
      </c>
      <c r="E248" s="21">
        <v>0.26879999999999998</v>
      </c>
      <c r="F248" s="21">
        <v>0.28100000000000003</v>
      </c>
      <c r="G248" s="21" t="s">
        <v>868</v>
      </c>
      <c r="H248" s="21" t="s">
        <v>868</v>
      </c>
      <c r="I248" s="21">
        <v>0.1958</v>
      </c>
      <c r="J248" s="21">
        <v>0.1958</v>
      </c>
      <c r="K248" s="21" t="s">
        <v>868</v>
      </c>
      <c r="N248" s="71"/>
    </row>
    <row r="249" spans="1:14" ht="30" customHeight="1" x14ac:dyDescent="0.2">
      <c r="A249" s="115" t="s">
        <v>808</v>
      </c>
      <c r="B249" s="123" t="s">
        <v>534</v>
      </c>
      <c r="C249" s="59">
        <f>'2. Agency dashboard'!C300</f>
        <v>0.28989999999999999</v>
      </c>
      <c r="D249" s="59">
        <f>'2. Agency dashboard'!D300</f>
        <v>0.3054</v>
      </c>
      <c r="E249" s="21">
        <v>0.18310000000000001</v>
      </c>
      <c r="F249" s="21">
        <v>0.18310000000000001</v>
      </c>
      <c r="G249" s="21" t="s">
        <v>868</v>
      </c>
      <c r="H249" s="21" t="s">
        <v>868</v>
      </c>
      <c r="I249" s="21">
        <v>0.1507</v>
      </c>
      <c r="J249" s="21">
        <v>0.1222</v>
      </c>
      <c r="K249" s="21" t="s">
        <v>868</v>
      </c>
      <c r="N249" s="71"/>
    </row>
    <row r="250" spans="1:14" ht="30" customHeight="1" x14ac:dyDescent="0.2">
      <c r="A250" s="116" t="s">
        <v>809</v>
      </c>
      <c r="B250" s="152" t="s">
        <v>535</v>
      </c>
      <c r="C250" s="59">
        <f>'2. Agency dashboard'!C301</f>
        <v>0</v>
      </c>
      <c r="D250" s="59">
        <f>'2. Agency dashboard'!D301</f>
        <v>0</v>
      </c>
      <c r="E250" s="21">
        <v>2.35E-2</v>
      </c>
      <c r="F250" s="21">
        <v>2.1700000000000001E-2</v>
      </c>
      <c r="G250" s="21" t="s">
        <v>868</v>
      </c>
      <c r="H250" s="21" t="s">
        <v>868</v>
      </c>
      <c r="I250" s="21">
        <v>2.3999999999999998E-3</v>
      </c>
      <c r="J250" s="21">
        <v>2.7000000000000001E-3</v>
      </c>
      <c r="K250" s="21" t="s">
        <v>868</v>
      </c>
    </row>
    <row r="251" spans="1:14" ht="30" customHeight="1" x14ac:dyDescent="0.2">
      <c r="A251" s="89" t="s">
        <v>810</v>
      </c>
      <c r="B251" s="123" t="s">
        <v>536</v>
      </c>
      <c r="C251" s="59">
        <f>'2. Agency dashboard'!C302</f>
        <v>0.16550000000000001</v>
      </c>
      <c r="D251" s="59">
        <f>'2. Agency dashboard'!D302</f>
        <v>0.1479</v>
      </c>
      <c r="E251" s="21">
        <v>0.33360000000000001</v>
      </c>
      <c r="F251" s="21">
        <v>0.20349999999999999</v>
      </c>
      <c r="G251" s="21" t="s">
        <v>868</v>
      </c>
      <c r="H251" s="21" t="s">
        <v>868</v>
      </c>
      <c r="I251" s="21">
        <v>0.1754</v>
      </c>
      <c r="J251" s="21">
        <v>7.8799999999999995E-2</v>
      </c>
      <c r="K251" s="21" t="s">
        <v>868</v>
      </c>
    </row>
    <row r="252" spans="1:14" ht="30" customHeight="1" x14ac:dyDescent="0.2">
      <c r="A252" s="108" t="s">
        <v>811</v>
      </c>
      <c r="B252" s="152" t="s">
        <v>537</v>
      </c>
      <c r="C252" s="59">
        <f>'2. Agency dashboard'!C303</f>
        <v>0.1714</v>
      </c>
      <c r="D252" s="59">
        <f>'2. Agency dashboard'!D303</f>
        <v>0.17119999999999999</v>
      </c>
      <c r="E252" s="21">
        <v>9.1800000000000007E-2</v>
      </c>
      <c r="F252" s="21">
        <v>8.7900000000000006E-2</v>
      </c>
      <c r="G252" s="21" t="s">
        <v>868</v>
      </c>
      <c r="H252" s="21" t="s">
        <v>868</v>
      </c>
      <c r="I252" s="21">
        <v>5.5500000000000001E-2</v>
      </c>
      <c r="J252" s="21">
        <v>3.6999999999999998E-2</v>
      </c>
      <c r="K252" s="21" t="s">
        <v>868</v>
      </c>
    </row>
    <row r="253" spans="1:14" ht="30" customHeight="1" x14ac:dyDescent="0.2">
      <c r="A253" s="89" t="s">
        <v>812</v>
      </c>
      <c r="B253" s="123" t="s">
        <v>538</v>
      </c>
      <c r="C253" s="59">
        <f>'2. Agency dashboard'!C304</f>
        <v>1.9300000000000001E-2</v>
      </c>
      <c r="D253" s="59">
        <f>'2. Agency dashboard'!D304</f>
        <v>8.3000000000000001E-3</v>
      </c>
      <c r="E253" s="21">
        <v>1.9099999999999999E-2</v>
      </c>
      <c r="F253" s="21">
        <v>1.61E-2</v>
      </c>
      <c r="G253" s="21" t="s">
        <v>868</v>
      </c>
      <c r="H253" s="21" t="s">
        <v>868</v>
      </c>
      <c r="I253" s="21">
        <v>8.3999999999999995E-3</v>
      </c>
      <c r="J253" s="21">
        <v>5.3E-3</v>
      </c>
      <c r="K253" s="21" t="s">
        <v>868</v>
      </c>
    </row>
    <row r="255" spans="1:14" ht="45" x14ac:dyDescent="0.2">
      <c r="A255" s="28" t="str">
        <f>A4</f>
        <v>ICT1</v>
      </c>
      <c r="B255" s="27" t="str">
        <f>B4</f>
        <v>Total ICT cost as a proportion of the organisational running costs</v>
      </c>
      <c r="C255" s="135" t="s">
        <v>847</v>
      </c>
      <c r="D255" s="135" t="s">
        <v>832</v>
      </c>
      <c r="E255" s="11" t="s">
        <v>126</v>
      </c>
      <c r="F255" s="11" t="s">
        <v>127</v>
      </c>
      <c r="G255" s="11" t="s">
        <v>131</v>
      </c>
      <c r="H255" s="11" t="s">
        <v>130</v>
      </c>
      <c r="I255" s="11" t="s">
        <v>128</v>
      </c>
      <c r="J255" s="11" t="s">
        <v>129</v>
      </c>
    </row>
    <row r="256" spans="1:14" ht="15" customHeight="1" x14ac:dyDescent="0.2">
      <c r="A256" s="28"/>
      <c r="B256" s="28" t="s">
        <v>132</v>
      </c>
      <c r="C256" s="21">
        <f t="shared" ref="C256:H256" si="0">C4</f>
        <v>6.08E-2</v>
      </c>
      <c r="D256" s="21">
        <f t="shared" si="0"/>
        <v>6.3600000000000004E-2</v>
      </c>
      <c r="E256" s="21">
        <f t="shared" si="0"/>
        <v>9.1600000000000001E-2</v>
      </c>
      <c r="F256" s="21">
        <f t="shared" si="0"/>
        <v>7.17E-2</v>
      </c>
      <c r="G256" s="21">
        <f t="shared" si="0"/>
        <v>1.6799999999999999E-2</v>
      </c>
      <c r="H256" s="21">
        <f t="shared" si="0"/>
        <v>3.6299999999999999E-2</v>
      </c>
      <c r="I256" s="21">
        <f>I4</f>
        <v>6.1199999999999997E-2</v>
      </c>
      <c r="J256" s="21">
        <f>J4</f>
        <v>4.8599999999999997E-2</v>
      </c>
    </row>
    <row r="276" spans="1:7" ht="24" customHeight="1" x14ac:dyDescent="0.25"/>
    <row r="278" spans="1:7" ht="38.25" customHeight="1" x14ac:dyDescent="0.2">
      <c r="A278" s="140" t="str">
        <f>A5</f>
        <v>ICT2</v>
      </c>
      <c r="B278" s="27" t="s">
        <v>388</v>
      </c>
      <c r="C278" s="135" t="s">
        <v>847</v>
      </c>
      <c r="D278" s="135" t="s">
        <v>832</v>
      </c>
      <c r="E278" s="11" t="s">
        <v>425</v>
      </c>
      <c r="G278" s="71"/>
    </row>
    <row r="279" spans="1:7" ht="28.5" x14ac:dyDescent="0.2">
      <c r="A279" s="140" t="str">
        <f>A6</f>
        <v>ICT2.1</v>
      </c>
      <c r="B279" s="53" t="s">
        <v>389</v>
      </c>
      <c r="C279" s="70">
        <f>C6</f>
        <v>2.2499999999999999E-2</v>
      </c>
      <c r="D279" s="70">
        <f>D6</f>
        <v>2.4299999999999999E-2</v>
      </c>
      <c r="E279" s="70">
        <f t="shared" ref="E279:E288" si="1">K6</f>
        <v>6.9000000000000006E-2</v>
      </c>
    </row>
    <row r="280" spans="1:7" ht="28.5" x14ac:dyDescent="0.2">
      <c r="A280" s="140" t="str">
        <f t="shared" ref="A280:A288" si="2">A7</f>
        <v>ICT2.2</v>
      </c>
      <c r="B280" s="53" t="s">
        <v>390</v>
      </c>
      <c r="C280" s="70">
        <f t="shared" ref="C280:D288" si="3">C7</f>
        <v>1.7999999999999999E-2</v>
      </c>
      <c r="D280" s="70">
        <f t="shared" si="3"/>
        <v>1.6500000000000001E-2</v>
      </c>
      <c r="E280" s="70">
        <f t="shared" si="1"/>
        <v>1.9E-2</v>
      </c>
    </row>
    <row r="281" spans="1:7" x14ac:dyDescent="0.2">
      <c r="A281" s="140" t="str">
        <f t="shared" si="2"/>
        <v>ICT2.3</v>
      </c>
      <c r="B281" s="53" t="s">
        <v>391</v>
      </c>
      <c r="C281" s="70">
        <f t="shared" si="3"/>
        <v>4.9200000000000001E-2</v>
      </c>
      <c r="D281" s="70">
        <f t="shared" si="3"/>
        <v>4.0599999999999997E-2</v>
      </c>
      <c r="E281" s="70">
        <f t="shared" si="1"/>
        <v>9.6000000000000002E-2</v>
      </c>
    </row>
    <row r="282" spans="1:7" ht="28.5" x14ac:dyDescent="0.2">
      <c r="A282" s="140" t="str">
        <f t="shared" si="2"/>
        <v>ICT2.4</v>
      </c>
      <c r="B282" s="53" t="s">
        <v>392</v>
      </c>
      <c r="C282" s="70">
        <f t="shared" si="3"/>
        <v>0</v>
      </c>
      <c r="D282" s="70">
        <f t="shared" si="3"/>
        <v>2.8999999999999998E-3</v>
      </c>
      <c r="E282" s="70">
        <f t="shared" si="1"/>
        <v>2.1000000000000001E-2</v>
      </c>
    </row>
    <row r="283" spans="1:7" ht="28.5" x14ac:dyDescent="0.2">
      <c r="A283" s="140" t="str">
        <f t="shared" si="2"/>
        <v>ICT2.5</v>
      </c>
      <c r="B283" s="53" t="s">
        <v>393</v>
      </c>
      <c r="C283" s="70">
        <f t="shared" si="3"/>
        <v>0</v>
      </c>
      <c r="D283" s="70">
        <f t="shared" si="3"/>
        <v>0</v>
      </c>
      <c r="E283" s="70">
        <f t="shared" si="1"/>
        <v>2.1000000000000001E-2</v>
      </c>
    </row>
    <row r="284" spans="1:7" x14ac:dyDescent="0.2">
      <c r="A284" s="140" t="str">
        <f t="shared" si="2"/>
        <v>ICT2.6</v>
      </c>
      <c r="B284" s="53" t="s">
        <v>394</v>
      </c>
      <c r="C284" s="70">
        <f t="shared" si="3"/>
        <v>0.22739999999999999</v>
      </c>
      <c r="D284" s="70">
        <f t="shared" si="3"/>
        <v>0.1893</v>
      </c>
      <c r="E284" s="70">
        <f t="shared" si="1"/>
        <v>0.1</v>
      </c>
    </row>
    <row r="285" spans="1:7" ht="28.5" x14ac:dyDescent="0.2">
      <c r="A285" s="140" t="str">
        <f t="shared" si="2"/>
        <v>ICT2.7</v>
      </c>
      <c r="B285" s="53" t="s">
        <v>395</v>
      </c>
      <c r="C285" s="70">
        <f t="shared" si="3"/>
        <v>0.1409</v>
      </c>
      <c r="D285" s="70">
        <f t="shared" si="3"/>
        <v>0.20380000000000001</v>
      </c>
      <c r="E285" s="70">
        <f t="shared" si="1"/>
        <v>0.14399999999999999</v>
      </c>
    </row>
    <row r="286" spans="1:7" ht="28.5" x14ac:dyDescent="0.2">
      <c r="A286" s="140" t="str">
        <f t="shared" si="2"/>
        <v>ICT2.8</v>
      </c>
      <c r="B286" s="53" t="s">
        <v>396</v>
      </c>
      <c r="C286" s="70">
        <f t="shared" si="3"/>
        <v>2.7000000000000001E-3</v>
      </c>
      <c r="D286" s="70">
        <f t="shared" si="3"/>
        <v>2.8999999999999998E-3</v>
      </c>
      <c r="E286" s="70">
        <f t="shared" si="1"/>
        <v>2.5000000000000001E-2</v>
      </c>
    </row>
    <row r="287" spans="1:7" ht="28.5" x14ac:dyDescent="0.2">
      <c r="A287" s="140" t="str">
        <f t="shared" si="2"/>
        <v>ICT2.9</v>
      </c>
      <c r="B287" s="53" t="s">
        <v>397</v>
      </c>
      <c r="C287" s="70">
        <f t="shared" si="3"/>
        <v>0.45660000000000001</v>
      </c>
      <c r="D287" s="70">
        <f t="shared" si="3"/>
        <v>0.44219999999999998</v>
      </c>
      <c r="E287" s="70">
        <f t="shared" si="1"/>
        <v>0.44600000000000001</v>
      </c>
    </row>
    <row r="288" spans="1:7" ht="28.5" x14ac:dyDescent="0.2">
      <c r="A288" s="140" t="str">
        <f t="shared" si="2"/>
        <v>ICT2.10</v>
      </c>
      <c r="B288" s="53" t="s">
        <v>398</v>
      </c>
      <c r="C288" s="70">
        <f t="shared" si="3"/>
        <v>8.2699999999999996E-2</v>
      </c>
      <c r="D288" s="70">
        <f t="shared" si="3"/>
        <v>7.7600000000000002E-2</v>
      </c>
      <c r="E288" s="70">
        <f t="shared" si="1"/>
        <v>0.06</v>
      </c>
    </row>
    <row r="303" spans="9:11" ht="15" customHeight="1" x14ac:dyDescent="0.25">
      <c r="I303" s="11" t="s">
        <v>128</v>
      </c>
      <c r="J303" s="11"/>
      <c r="K303" s="11" t="s">
        <v>129</v>
      </c>
    </row>
    <row r="304" spans="9:11" ht="15" customHeight="1" x14ac:dyDescent="0.25">
      <c r="I304" s="31" t="e">
        <f>#REF!</f>
        <v>#REF!</v>
      </c>
      <c r="J304" s="31"/>
      <c r="K304" s="31" t="e">
        <f>#REF!</f>
        <v>#REF!</v>
      </c>
    </row>
    <row r="314" spans="1:7" ht="47.25" customHeight="1" x14ac:dyDescent="0.2">
      <c r="A314" s="154" t="str">
        <f>A17</f>
        <v>ICT3.1</v>
      </c>
      <c r="B314" s="134" t="s">
        <v>399</v>
      </c>
      <c r="C314" s="135" t="s">
        <v>847</v>
      </c>
      <c r="D314" s="135" t="s">
        <v>832</v>
      </c>
      <c r="E314" s="11" t="s">
        <v>425</v>
      </c>
      <c r="G314" s="71"/>
    </row>
    <row r="315" spans="1:7" x14ac:dyDescent="0.2">
      <c r="A315" s="154" t="str">
        <f>A18</f>
        <v>ICT3.1.1</v>
      </c>
      <c r="B315" s="79" t="str">
        <f t="shared" ref="B315:D316" si="4">B18</f>
        <v>Mainframe &amp; Midrange hardware capital costs</v>
      </c>
      <c r="C315" s="59">
        <f t="shared" si="4"/>
        <v>0</v>
      </c>
      <c r="D315" s="59">
        <f t="shared" si="4"/>
        <v>0</v>
      </c>
      <c r="E315" s="59"/>
    </row>
    <row r="316" spans="1:7" x14ac:dyDescent="0.2">
      <c r="A316" s="154" t="str">
        <f>A19</f>
        <v>ICT3.1.2</v>
      </c>
      <c r="B316" s="79" t="str">
        <f t="shared" si="4"/>
        <v>Mainframe &amp; Midrange hardware operating costs</v>
      </c>
      <c r="C316" s="59">
        <f t="shared" si="4"/>
        <v>0</v>
      </c>
      <c r="D316" s="59">
        <f t="shared" si="4"/>
        <v>5.9499999999999997E-2</v>
      </c>
      <c r="E316" s="59"/>
    </row>
    <row r="317" spans="1:7" x14ac:dyDescent="0.2">
      <c r="A317" s="154"/>
      <c r="B317" s="79" t="s">
        <v>446</v>
      </c>
      <c r="C317" s="59">
        <f>C18+C19</f>
        <v>0</v>
      </c>
      <c r="D317" s="59">
        <f>D18+D19</f>
        <v>5.9499999999999997E-2</v>
      </c>
      <c r="E317" s="59">
        <v>0.30730000000000002</v>
      </c>
    </row>
    <row r="318" spans="1:7" x14ac:dyDescent="0.2">
      <c r="A318" s="154" t="str">
        <f t="shared" ref="A318:D319" si="5">A20</f>
        <v>ICT3.1.3</v>
      </c>
      <c r="B318" s="79" t="str">
        <f t="shared" si="5"/>
        <v>Mainframe &amp; Midrange software capital costs</v>
      </c>
      <c r="C318" s="59">
        <f t="shared" si="5"/>
        <v>0</v>
      </c>
      <c r="D318" s="59">
        <f t="shared" si="5"/>
        <v>0</v>
      </c>
      <c r="E318" s="59"/>
    </row>
    <row r="319" spans="1:7" x14ac:dyDescent="0.2">
      <c r="A319" s="154" t="str">
        <f t="shared" si="5"/>
        <v>ICT3.1.4</v>
      </c>
      <c r="B319" s="79" t="str">
        <f t="shared" si="5"/>
        <v>Mainframe &amp; Midrange software operating costs</v>
      </c>
      <c r="C319" s="59">
        <f t="shared" si="5"/>
        <v>1</v>
      </c>
      <c r="D319" s="59">
        <f t="shared" si="5"/>
        <v>0.68330000000000002</v>
      </c>
      <c r="E319" s="59"/>
    </row>
    <row r="320" spans="1:7" x14ac:dyDescent="0.2">
      <c r="A320" s="154"/>
      <c r="B320" s="79" t="s">
        <v>447</v>
      </c>
      <c r="C320" s="59">
        <f>C20+C21</f>
        <v>1</v>
      </c>
      <c r="D320" s="59">
        <f>D20+D21</f>
        <v>0.68330000000000002</v>
      </c>
      <c r="E320" s="59">
        <v>0.21729999999999999</v>
      </c>
    </row>
    <row r="321" spans="1:5" x14ac:dyDescent="0.2">
      <c r="A321" s="154" t="str">
        <f t="shared" ref="A321:B325" si="6">A22</f>
        <v>ICT3.1.5</v>
      </c>
      <c r="B321" s="79" t="str">
        <f t="shared" si="6"/>
        <v>Mainframe &amp; Midrange personnel internal costs</v>
      </c>
      <c r="C321" s="59">
        <f t="shared" ref="C321:D325" si="7">C22</f>
        <v>0</v>
      </c>
      <c r="D321" s="59">
        <f t="shared" si="7"/>
        <v>0.25719999999999998</v>
      </c>
      <c r="E321" s="59">
        <v>0.16800000000000001</v>
      </c>
    </row>
    <row r="322" spans="1:5" x14ac:dyDescent="0.2">
      <c r="A322" s="154" t="str">
        <f t="shared" si="6"/>
        <v>ICT3.1.6</v>
      </c>
      <c r="B322" s="79" t="str">
        <f t="shared" si="6"/>
        <v>Mainframe &amp; Midrange personnel external costs</v>
      </c>
      <c r="C322" s="59">
        <f t="shared" si="7"/>
        <v>0</v>
      </c>
      <c r="D322" s="59">
        <f t="shared" si="7"/>
        <v>0</v>
      </c>
      <c r="E322" s="59">
        <v>7.0699999999999999E-2</v>
      </c>
    </row>
    <row r="323" spans="1:5" x14ac:dyDescent="0.2">
      <c r="A323" s="154" t="str">
        <f t="shared" si="6"/>
        <v>ICT3.1.7</v>
      </c>
      <c r="B323" s="79" t="str">
        <f t="shared" si="6"/>
        <v>Mainframe &amp; Midrange outsourced costs</v>
      </c>
      <c r="C323" s="59">
        <f t="shared" si="7"/>
        <v>0</v>
      </c>
      <c r="D323" s="59">
        <f t="shared" si="7"/>
        <v>0</v>
      </c>
      <c r="E323" s="59">
        <v>0.21929999999999999</v>
      </c>
    </row>
    <row r="324" spans="1:5" x14ac:dyDescent="0.2">
      <c r="A324" s="154" t="str">
        <f t="shared" si="6"/>
        <v>ICT3.1.8</v>
      </c>
      <c r="B324" s="79" t="str">
        <f t="shared" si="6"/>
        <v>Mainframe &amp; Midrange carriage costs</v>
      </c>
      <c r="C324" s="59">
        <f t="shared" si="7"/>
        <v>0</v>
      </c>
      <c r="D324" s="59">
        <f t="shared" si="7"/>
        <v>0</v>
      </c>
      <c r="E324" s="59">
        <v>0</v>
      </c>
    </row>
    <row r="325" spans="1:5" x14ac:dyDescent="0.2">
      <c r="A325" s="154" t="str">
        <f t="shared" si="6"/>
        <v>ICT3.1.9</v>
      </c>
      <c r="B325" s="79" t="str">
        <f t="shared" si="6"/>
        <v>Mainframe &amp; Midrange other costs</v>
      </c>
      <c r="C325" s="59">
        <f t="shared" si="7"/>
        <v>0</v>
      </c>
      <c r="D325" s="59">
        <f t="shared" si="7"/>
        <v>0</v>
      </c>
      <c r="E325" s="59">
        <v>1.7299999999999999E-2</v>
      </c>
    </row>
    <row r="350" spans="1:7" ht="30" x14ac:dyDescent="0.2">
      <c r="A350" s="154" t="str">
        <f>A27</f>
        <v>ICT3.2</v>
      </c>
      <c r="B350" s="134" t="s">
        <v>400</v>
      </c>
      <c r="C350" s="135" t="s">
        <v>847</v>
      </c>
      <c r="D350" s="135" t="s">
        <v>832</v>
      </c>
      <c r="E350" s="11" t="s">
        <v>425</v>
      </c>
      <c r="G350" s="71"/>
    </row>
    <row r="351" spans="1:7" ht="15" customHeight="1" x14ac:dyDescent="0.2">
      <c r="A351" s="154" t="str">
        <f>A28</f>
        <v>ICT3.2.1</v>
      </c>
      <c r="B351" s="79" t="str">
        <f t="shared" ref="B351:D352" si="8">B28</f>
        <v>Storage hardware capital costs</v>
      </c>
      <c r="C351" s="59">
        <f t="shared" si="8"/>
        <v>0</v>
      </c>
      <c r="D351" s="59">
        <f t="shared" si="8"/>
        <v>0</v>
      </c>
      <c r="E351" s="59"/>
    </row>
    <row r="352" spans="1:7" ht="15" customHeight="1" x14ac:dyDescent="0.2">
      <c r="A352" s="154" t="str">
        <f>A29</f>
        <v>ICT3.2.2</v>
      </c>
      <c r="B352" s="79" t="str">
        <f t="shared" si="8"/>
        <v>Storage hardware operating costs</v>
      </c>
      <c r="C352" s="59">
        <f t="shared" si="8"/>
        <v>0</v>
      </c>
      <c r="D352" s="59">
        <f t="shared" si="8"/>
        <v>0</v>
      </c>
      <c r="E352" s="59"/>
    </row>
    <row r="353" spans="1:5" ht="15" customHeight="1" x14ac:dyDescent="0.2">
      <c r="A353" s="154"/>
      <c r="B353" s="79" t="s">
        <v>448</v>
      </c>
      <c r="C353" s="59">
        <f>C28+C29</f>
        <v>0</v>
      </c>
      <c r="D353" s="59">
        <f>D28+D29</f>
        <v>0</v>
      </c>
      <c r="E353" s="59">
        <v>0.51</v>
      </c>
    </row>
    <row r="354" spans="1:5" ht="15" customHeight="1" x14ac:dyDescent="0.2">
      <c r="A354" s="154" t="str">
        <f t="shared" ref="A354:C355" si="9">A30</f>
        <v>ICT3.2.3</v>
      </c>
      <c r="B354" s="79" t="str">
        <f t="shared" si="9"/>
        <v>Storage software capital costs</v>
      </c>
      <c r="C354" s="59">
        <f t="shared" si="9"/>
        <v>0</v>
      </c>
      <c r="D354" s="59">
        <f>D30</f>
        <v>0</v>
      </c>
      <c r="E354" s="59"/>
    </row>
    <row r="355" spans="1:5" ht="15" customHeight="1" x14ac:dyDescent="0.2">
      <c r="A355" s="154" t="str">
        <f t="shared" si="9"/>
        <v>ICT3.2.4</v>
      </c>
      <c r="B355" s="79" t="str">
        <f t="shared" si="9"/>
        <v>Storage software operating costs</v>
      </c>
      <c r="C355" s="59">
        <f t="shared" si="9"/>
        <v>0</v>
      </c>
      <c r="D355" s="59">
        <f>D31</f>
        <v>0</v>
      </c>
      <c r="E355" s="59"/>
    </row>
    <row r="356" spans="1:5" ht="15" customHeight="1" x14ac:dyDescent="0.2">
      <c r="A356" s="154"/>
      <c r="B356" s="79" t="s">
        <v>449</v>
      </c>
      <c r="C356" s="59">
        <f>C30+C31</f>
        <v>0</v>
      </c>
      <c r="D356" s="59">
        <f>D30+D31</f>
        <v>0</v>
      </c>
      <c r="E356" s="59">
        <v>0.14000000000000001</v>
      </c>
    </row>
    <row r="357" spans="1:5" ht="15" customHeight="1" x14ac:dyDescent="0.2">
      <c r="A357" s="154" t="str">
        <f t="shared" ref="A357:C361" si="10">A32</f>
        <v>ICT3.2.5</v>
      </c>
      <c r="B357" s="79" t="str">
        <f t="shared" si="10"/>
        <v>Storage personnel internal costs</v>
      </c>
      <c r="C357" s="59">
        <f t="shared" si="10"/>
        <v>0</v>
      </c>
      <c r="D357" s="59">
        <f>D32</f>
        <v>0.17849999999999999</v>
      </c>
      <c r="E357" s="59">
        <v>0.2</v>
      </c>
    </row>
    <row r="358" spans="1:5" ht="15" customHeight="1" x14ac:dyDescent="0.2">
      <c r="A358" s="154" t="str">
        <f t="shared" si="10"/>
        <v>ICT3.2.6</v>
      </c>
      <c r="B358" s="79" t="str">
        <f t="shared" si="10"/>
        <v>Storage personnel external costs</v>
      </c>
      <c r="C358" s="59">
        <f t="shared" si="10"/>
        <v>0</v>
      </c>
      <c r="D358" s="59">
        <f>D33</f>
        <v>0</v>
      </c>
      <c r="E358" s="59">
        <v>0.08</v>
      </c>
    </row>
    <row r="359" spans="1:5" ht="15" customHeight="1" x14ac:dyDescent="0.2">
      <c r="A359" s="154" t="str">
        <f t="shared" si="10"/>
        <v>ICT3.2.7</v>
      </c>
      <c r="B359" s="79" t="str">
        <f t="shared" si="10"/>
        <v>Storage outsourced costs</v>
      </c>
      <c r="C359" s="59">
        <f t="shared" si="10"/>
        <v>1</v>
      </c>
      <c r="D359" s="59">
        <f>D34</f>
        <v>0.82150000000000001</v>
      </c>
      <c r="E359" s="59">
        <v>0.06</v>
      </c>
    </row>
    <row r="360" spans="1:5" ht="15" customHeight="1" x14ac:dyDescent="0.2">
      <c r="A360" s="154" t="str">
        <f t="shared" si="10"/>
        <v>ICT3.2.8</v>
      </c>
      <c r="B360" s="79" t="str">
        <f t="shared" si="10"/>
        <v>Storage carriage costs</v>
      </c>
      <c r="C360" s="59">
        <f t="shared" si="10"/>
        <v>0</v>
      </c>
      <c r="D360" s="59">
        <f>D35</f>
        <v>0</v>
      </c>
      <c r="E360" s="59">
        <v>0</v>
      </c>
    </row>
    <row r="361" spans="1:5" ht="15" customHeight="1" x14ac:dyDescent="0.2">
      <c r="A361" s="154" t="str">
        <f t="shared" si="10"/>
        <v>ICT3.2.9</v>
      </c>
      <c r="B361" s="58" t="str">
        <f t="shared" si="10"/>
        <v>Storage other costs</v>
      </c>
      <c r="C361" s="59">
        <f t="shared" si="10"/>
        <v>0</v>
      </c>
      <c r="D361" s="59">
        <f>D36</f>
        <v>0</v>
      </c>
      <c r="E361" s="59">
        <v>0.01</v>
      </c>
    </row>
    <row r="386" spans="1:7" ht="30" x14ac:dyDescent="0.2">
      <c r="A386" s="154" t="str">
        <f>A37</f>
        <v>ICT3.3</v>
      </c>
      <c r="B386" s="134" t="s">
        <v>401</v>
      </c>
      <c r="C386" s="135" t="s">
        <v>847</v>
      </c>
      <c r="D386" s="135" t="s">
        <v>832</v>
      </c>
      <c r="E386" s="11" t="s">
        <v>425</v>
      </c>
      <c r="G386" s="71"/>
    </row>
    <row r="387" spans="1:7" ht="15" customHeight="1" x14ac:dyDescent="0.2">
      <c r="A387" s="154" t="str">
        <f>A38</f>
        <v>ICT3.3.1</v>
      </c>
      <c r="B387" s="79" t="str">
        <f t="shared" ref="B387:D388" si="11">B38</f>
        <v>WAN hardware capital costs</v>
      </c>
      <c r="C387" s="59">
        <f t="shared" si="11"/>
        <v>0</v>
      </c>
      <c r="D387" s="59">
        <f t="shared" si="11"/>
        <v>0</v>
      </c>
      <c r="E387" s="59"/>
    </row>
    <row r="388" spans="1:7" ht="15" customHeight="1" x14ac:dyDescent="0.2">
      <c r="A388" s="154" t="str">
        <f>A39</f>
        <v>ICT3.3.2</v>
      </c>
      <c r="B388" s="79" t="str">
        <f t="shared" si="11"/>
        <v>WAN hardware operating costs</v>
      </c>
      <c r="C388" s="59">
        <f t="shared" si="11"/>
        <v>0</v>
      </c>
      <c r="D388" s="59">
        <f t="shared" si="11"/>
        <v>0</v>
      </c>
      <c r="E388" s="59"/>
    </row>
    <row r="389" spans="1:7" ht="15" customHeight="1" x14ac:dyDescent="0.2">
      <c r="A389" s="154"/>
      <c r="B389" s="79" t="s">
        <v>450</v>
      </c>
      <c r="C389" s="59">
        <f>C38+C39</f>
        <v>0</v>
      </c>
      <c r="D389" s="59">
        <f>D38+D39</f>
        <v>0</v>
      </c>
      <c r="E389" s="59">
        <v>9.4E-2</v>
      </c>
    </row>
    <row r="390" spans="1:7" ht="15" customHeight="1" x14ac:dyDescent="0.2">
      <c r="A390" s="154" t="str">
        <f t="shared" ref="A390:C391" si="12">A40</f>
        <v>ICT3.3.3</v>
      </c>
      <c r="B390" s="79" t="str">
        <f t="shared" si="12"/>
        <v>WAN software capital costs</v>
      </c>
      <c r="C390" s="59">
        <f t="shared" si="12"/>
        <v>0</v>
      </c>
      <c r="D390" s="59">
        <f>D40</f>
        <v>0</v>
      </c>
      <c r="E390" s="59"/>
    </row>
    <row r="391" spans="1:7" ht="15" customHeight="1" x14ac:dyDescent="0.2">
      <c r="A391" s="154" t="str">
        <f t="shared" si="12"/>
        <v>ICT3.3.4</v>
      </c>
      <c r="B391" s="79" t="str">
        <f t="shared" si="12"/>
        <v>WAN software operating costs</v>
      </c>
      <c r="C391" s="59">
        <f t="shared" si="12"/>
        <v>0</v>
      </c>
      <c r="D391" s="59">
        <f>D41</f>
        <v>0</v>
      </c>
      <c r="E391" s="59"/>
    </row>
    <row r="392" spans="1:7" ht="15" customHeight="1" x14ac:dyDescent="0.2">
      <c r="A392" s="154"/>
      <c r="B392" s="79" t="s">
        <v>451</v>
      </c>
      <c r="C392" s="59">
        <f>C40+C41</f>
        <v>0</v>
      </c>
      <c r="D392" s="59">
        <f>D40+D41</f>
        <v>0</v>
      </c>
      <c r="E392" s="59">
        <v>2.0799999999999999E-2</v>
      </c>
    </row>
    <row r="393" spans="1:7" ht="15" customHeight="1" x14ac:dyDescent="0.2">
      <c r="A393" s="154" t="str">
        <f t="shared" ref="A393:C397" si="13">A42</f>
        <v>ICT3.3.5</v>
      </c>
      <c r="B393" s="79" t="str">
        <f t="shared" si="13"/>
        <v>WAN personnel internal costs</v>
      </c>
      <c r="C393" s="59">
        <f t="shared" si="13"/>
        <v>0</v>
      </c>
      <c r="D393" s="59">
        <f>D42</f>
        <v>7.2400000000000006E-2</v>
      </c>
      <c r="E393" s="59">
        <v>0.11550000000000001</v>
      </c>
    </row>
    <row r="394" spans="1:7" ht="15" customHeight="1" x14ac:dyDescent="0.2">
      <c r="A394" s="154" t="str">
        <f t="shared" si="13"/>
        <v>ICT3.3.6</v>
      </c>
      <c r="B394" s="79" t="str">
        <f t="shared" si="13"/>
        <v>WAN personnel external costs</v>
      </c>
      <c r="C394" s="59">
        <f t="shared" si="13"/>
        <v>0</v>
      </c>
      <c r="D394" s="59">
        <f>D43</f>
        <v>0</v>
      </c>
      <c r="E394" s="59">
        <v>3.4700000000000002E-2</v>
      </c>
    </row>
    <row r="395" spans="1:7" ht="15" customHeight="1" x14ac:dyDescent="0.2">
      <c r="A395" s="154" t="str">
        <f t="shared" si="13"/>
        <v>ICT3.3.7</v>
      </c>
      <c r="B395" s="79" t="str">
        <f t="shared" si="13"/>
        <v>WAN outsourced costs</v>
      </c>
      <c r="C395" s="59">
        <f t="shared" si="13"/>
        <v>0</v>
      </c>
      <c r="D395" s="59">
        <f>D44</f>
        <v>0</v>
      </c>
      <c r="E395" s="59">
        <v>5.3499999999999999E-2</v>
      </c>
    </row>
    <row r="396" spans="1:7" ht="15" customHeight="1" x14ac:dyDescent="0.2">
      <c r="A396" s="154" t="str">
        <f t="shared" si="13"/>
        <v>ICT3.3.8</v>
      </c>
      <c r="B396" s="79" t="str">
        <f t="shared" si="13"/>
        <v>WAN carriage costs</v>
      </c>
      <c r="C396" s="59">
        <f t="shared" si="13"/>
        <v>1</v>
      </c>
      <c r="D396" s="59">
        <f>D45</f>
        <v>0.92759999999999998</v>
      </c>
      <c r="E396" s="59">
        <v>0.67149999999999999</v>
      </c>
    </row>
    <row r="397" spans="1:7" ht="15" customHeight="1" x14ac:dyDescent="0.2">
      <c r="A397" s="154" t="str">
        <f t="shared" si="13"/>
        <v>ICT3.3.9</v>
      </c>
      <c r="B397" s="79" t="str">
        <f t="shared" si="13"/>
        <v>WAN other costs</v>
      </c>
      <c r="C397" s="59">
        <f t="shared" si="13"/>
        <v>0</v>
      </c>
      <c r="D397" s="59">
        <f>D46</f>
        <v>0</v>
      </c>
      <c r="E397" s="59">
        <v>0.01</v>
      </c>
    </row>
    <row r="422" spans="1:7" ht="30" x14ac:dyDescent="0.2">
      <c r="A422" s="154" t="str">
        <f>A47</f>
        <v>ICT3.4</v>
      </c>
      <c r="B422" s="134" t="s">
        <v>402</v>
      </c>
      <c r="C422" s="135" t="s">
        <v>847</v>
      </c>
      <c r="D422" s="135" t="s">
        <v>832</v>
      </c>
      <c r="E422" s="11" t="s">
        <v>425</v>
      </c>
      <c r="G422" s="71"/>
    </row>
    <row r="423" spans="1:7" ht="15" customHeight="1" x14ac:dyDescent="0.2">
      <c r="A423" s="154" t="str">
        <f>A48</f>
        <v>ICT3.4.1</v>
      </c>
      <c r="B423" s="79" t="str">
        <f t="shared" ref="B423:D424" si="14">B48</f>
        <v>LAN &amp; RAS hardware capital costs</v>
      </c>
      <c r="C423" s="59">
        <f t="shared" si="14"/>
        <v>0</v>
      </c>
      <c r="D423" s="59">
        <f t="shared" si="14"/>
        <v>0</v>
      </c>
      <c r="E423" s="59"/>
    </row>
    <row r="424" spans="1:7" ht="15" customHeight="1" x14ac:dyDescent="0.2">
      <c r="A424" s="154" t="str">
        <f>A49</f>
        <v>ICT3.4.2</v>
      </c>
      <c r="B424" s="79" t="str">
        <f t="shared" si="14"/>
        <v>LAN &amp; RAS hardware operating costs</v>
      </c>
      <c r="C424" s="59">
        <f t="shared" si="14"/>
        <v>0</v>
      </c>
      <c r="D424" s="59">
        <f t="shared" si="14"/>
        <v>0</v>
      </c>
      <c r="E424" s="59"/>
    </row>
    <row r="425" spans="1:7" ht="15" customHeight="1" x14ac:dyDescent="0.2">
      <c r="A425" s="154"/>
      <c r="B425" s="79" t="s">
        <v>452</v>
      </c>
      <c r="C425" s="59">
        <f>C48+C49</f>
        <v>0</v>
      </c>
      <c r="D425" s="59">
        <f>D48+D49</f>
        <v>0</v>
      </c>
      <c r="E425" s="59">
        <v>0.5</v>
      </c>
    </row>
    <row r="426" spans="1:7" ht="15" customHeight="1" x14ac:dyDescent="0.2">
      <c r="A426" s="154" t="str">
        <f t="shared" ref="A426:C427" si="15">A50</f>
        <v>ICT3.4.3</v>
      </c>
      <c r="B426" s="79" t="str">
        <f t="shared" si="15"/>
        <v>LAN &amp; RAS software capital costs</v>
      </c>
      <c r="C426" s="59">
        <f t="shared" si="15"/>
        <v>0</v>
      </c>
      <c r="D426" s="59">
        <f>D50</f>
        <v>0</v>
      </c>
      <c r="E426" s="59"/>
    </row>
    <row r="427" spans="1:7" ht="15" customHeight="1" x14ac:dyDescent="0.2">
      <c r="A427" s="154" t="str">
        <f t="shared" si="15"/>
        <v>ICT3.4.4</v>
      </c>
      <c r="B427" s="79" t="str">
        <f t="shared" si="15"/>
        <v>LAN &amp; RAS software operating costs</v>
      </c>
      <c r="C427" s="59">
        <f t="shared" si="15"/>
        <v>0</v>
      </c>
      <c r="D427" s="59">
        <f>D51</f>
        <v>0</v>
      </c>
      <c r="E427" s="59"/>
    </row>
    <row r="428" spans="1:7" ht="15" customHeight="1" x14ac:dyDescent="0.2">
      <c r="A428" s="154"/>
      <c r="B428" s="79" t="s">
        <v>453</v>
      </c>
      <c r="C428" s="59">
        <f>C50+C51</f>
        <v>0</v>
      </c>
      <c r="D428" s="59">
        <f>D50+D51</f>
        <v>0</v>
      </c>
      <c r="E428" s="59">
        <v>0.02</v>
      </c>
    </row>
    <row r="429" spans="1:7" ht="15" customHeight="1" x14ac:dyDescent="0.2">
      <c r="A429" s="154" t="str">
        <f t="shared" ref="A429:C433" si="16">A52</f>
        <v>ICT3.4.5</v>
      </c>
      <c r="B429" s="79" t="str">
        <f t="shared" si="16"/>
        <v>LAN &amp; RAS personnel internal costs</v>
      </c>
      <c r="C429" s="59">
        <f t="shared" si="16"/>
        <v>0</v>
      </c>
      <c r="D429" s="59">
        <f>D52</f>
        <v>1</v>
      </c>
      <c r="E429" s="59">
        <v>0.3</v>
      </c>
    </row>
    <row r="430" spans="1:7" ht="15" customHeight="1" x14ac:dyDescent="0.2">
      <c r="A430" s="154" t="str">
        <f t="shared" si="16"/>
        <v>ICT3.4.6</v>
      </c>
      <c r="B430" s="79" t="str">
        <f t="shared" si="16"/>
        <v>LAN &amp; RAS personnel external costs</v>
      </c>
      <c r="C430" s="59">
        <f t="shared" si="16"/>
        <v>0</v>
      </c>
      <c r="D430" s="59">
        <f>D53</f>
        <v>0</v>
      </c>
      <c r="E430" s="59">
        <v>0.06</v>
      </c>
    </row>
    <row r="431" spans="1:7" ht="15" customHeight="1" x14ac:dyDescent="0.2">
      <c r="A431" s="154" t="str">
        <f t="shared" si="16"/>
        <v>ICT3.4.7</v>
      </c>
      <c r="B431" s="79" t="str">
        <f t="shared" si="16"/>
        <v>LAN &amp; RAS outsourced costs</v>
      </c>
      <c r="C431" s="59">
        <f t="shared" si="16"/>
        <v>0</v>
      </c>
      <c r="D431" s="59">
        <f>D54</f>
        <v>0</v>
      </c>
      <c r="E431" s="59">
        <v>0.09</v>
      </c>
    </row>
    <row r="432" spans="1:7" ht="15" customHeight="1" x14ac:dyDescent="0.2">
      <c r="A432" s="154" t="str">
        <f t="shared" si="16"/>
        <v>ICT3.4.8</v>
      </c>
      <c r="B432" s="79" t="str">
        <f t="shared" si="16"/>
        <v>LAN &amp; RAS carriage costs</v>
      </c>
      <c r="C432" s="59">
        <f t="shared" si="16"/>
        <v>0</v>
      </c>
      <c r="D432" s="59">
        <f>D55</f>
        <v>0</v>
      </c>
      <c r="E432" s="59">
        <v>0</v>
      </c>
    </row>
    <row r="433" spans="1:5" ht="15" customHeight="1" x14ac:dyDescent="0.2">
      <c r="A433" s="154" t="str">
        <f t="shared" si="16"/>
        <v>ICT3.4.9</v>
      </c>
      <c r="B433" s="79" t="str">
        <f t="shared" si="16"/>
        <v>LAN &amp; RAS other costs</v>
      </c>
      <c r="C433" s="59">
        <f t="shared" si="16"/>
        <v>0</v>
      </c>
      <c r="D433" s="59">
        <f>D56</f>
        <v>0</v>
      </c>
      <c r="E433" s="59">
        <v>0.03</v>
      </c>
    </row>
    <row r="458" spans="1:7" ht="30" x14ac:dyDescent="0.2">
      <c r="A458" s="154" t="str">
        <f>A57</f>
        <v>ICT3.5</v>
      </c>
      <c r="B458" s="134" t="s">
        <v>403</v>
      </c>
      <c r="C458" s="135" t="s">
        <v>847</v>
      </c>
      <c r="D458" s="135" t="s">
        <v>832</v>
      </c>
      <c r="E458" s="11" t="s">
        <v>425</v>
      </c>
      <c r="G458" s="71"/>
    </row>
    <row r="459" spans="1:7" ht="15" customHeight="1" x14ac:dyDescent="0.2">
      <c r="A459" s="154" t="str">
        <f>A58</f>
        <v>ICT3.5.1</v>
      </c>
      <c r="B459" s="79" t="str">
        <f t="shared" ref="B459:D460" si="17">B58</f>
        <v>Facilities hardware capital costs</v>
      </c>
      <c r="C459" s="59">
        <f t="shared" si="17"/>
        <v>0</v>
      </c>
      <c r="D459" s="59">
        <f t="shared" si="17"/>
        <v>0</v>
      </c>
      <c r="E459" s="59"/>
    </row>
    <row r="460" spans="1:7" ht="15" customHeight="1" x14ac:dyDescent="0.2">
      <c r="A460" s="154" t="str">
        <f>A59</f>
        <v>ICT3.5.2</v>
      </c>
      <c r="B460" s="79" t="str">
        <f t="shared" si="17"/>
        <v>Facilities hardware operating costs</v>
      </c>
      <c r="C460" s="59">
        <f t="shared" si="17"/>
        <v>0</v>
      </c>
      <c r="D460" s="59">
        <f t="shared" si="17"/>
        <v>0</v>
      </c>
      <c r="E460" s="59"/>
    </row>
    <row r="461" spans="1:7" ht="15" customHeight="1" x14ac:dyDescent="0.2">
      <c r="A461" s="154"/>
      <c r="B461" s="79" t="s">
        <v>454</v>
      </c>
      <c r="C461" s="59">
        <f>C58+C59</f>
        <v>0</v>
      </c>
      <c r="D461" s="59">
        <f>D58+D59</f>
        <v>0</v>
      </c>
      <c r="E461" s="59">
        <v>0.12</v>
      </c>
    </row>
    <row r="462" spans="1:7" ht="15" customHeight="1" x14ac:dyDescent="0.2">
      <c r="A462" s="154" t="str">
        <f t="shared" ref="A462:C463" si="18">A60</f>
        <v>ICT3.5.3</v>
      </c>
      <c r="B462" s="79" t="str">
        <f t="shared" si="18"/>
        <v>Facilities software capital costs</v>
      </c>
      <c r="C462" s="59">
        <f t="shared" si="18"/>
        <v>0</v>
      </c>
      <c r="D462" s="59">
        <f>D60</f>
        <v>0</v>
      </c>
      <c r="E462" s="59"/>
    </row>
    <row r="463" spans="1:7" ht="15" customHeight="1" x14ac:dyDescent="0.2">
      <c r="A463" s="154" t="str">
        <f t="shared" si="18"/>
        <v>ICT3.5.4</v>
      </c>
      <c r="B463" s="79" t="str">
        <f t="shared" si="18"/>
        <v>Facilities software operating costs</v>
      </c>
      <c r="C463" s="59">
        <f t="shared" si="18"/>
        <v>0</v>
      </c>
      <c r="D463" s="59">
        <f>D61</f>
        <v>0</v>
      </c>
      <c r="E463" s="59"/>
    </row>
    <row r="464" spans="1:7" ht="15" customHeight="1" x14ac:dyDescent="0.2">
      <c r="A464" s="154"/>
      <c r="B464" s="79" t="s">
        <v>455</v>
      </c>
      <c r="C464" s="59">
        <f>C60+C61</f>
        <v>0</v>
      </c>
      <c r="D464" s="59">
        <f>D60+D61</f>
        <v>0</v>
      </c>
      <c r="E464" s="59">
        <v>0.01</v>
      </c>
    </row>
    <row r="465" spans="1:5" ht="15" customHeight="1" x14ac:dyDescent="0.2">
      <c r="A465" s="154" t="str">
        <f t="shared" ref="A465:C469" si="19">A62</f>
        <v>ICT3.5.5</v>
      </c>
      <c r="B465" s="79" t="str">
        <f t="shared" si="19"/>
        <v>Facilities personnel internal costs</v>
      </c>
      <c r="C465" s="59">
        <f t="shared" si="19"/>
        <v>0</v>
      </c>
      <c r="D465" s="59">
        <f>D62</f>
        <v>0</v>
      </c>
      <c r="E465" s="59">
        <v>0.28999999999999998</v>
      </c>
    </row>
    <row r="466" spans="1:5" ht="15" customHeight="1" x14ac:dyDescent="0.2">
      <c r="A466" s="154" t="str">
        <f t="shared" si="19"/>
        <v>ICT3.5.6</v>
      </c>
      <c r="B466" s="79" t="str">
        <f t="shared" si="19"/>
        <v>Facilities personnel external costs</v>
      </c>
      <c r="C466" s="59">
        <f t="shared" si="19"/>
        <v>0</v>
      </c>
      <c r="D466" s="59">
        <f>D63</f>
        <v>0</v>
      </c>
      <c r="E466" s="59">
        <v>0.1</v>
      </c>
    </row>
    <row r="467" spans="1:5" ht="15" customHeight="1" x14ac:dyDescent="0.2">
      <c r="A467" s="154" t="str">
        <f t="shared" si="19"/>
        <v>ICT3.5.7</v>
      </c>
      <c r="B467" s="79" t="str">
        <f t="shared" si="19"/>
        <v>Facilities outsourced costs</v>
      </c>
      <c r="C467" s="59">
        <f t="shared" si="19"/>
        <v>0</v>
      </c>
      <c r="D467" s="59">
        <f>D64</f>
        <v>0</v>
      </c>
      <c r="E467" s="59">
        <v>0.28999999999999998</v>
      </c>
    </row>
    <row r="468" spans="1:5" ht="15" customHeight="1" x14ac:dyDescent="0.2">
      <c r="A468" s="154" t="str">
        <f t="shared" si="19"/>
        <v>ICT3.5.8</v>
      </c>
      <c r="B468" s="79" t="str">
        <f t="shared" si="19"/>
        <v>Facilities carriage costs</v>
      </c>
      <c r="C468" s="59">
        <f t="shared" si="19"/>
        <v>0</v>
      </c>
      <c r="D468" s="59">
        <f>D65</f>
        <v>0</v>
      </c>
      <c r="E468" s="59">
        <v>0</v>
      </c>
    </row>
    <row r="469" spans="1:5" ht="15" customHeight="1" x14ac:dyDescent="0.2">
      <c r="A469" s="154" t="str">
        <f t="shared" si="19"/>
        <v>ICT3.5.9</v>
      </c>
      <c r="B469" s="79" t="str">
        <f t="shared" si="19"/>
        <v>Facilities other costs</v>
      </c>
      <c r="C469" s="59">
        <f t="shared" si="19"/>
        <v>0</v>
      </c>
      <c r="D469" s="59">
        <f>D66</f>
        <v>0</v>
      </c>
      <c r="E469" s="59">
        <v>0.19</v>
      </c>
    </row>
    <row r="494" spans="1:7" ht="30" x14ac:dyDescent="0.2">
      <c r="A494" s="154" t="str">
        <f>A67</f>
        <v>ICT3.6</v>
      </c>
      <c r="B494" s="134" t="s">
        <v>404</v>
      </c>
      <c r="C494" s="135" t="s">
        <v>847</v>
      </c>
      <c r="D494" s="135" t="s">
        <v>832</v>
      </c>
      <c r="E494" s="11" t="s">
        <v>425</v>
      </c>
      <c r="G494" s="71"/>
    </row>
    <row r="495" spans="1:7" ht="15" customHeight="1" x14ac:dyDescent="0.2">
      <c r="A495" s="154" t="str">
        <f>A68</f>
        <v>ICT3.6.1</v>
      </c>
      <c r="B495" s="79" t="str">
        <f t="shared" ref="B495:D496" si="20">B68</f>
        <v>Voice hardware capital costs</v>
      </c>
      <c r="C495" s="59">
        <f t="shared" si="20"/>
        <v>0.20730000000000001</v>
      </c>
      <c r="D495" s="59">
        <f t="shared" si="20"/>
        <v>0.1171</v>
      </c>
      <c r="E495" s="59"/>
    </row>
    <row r="496" spans="1:7" ht="15" customHeight="1" x14ac:dyDescent="0.2">
      <c r="A496" s="154" t="str">
        <f>A69</f>
        <v>ICT3.6.2</v>
      </c>
      <c r="B496" s="79" t="str">
        <f t="shared" si="20"/>
        <v>Voice hardware operating costs</v>
      </c>
      <c r="C496" s="59">
        <f t="shared" si="20"/>
        <v>3.1699999999999999E-2</v>
      </c>
      <c r="D496" s="59">
        <f t="shared" si="20"/>
        <v>3.2000000000000001E-2</v>
      </c>
      <c r="E496" s="59"/>
    </row>
    <row r="497" spans="1:5" ht="15" customHeight="1" x14ac:dyDescent="0.2">
      <c r="A497" s="154"/>
      <c r="B497" s="79" t="s">
        <v>456</v>
      </c>
      <c r="C497" s="59">
        <f>C68+C69</f>
        <v>0.23900000000000002</v>
      </c>
      <c r="D497" s="59">
        <f>D68+D69</f>
        <v>0.14910000000000001</v>
      </c>
      <c r="E497" s="59">
        <v>0.08</v>
      </c>
    </row>
    <row r="498" spans="1:5" ht="15" customHeight="1" x14ac:dyDescent="0.2">
      <c r="A498" s="154" t="str">
        <f t="shared" ref="A498:C499" si="21">A70</f>
        <v>ICT3.6.3</v>
      </c>
      <c r="B498" s="79" t="str">
        <f t="shared" si="21"/>
        <v>Voice software capital costs</v>
      </c>
      <c r="C498" s="59">
        <f t="shared" si="21"/>
        <v>0</v>
      </c>
      <c r="D498" s="59">
        <f>D70</f>
        <v>0</v>
      </c>
      <c r="E498" s="59"/>
    </row>
    <row r="499" spans="1:5" ht="15" customHeight="1" x14ac:dyDescent="0.2">
      <c r="A499" s="154" t="str">
        <f t="shared" si="21"/>
        <v>ICT3.6.4</v>
      </c>
      <c r="B499" s="79" t="str">
        <f t="shared" si="21"/>
        <v>Voice software operating costs</v>
      </c>
      <c r="C499" s="59">
        <f t="shared" si="21"/>
        <v>0</v>
      </c>
      <c r="D499" s="59">
        <f>D71</f>
        <v>0</v>
      </c>
      <c r="E499" s="59"/>
    </row>
    <row r="500" spans="1:5" ht="15" customHeight="1" x14ac:dyDescent="0.2">
      <c r="A500" s="154"/>
      <c r="B500" s="79" t="s">
        <v>457</v>
      </c>
      <c r="C500" s="59">
        <f>C70+C71</f>
        <v>0</v>
      </c>
      <c r="D500" s="59">
        <f>D70+D71</f>
        <v>0</v>
      </c>
      <c r="E500" s="59">
        <v>0.03</v>
      </c>
    </row>
    <row r="501" spans="1:5" ht="15" customHeight="1" x14ac:dyDescent="0.2">
      <c r="A501" s="154" t="str">
        <f t="shared" ref="A501:C505" si="22">A72</f>
        <v>ICT3.6.5</v>
      </c>
      <c r="B501" s="79" t="str">
        <f t="shared" si="22"/>
        <v>Voice personnel internal costs</v>
      </c>
      <c r="C501" s="59">
        <f t="shared" si="22"/>
        <v>0.14879999999999999</v>
      </c>
      <c r="D501" s="59">
        <f>D72</f>
        <v>0.1124</v>
      </c>
      <c r="E501" s="59">
        <v>0.14000000000000001</v>
      </c>
    </row>
    <row r="502" spans="1:5" ht="15" customHeight="1" x14ac:dyDescent="0.2">
      <c r="A502" s="154" t="str">
        <f t="shared" si="22"/>
        <v>ICT3.6.6</v>
      </c>
      <c r="B502" s="79" t="str">
        <f t="shared" si="22"/>
        <v>Voice personnel external costs</v>
      </c>
      <c r="C502" s="59">
        <f t="shared" si="22"/>
        <v>0</v>
      </c>
      <c r="D502" s="59">
        <f>D73</f>
        <v>0</v>
      </c>
      <c r="E502" s="59">
        <v>0.01</v>
      </c>
    </row>
    <row r="503" spans="1:5" ht="15" customHeight="1" x14ac:dyDescent="0.2">
      <c r="A503" s="154" t="str">
        <f t="shared" si="22"/>
        <v>ICT3.6.7</v>
      </c>
      <c r="B503" s="79" t="str">
        <f t="shared" si="22"/>
        <v>Voice outsourced costs</v>
      </c>
      <c r="C503" s="59">
        <f t="shared" si="22"/>
        <v>7.0800000000000002E-2</v>
      </c>
      <c r="D503" s="59">
        <f>D74</f>
        <v>3.2800000000000003E-2</v>
      </c>
      <c r="E503" s="59">
        <v>0.15</v>
      </c>
    </row>
    <row r="504" spans="1:5" ht="15" customHeight="1" x14ac:dyDescent="0.2">
      <c r="A504" s="154" t="str">
        <f t="shared" si="22"/>
        <v>ICT3.6.8</v>
      </c>
      <c r="B504" s="79" t="str">
        <f t="shared" si="22"/>
        <v>Voice carriage costs</v>
      </c>
      <c r="C504" s="59">
        <f t="shared" si="22"/>
        <v>0.53739999999999999</v>
      </c>
      <c r="D504" s="59">
        <f>D75</f>
        <v>0.70569999999999999</v>
      </c>
      <c r="E504" s="59">
        <v>0.51</v>
      </c>
    </row>
    <row r="505" spans="1:5" ht="15" customHeight="1" x14ac:dyDescent="0.2">
      <c r="A505" s="154" t="str">
        <f t="shared" si="22"/>
        <v>ICT3.6.9</v>
      </c>
      <c r="B505" s="79" t="str">
        <f t="shared" si="22"/>
        <v>Voice other costs</v>
      </c>
      <c r="C505" s="59">
        <f t="shared" si="22"/>
        <v>4.0000000000000001E-3</v>
      </c>
      <c r="D505" s="59">
        <f>D76</f>
        <v>0</v>
      </c>
      <c r="E505" s="59">
        <v>0.08</v>
      </c>
    </row>
    <row r="530" spans="1:7" ht="45" x14ac:dyDescent="0.2">
      <c r="A530" s="154" t="str">
        <f>A77</f>
        <v>ICT3.7</v>
      </c>
      <c r="B530" s="134" t="s">
        <v>405</v>
      </c>
      <c r="C530" s="135" t="s">
        <v>847</v>
      </c>
      <c r="D530" s="135" t="s">
        <v>832</v>
      </c>
      <c r="E530" s="11" t="s">
        <v>425</v>
      </c>
      <c r="G530" s="71"/>
    </row>
    <row r="531" spans="1:7" ht="15" customHeight="1" x14ac:dyDescent="0.2">
      <c r="A531" s="154" t="str">
        <f>A78</f>
        <v>ICT3.7.1</v>
      </c>
      <c r="B531" s="79" t="str">
        <f t="shared" ref="B531:D532" si="23">B78</f>
        <v>End User Infrastructure hardware capital costs</v>
      </c>
      <c r="C531" s="59">
        <f t="shared" si="23"/>
        <v>9.1600000000000001E-2</v>
      </c>
      <c r="D531" s="59">
        <f t="shared" si="23"/>
        <v>0.2621</v>
      </c>
      <c r="E531" s="59"/>
    </row>
    <row r="532" spans="1:7" ht="15" customHeight="1" x14ac:dyDescent="0.2">
      <c r="A532" s="154" t="str">
        <f>A79</f>
        <v>ICT3.7.2</v>
      </c>
      <c r="B532" s="79" t="str">
        <f t="shared" si="23"/>
        <v>End User Infrastructure hardware operating costs</v>
      </c>
      <c r="C532" s="59">
        <f t="shared" si="23"/>
        <v>2.7199999999999998E-2</v>
      </c>
      <c r="D532" s="59">
        <f t="shared" si="23"/>
        <v>2.1100000000000001E-2</v>
      </c>
      <c r="E532" s="59"/>
    </row>
    <row r="533" spans="1:7" ht="15" customHeight="1" x14ac:dyDescent="0.2">
      <c r="A533" s="154"/>
      <c r="B533" s="79" t="s">
        <v>458</v>
      </c>
      <c r="C533" s="59">
        <f>C78+C79</f>
        <v>0.1188</v>
      </c>
      <c r="D533" s="59">
        <f>D78+D79</f>
        <v>0.28320000000000001</v>
      </c>
      <c r="E533" s="59">
        <v>0.45</v>
      </c>
    </row>
    <row r="534" spans="1:7" ht="15" customHeight="1" x14ac:dyDescent="0.2">
      <c r="A534" s="154" t="str">
        <f t="shared" ref="A534:C535" si="24">A80</f>
        <v>ICT3.7.3</v>
      </c>
      <c r="B534" s="79" t="str">
        <f t="shared" si="24"/>
        <v>End User Infrastructure software capital costs</v>
      </c>
      <c r="C534" s="59">
        <f t="shared" si="24"/>
        <v>0</v>
      </c>
      <c r="D534" s="59">
        <f>D80</f>
        <v>0</v>
      </c>
      <c r="E534" s="59"/>
    </row>
    <row r="535" spans="1:7" ht="15" customHeight="1" x14ac:dyDescent="0.2">
      <c r="A535" s="154" t="str">
        <f t="shared" si="24"/>
        <v>ICT3.7.4</v>
      </c>
      <c r="B535" s="79" t="str">
        <f t="shared" si="24"/>
        <v>End User Infrastructure software operating costs</v>
      </c>
      <c r="C535" s="59">
        <f t="shared" si="24"/>
        <v>6.1199999999999997E-2</v>
      </c>
      <c r="D535" s="59">
        <f>D81</f>
        <v>4.2599999999999999E-2</v>
      </c>
      <c r="E535" s="59"/>
    </row>
    <row r="536" spans="1:7" ht="15" customHeight="1" x14ac:dyDescent="0.2">
      <c r="A536" s="154"/>
      <c r="B536" s="79" t="s">
        <v>459</v>
      </c>
      <c r="C536" s="59">
        <f>C80+C81</f>
        <v>6.1199999999999997E-2</v>
      </c>
      <c r="D536" s="59">
        <f>D80+D81</f>
        <v>4.2599999999999999E-2</v>
      </c>
      <c r="E536" s="59">
        <v>0.12</v>
      </c>
    </row>
    <row r="537" spans="1:7" ht="15" customHeight="1" x14ac:dyDescent="0.2">
      <c r="A537" s="154" t="str">
        <f t="shared" ref="A537:C541" si="25">A82</f>
        <v>ICT3.7.5</v>
      </c>
      <c r="B537" s="79" t="str">
        <f t="shared" si="25"/>
        <v>End User Infrastructure personnel internal costs</v>
      </c>
      <c r="C537" s="59">
        <f t="shared" si="25"/>
        <v>8.6499999999999994E-2</v>
      </c>
      <c r="D537" s="59">
        <f>D82</f>
        <v>4.5100000000000001E-2</v>
      </c>
      <c r="E537" s="59">
        <v>0.28000000000000003</v>
      </c>
    </row>
    <row r="538" spans="1:7" ht="15" customHeight="1" x14ac:dyDescent="0.2">
      <c r="A538" s="154" t="str">
        <f t="shared" si="25"/>
        <v>ICT3.7.6</v>
      </c>
      <c r="B538" s="79" t="str">
        <f t="shared" si="25"/>
        <v>End User Infrastructure personnel external costs</v>
      </c>
      <c r="C538" s="59">
        <f t="shared" si="25"/>
        <v>0</v>
      </c>
      <c r="D538" s="59">
        <f>D83</f>
        <v>0</v>
      </c>
      <c r="E538" s="59">
        <v>0.03</v>
      </c>
    </row>
    <row r="539" spans="1:7" ht="15" customHeight="1" x14ac:dyDescent="0.2">
      <c r="A539" s="154" t="str">
        <f t="shared" si="25"/>
        <v>ICT3.7.7</v>
      </c>
      <c r="B539" s="79" t="str">
        <f t="shared" si="25"/>
        <v>End User Infrastructure outsourced costs</v>
      </c>
      <c r="C539" s="59">
        <f t="shared" si="25"/>
        <v>0.70920000000000005</v>
      </c>
      <c r="D539" s="59">
        <f>D84</f>
        <v>0.62909999999999999</v>
      </c>
      <c r="E539" s="59">
        <v>0.09</v>
      </c>
    </row>
    <row r="540" spans="1:7" ht="15" customHeight="1" x14ac:dyDescent="0.2">
      <c r="A540" s="154" t="str">
        <f t="shared" si="25"/>
        <v>ICT3.7.8</v>
      </c>
      <c r="B540" s="79" t="str">
        <f t="shared" si="25"/>
        <v>End User Infrastructure carriage costs</v>
      </c>
      <c r="C540" s="59">
        <f t="shared" si="25"/>
        <v>0</v>
      </c>
      <c r="D540" s="59">
        <f>D85</f>
        <v>0</v>
      </c>
      <c r="E540" s="59">
        <v>0</v>
      </c>
    </row>
    <row r="541" spans="1:7" ht="15" customHeight="1" x14ac:dyDescent="0.2">
      <c r="A541" s="154" t="str">
        <f t="shared" si="25"/>
        <v>ICT3.7.9</v>
      </c>
      <c r="B541" s="79" t="str">
        <f t="shared" si="25"/>
        <v>End User Infrastructure other costs</v>
      </c>
      <c r="C541" s="59">
        <f t="shared" si="25"/>
        <v>2.4299999999999999E-2</v>
      </c>
      <c r="D541" s="59">
        <f>D86</f>
        <v>0</v>
      </c>
      <c r="E541" s="59">
        <v>0.03</v>
      </c>
    </row>
    <row r="566" spans="1:7" ht="30" x14ac:dyDescent="0.2">
      <c r="A566" s="154" t="str">
        <f>A87</f>
        <v>ICT3.8</v>
      </c>
      <c r="B566" s="134" t="s">
        <v>406</v>
      </c>
      <c r="C566" s="135" t="s">
        <v>847</v>
      </c>
      <c r="D566" s="135" t="s">
        <v>832</v>
      </c>
      <c r="E566" s="11" t="s">
        <v>425</v>
      </c>
      <c r="G566" s="71"/>
    </row>
    <row r="567" spans="1:7" ht="15" customHeight="1" x14ac:dyDescent="0.2">
      <c r="A567" s="154" t="str">
        <f>A88</f>
        <v>ICT3.8.1</v>
      </c>
      <c r="B567" s="79" t="str">
        <f t="shared" ref="B567:D568" si="26">B88</f>
        <v>Helpdesk hardware capital costs</v>
      </c>
      <c r="C567" s="59">
        <f t="shared" si="26"/>
        <v>0</v>
      </c>
      <c r="D567" s="59">
        <f t="shared" si="26"/>
        <v>0</v>
      </c>
      <c r="E567" s="59"/>
    </row>
    <row r="568" spans="1:7" ht="15" customHeight="1" x14ac:dyDescent="0.2">
      <c r="A568" s="154" t="str">
        <f>A89</f>
        <v>ICT3.8.2</v>
      </c>
      <c r="B568" s="79" t="str">
        <f t="shared" si="26"/>
        <v>Helpdesk hardware operating costs</v>
      </c>
      <c r="C568" s="59">
        <f t="shared" si="26"/>
        <v>0</v>
      </c>
      <c r="D568" s="59">
        <f t="shared" si="26"/>
        <v>0</v>
      </c>
      <c r="E568" s="59"/>
    </row>
    <row r="569" spans="1:7" ht="15" customHeight="1" x14ac:dyDescent="0.2">
      <c r="A569" s="154"/>
      <c r="B569" s="79" t="s">
        <v>460</v>
      </c>
      <c r="C569" s="59">
        <f>C88+C89</f>
        <v>0</v>
      </c>
      <c r="D569" s="59">
        <f>D88+D89</f>
        <v>0</v>
      </c>
      <c r="E569" s="59">
        <v>0.03</v>
      </c>
    </row>
    <row r="570" spans="1:7" ht="15" customHeight="1" x14ac:dyDescent="0.2">
      <c r="A570" s="154" t="str">
        <f t="shared" ref="A570:C571" si="27">A90</f>
        <v>ICT3.8.3</v>
      </c>
      <c r="B570" s="79" t="str">
        <f t="shared" si="27"/>
        <v>Helpdesk software capital costs</v>
      </c>
      <c r="C570" s="59">
        <f t="shared" si="27"/>
        <v>0</v>
      </c>
      <c r="D570" s="59">
        <f>D90</f>
        <v>0</v>
      </c>
      <c r="E570" s="59"/>
    </row>
    <row r="571" spans="1:7" ht="15" customHeight="1" x14ac:dyDescent="0.2">
      <c r="A571" s="154" t="str">
        <f t="shared" si="27"/>
        <v>ICT3.8.4</v>
      </c>
      <c r="B571" s="79" t="str">
        <f t="shared" si="27"/>
        <v>Helpdesk software operating costs</v>
      </c>
      <c r="C571" s="59">
        <f t="shared" si="27"/>
        <v>0</v>
      </c>
      <c r="D571" s="59">
        <f>D91</f>
        <v>0</v>
      </c>
      <c r="E571" s="59"/>
    </row>
    <row r="572" spans="1:7" ht="15" customHeight="1" x14ac:dyDescent="0.2">
      <c r="A572" s="154"/>
      <c r="B572" s="79" t="s">
        <v>461</v>
      </c>
      <c r="C572" s="59">
        <f>C91+C90</f>
        <v>0</v>
      </c>
      <c r="D572" s="59">
        <f>D91+D90</f>
        <v>0</v>
      </c>
      <c r="E572" s="59">
        <v>0.03</v>
      </c>
    </row>
    <row r="573" spans="1:7" ht="15" customHeight="1" x14ac:dyDescent="0.2">
      <c r="A573" s="154" t="str">
        <f t="shared" ref="A573:C577" si="28">A92</f>
        <v>ICT3.8.5</v>
      </c>
      <c r="B573" s="79" t="str">
        <f t="shared" si="28"/>
        <v>Helpdesk personnel internal costs</v>
      </c>
      <c r="C573" s="59">
        <f t="shared" si="28"/>
        <v>1</v>
      </c>
      <c r="D573" s="59">
        <f>D92</f>
        <v>1</v>
      </c>
      <c r="E573" s="59">
        <v>0.68</v>
      </c>
    </row>
    <row r="574" spans="1:7" ht="15" customHeight="1" x14ac:dyDescent="0.2">
      <c r="A574" s="154" t="str">
        <f t="shared" si="28"/>
        <v>ICT3.8.6</v>
      </c>
      <c r="B574" s="79" t="str">
        <f t="shared" si="28"/>
        <v>Helpdesk personnel external costs</v>
      </c>
      <c r="C574" s="59">
        <f t="shared" si="28"/>
        <v>0</v>
      </c>
      <c r="D574" s="59">
        <f>D93</f>
        <v>0</v>
      </c>
      <c r="E574" s="59">
        <v>0.16</v>
      </c>
    </row>
    <row r="575" spans="1:7" ht="15" customHeight="1" x14ac:dyDescent="0.2">
      <c r="A575" s="154" t="str">
        <f t="shared" si="28"/>
        <v>ICT3.8.7</v>
      </c>
      <c r="B575" s="79" t="str">
        <f t="shared" si="28"/>
        <v>Helpdesk outsourced costs</v>
      </c>
      <c r="C575" s="59">
        <f t="shared" si="28"/>
        <v>0</v>
      </c>
      <c r="D575" s="59">
        <f>D94</f>
        <v>0</v>
      </c>
      <c r="E575" s="59">
        <v>0.08</v>
      </c>
    </row>
    <row r="576" spans="1:7" ht="15" customHeight="1" x14ac:dyDescent="0.2">
      <c r="A576" s="154" t="str">
        <f t="shared" si="28"/>
        <v>ICT3.8.8</v>
      </c>
      <c r="B576" s="79" t="str">
        <f t="shared" si="28"/>
        <v>Helpdesk carriage costs</v>
      </c>
      <c r="C576" s="59">
        <f t="shared" si="28"/>
        <v>0</v>
      </c>
      <c r="D576" s="59">
        <f>D95</f>
        <v>0</v>
      </c>
      <c r="E576" s="59">
        <v>0</v>
      </c>
    </row>
    <row r="577" spans="1:5" ht="15" customHeight="1" x14ac:dyDescent="0.2">
      <c r="A577" s="154" t="str">
        <f t="shared" si="28"/>
        <v>ICT3.8.9</v>
      </c>
      <c r="B577" s="79" t="str">
        <f t="shared" si="28"/>
        <v>Helpdesk other costs</v>
      </c>
      <c r="C577" s="59">
        <f t="shared" si="28"/>
        <v>0</v>
      </c>
      <c r="D577" s="59">
        <f>D96</f>
        <v>0</v>
      </c>
      <c r="E577" s="59">
        <v>0.02</v>
      </c>
    </row>
    <row r="602" spans="1:7" ht="30" x14ac:dyDescent="0.2">
      <c r="A602" s="154" t="str">
        <f>A97</f>
        <v>ICT3.9</v>
      </c>
      <c r="B602" s="134" t="s">
        <v>407</v>
      </c>
      <c r="C602" s="135" t="s">
        <v>847</v>
      </c>
      <c r="D602" s="135" t="s">
        <v>832</v>
      </c>
      <c r="E602" s="11" t="s">
        <v>425</v>
      </c>
      <c r="G602" s="71"/>
    </row>
    <row r="603" spans="1:7" ht="15" customHeight="1" x14ac:dyDescent="0.2">
      <c r="A603" s="154" t="str">
        <f>A98</f>
        <v>ICT3.9.1</v>
      </c>
      <c r="B603" s="79" t="str">
        <f t="shared" ref="B603:D604" si="29">B98</f>
        <v>Applications hardware capital costs</v>
      </c>
      <c r="C603" s="59">
        <f t="shared" si="29"/>
        <v>0</v>
      </c>
      <c r="D603" s="59">
        <f t="shared" si="29"/>
        <v>0</v>
      </c>
      <c r="E603" s="59"/>
    </row>
    <row r="604" spans="1:7" ht="15" customHeight="1" x14ac:dyDescent="0.2">
      <c r="A604" s="154" t="str">
        <f>A99</f>
        <v>ICT3.9.2</v>
      </c>
      <c r="B604" s="79" t="str">
        <f t="shared" si="29"/>
        <v>Applications hardware operating costs</v>
      </c>
      <c r="C604" s="59">
        <f t="shared" si="29"/>
        <v>0</v>
      </c>
      <c r="D604" s="59">
        <f t="shared" si="29"/>
        <v>0</v>
      </c>
      <c r="E604" s="59"/>
    </row>
    <row r="605" spans="1:7" ht="15" customHeight="1" x14ac:dyDescent="0.2">
      <c r="A605" s="154"/>
      <c r="B605" s="79" t="s">
        <v>462</v>
      </c>
      <c r="C605" s="59">
        <f>C98+C99</f>
        <v>0</v>
      </c>
      <c r="D605" s="59">
        <f>D98+D99</f>
        <v>0</v>
      </c>
      <c r="E605" s="59">
        <v>0.05</v>
      </c>
    </row>
    <row r="606" spans="1:7" ht="15" customHeight="1" x14ac:dyDescent="0.2">
      <c r="A606" s="154" t="str">
        <f t="shared" ref="A606:C607" si="30">A100</f>
        <v>ICT3.9.3</v>
      </c>
      <c r="B606" s="79" t="str">
        <f t="shared" si="30"/>
        <v>Applications software capital costs</v>
      </c>
      <c r="C606" s="59">
        <f t="shared" si="30"/>
        <v>0.22009999999999999</v>
      </c>
      <c r="D606" s="59">
        <f>D100</f>
        <v>0.20799999999999999</v>
      </c>
      <c r="E606" s="59"/>
    </row>
    <row r="607" spans="1:7" ht="15" customHeight="1" x14ac:dyDescent="0.2">
      <c r="A607" s="154" t="str">
        <f t="shared" si="30"/>
        <v>ICT3.9.4</v>
      </c>
      <c r="B607" s="79" t="str">
        <f t="shared" si="30"/>
        <v>Applications software operating costs</v>
      </c>
      <c r="C607" s="59">
        <f t="shared" si="30"/>
        <v>0.33119999999999999</v>
      </c>
      <c r="D607" s="59">
        <f>D101</f>
        <v>0.36780000000000002</v>
      </c>
      <c r="E607" s="59"/>
    </row>
    <row r="608" spans="1:7" ht="15" customHeight="1" x14ac:dyDescent="0.2">
      <c r="A608" s="154"/>
      <c r="B608" s="79" t="s">
        <v>463</v>
      </c>
      <c r="C608" s="59">
        <f>C100+C101</f>
        <v>0.55130000000000001</v>
      </c>
      <c r="D608" s="59">
        <f>D100+D101</f>
        <v>0.57579999999999998</v>
      </c>
      <c r="E608" s="59">
        <v>0.3</v>
      </c>
    </row>
    <row r="609" spans="1:5" ht="15" customHeight="1" x14ac:dyDescent="0.2">
      <c r="A609" s="154" t="str">
        <f t="shared" ref="A609:C613" si="31">A102</f>
        <v>ICT3.9.5</v>
      </c>
      <c r="B609" s="79" t="str">
        <f t="shared" si="31"/>
        <v>Applications personnel internal costs</v>
      </c>
      <c r="C609" s="59">
        <f t="shared" si="31"/>
        <v>0.38540000000000002</v>
      </c>
      <c r="D609" s="59">
        <f>D102</f>
        <v>0.42420000000000002</v>
      </c>
      <c r="E609" s="59">
        <v>0.19</v>
      </c>
    </row>
    <row r="610" spans="1:5" ht="15" customHeight="1" x14ac:dyDescent="0.2">
      <c r="A610" s="154" t="str">
        <f t="shared" si="31"/>
        <v>ICT3.9.6</v>
      </c>
      <c r="B610" s="79" t="str">
        <f t="shared" si="31"/>
        <v>Applications personnel external costs</v>
      </c>
      <c r="C610" s="59">
        <f t="shared" si="31"/>
        <v>0</v>
      </c>
      <c r="D610" s="59">
        <f>D103</f>
        <v>0</v>
      </c>
      <c r="E610" s="59">
        <v>0.17</v>
      </c>
    </row>
    <row r="611" spans="1:5" ht="15" customHeight="1" x14ac:dyDescent="0.2">
      <c r="A611" s="154" t="str">
        <f t="shared" si="31"/>
        <v>ICT3.9.7</v>
      </c>
      <c r="B611" s="79" t="str">
        <f t="shared" si="31"/>
        <v>Applications outsourced costs</v>
      </c>
      <c r="C611" s="59">
        <f t="shared" si="31"/>
        <v>6.3299999999999995E-2</v>
      </c>
      <c r="D611" s="59">
        <f>D104</f>
        <v>0</v>
      </c>
      <c r="E611" s="59">
        <v>0.24</v>
      </c>
    </row>
    <row r="612" spans="1:5" ht="15" customHeight="1" x14ac:dyDescent="0.2">
      <c r="A612" s="154" t="str">
        <f t="shared" si="31"/>
        <v>ICT3.9.8</v>
      </c>
      <c r="B612" s="79" t="str">
        <f t="shared" si="31"/>
        <v>Applications carriage costs</v>
      </c>
      <c r="C612" s="59">
        <f t="shared" si="31"/>
        <v>0</v>
      </c>
      <c r="D612" s="59">
        <f>D105</f>
        <v>0</v>
      </c>
      <c r="E612" s="59">
        <v>0</v>
      </c>
    </row>
    <row r="613" spans="1:5" ht="15" customHeight="1" x14ac:dyDescent="0.2">
      <c r="A613" s="154" t="str">
        <f t="shared" si="31"/>
        <v>ICT3.9.9</v>
      </c>
      <c r="B613" s="79" t="str">
        <f t="shared" si="31"/>
        <v>Applications other costs</v>
      </c>
      <c r="C613" s="59">
        <f t="shared" si="31"/>
        <v>0</v>
      </c>
      <c r="D613" s="59">
        <f>D106</f>
        <v>0</v>
      </c>
      <c r="E613" s="59">
        <v>0.05</v>
      </c>
    </row>
    <row r="638" spans="1:7" ht="45" x14ac:dyDescent="0.2">
      <c r="A638" s="154" t="str">
        <f>A107</f>
        <v>ICT3.10</v>
      </c>
      <c r="B638" s="134" t="s">
        <v>408</v>
      </c>
      <c r="C638" s="135" t="s">
        <v>847</v>
      </c>
      <c r="D638" s="135" t="s">
        <v>832</v>
      </c>
      <c r="E638" s="11" t="s">
        <v>425</v>
      </c>
      <c r="G638" s="71"/>
    </row>
    <row r="639" spans="1:7" ht="15" customHeight="1" x14ac:dyDescent="0.2">
      <c r="A639" s="154" t="str">
        <f>A108</f>
        <v>ICT3.10.1</v>
      </c>
      <c r="B639" s="79" t="str">
        <f t="shared" ref="B639:D640" si="32">B108</f>
        <v>ICT Management hardware capital costs</v>
      </c>
      <c r="C639" s="59">
        <f t="shared" si="32"/>
        <v>0</v>
      </c>
      <c r="D639" s="59">
        <f t="shared" si="32"/>
        <v>0</v>
      </c>
      <c r="E639" s="59"/>
    </row>
    <row r="640" spans="1:7" ht="15" customHeight="1" x14ac:dyDescent="0.2">
      <c r="A640" s="154" t="str">
        <f>A109</f>
        <v>ICT3.10.2</v>
      </c>
      <c r="B640" s="79" t="str">
        <f t="shared" si="32"/>
        <v>ICT Management hardware operating costs</v>
      </c>
      <c r="C640" s="59">
        <f t="shared" si="32"/>
        <v>0</v>
      </c>
      <c r="D640" s="59">
        <f t="shared" si="32"/>
        <v>0</v>
      </c>
      <c r="E640" s="59"/>
    </row>
    <row r="641" spans="1:5" ht="15" customHeight="1" x14ac:dyDescent="0.2">
      <c r="A641" s="154"/>
      <c r="B641" s="79" t="s">
        <v>464</v>
      </c>
      <c r="C641" s="59">
        <f>C108+C109</f>
        <v>0</v>
      </c>
      <c r="D641" s="59">
        <f>D108+D109</f>
        <v>0</v>
      </c>
      <c r="E641" s="59">
        <v>1.4999999999999999E-2</v>
      </c>
    </row>
    <row r="642" spans="1:5" ht="15" customHeight="1" x14ac:dyDescent="0.2">
      <c r="A642" s="154" t="str">
        <f t="shared" ref="A642:C643" si="33">A110</f>
        <v>ICT3.10.3</v>
      </c>
      <c r="B642" s="79" t="str">
        <f t="shared" si="33"/>
        <v>ICT Management software capital costs</v>
      </c>
      <c r="C642" s="59">
        <f t="shared" si="33"/>
        <v>0</v>
      </c>
      <c r="D642" s="59">
        <f>D110</f>
        <v>0</v>
      </c>
      <c r="E642" s="59"/>
    </row>
    <row r="643" spans="1:5" ht="15" customHeight="1" x14ac:dyDescent="0.2">
      <c r="A643" s="154" t="str">
        <f t="shared" si="33"/>
        <v>ICT3.10.4</v>
      </c>
      <c r="B643" s="79" t="str">
        <f t="shared" si="33"/>
        <v>ICT Management software operating costs</v>
      </c>
      <c r="C643" s="59">
        <f t="shared" si="33"/>
        <v>0</v>
      </c>
      <c r="D643" s="59">
        <f>D111</f>
        <v>0</v>
      </c>
      <c r="E643" s="59"/>
    </row>
    <row r="644" spans="1:5" ht="15" customHeight="1" x14ac:dyDescent="0.2">
      <c r="A644" s="154"/>
      <c r="B644" s="79" t="s">
        <v>465</v>
      </c>
      <c r="C644" s="59">
        <f>C110+C111</f>
        <v>0</v>
      </c>
      <c r="D644" s="59">
        <f>D110+D111</f>
        <v>0</v>
      </c>
      <c r="E644" s="59">
        <v>2.5000000000000001E-2</v>
      </c>
    </row>
    <row r="645" spans="1:5" ht="15" customHeight="1" x14ac:dyDescent="0.2">
      <c r="A645" s="154" t="str">
        <f t="shared" ref="A645:C649" si="34">A112</f>
        <v>ICT3.10.5</v>
      </c>
      <c r="B645" s="79" t="str">
        <f t="shared" si="34"/>
        <v>ICT Management personnel internal costs</v>
      </c>
      <c r="C645" s="59">
        <f t="shared" si="34"/>
        <v>0.7883</v>
      </c>
      <c r="D645" s="59">
        <f>D112</f>
        <v>0.89359999999999995</v>
      </c>
      <c r="E645" s="59">
        <v>0.68</v>
      </c>
    </row>
    <row r="646" spans="1:5" ht="15" customHeight="1" x14ac:dyDescent="0.2">
      <c r="A646" s="154" t="str">
        <f t="shared" si="34"/>
        <v>ICT3.10.6</v>
      </c>
      <c r="B646" s="79" t="str">
        <f t="shared" si="34"/>
        <v>ICT Management personnel external costs</v>
      </c>
      <c r="C646" s="59">
        <f t="shared" si="34"/>
        <v>0</v>
      </c>
      <c r="D646" s="59">
        <f>D113</f>
        <v>0</v>
      </c>
      <c r="E646" s="59">
        <v>0.16</v>
      </c>
    </row>
    <row r="647" spans="1:5" ht="15" customHeight="1" x14ac:dyDescent="0.2">
      <c r="A647" s="154" t="str">
        <f t="shared" si="34"/>
        <v>ICT3.10.7</v>
      </c>
      <c r="B647" s="79" t="str">
        <f t="shared" si="34"/>
        <v>ICT Management outsourced costs</v>
      </c>
      <c r="C647" s="59">
        <f t="shared" si="34"/>
        <v>3.1099999999999999E-2</v>
      </c>
      <c r="D647" s="59">
        <f>D114</f>
        <v>0</v>
      </c>
      <c r="E647" s="59">
        <v>0</v>
      </c>
    </row>
    <row r="648" spans="1:5" ht="15" customHeight="1" x14ac:dyDescent="0.2">
      <c r="A648" s="154" t="str">
        <f t="shared" si="34"/>
        <v>ICT3.10.8</v>
      </c>
      <c r="B648" s="79" t="str">
        <f t="shared" si="34"/>
        <v>ICT Management carriage costs</v>
      </c>
      <c r="C648" s="59">
        <f t="shared" si="34"/>
        <v>0</v>
      </c>
      <c r="D648" s="59">
        <f>D115</f>
        <v>0</v>
      </c>
      <c r="E648" s="59">
        <v>0</v>
      </c>
    </row>
    <row r="649" spans="1:5" ht="15" customHeight="1" x14ac:dyDescent="0.2">
      <c r="A649" s="154" t="str">
        <f t="shared" si="34"/>
        <v>ICT3.10.9</v>
      </c>
      <c r="B649" s="79" t="str">
        <f t="shared" si="34"/>
        <v>ICT Management other costs</v>
      </c>
      <c r="C649" s="59">
        <f t="shared" si="34"/>
        <v>0.18060000000000001</v>
      </c>
      <c r="D649" s="59">
        <f>D116</f>
        <v>0.10639999999999999</v>
      </c>
      <c r="E649" s="59">
        <v>0.12</v>
      </c>
    </row>
    <row r="675" spans="1:7" ht="30" x14ac:dyDescent="0.2">
      <c r="A675" s="154" t="str">
        <f>A117</f>
        <v>ICT4</v>
      </c>
      <c r="B675" s="155" t="str">
        <f>B117</f>
        <v>Total cost of each Applications sub Tower as a percentage of Total Applications cost</v>
      </c>
      <c r="C675" s="135" t="s">
        <v>847</v>
      </c>
      <c r="D675" s="135" t="s">
        <v>832</v>
      </c>
      <c r="E675" s="11" t="s">
        <v>425</v>
      </c>
      <c r="G675" s="71"/>
    </row>
    <row r="676" spans="1:7" ht="15" customHeight="1" x14ac:dyDescent="0.2">
      <c r="A676" s="154" t="str">
        <f>A118</f>
        <v>ICT4.1</v>
      </c>
      <c r="B676" s="156" t="s">
        <v>409</v>
      </c>
      <c r="C676" s="181">
        <f>C118</f>
        <v>0</v>
      </c>
      <c r="D676" s="57">
        <f>D118</f>
        <v>0.74519999999999997</v>
      </c>
      <c r="E676" s="57" t="str">
        <f>K118</f>
        <v>N/A</v>
      </c>
    </row>
    <row r="677" spans="1:7" ht="15" customHeight="1" x14ac:dyDescent="0.2">
      <c r="A677" s="154" t="str">
        <f>A123</f>
        <v>ICT4.2</v>
      </c>
      <c r="B677" s="123" t="s">
        <v>414</v>
      </c>
      <c r="C677" s="181">
        <f>C123</f>
        <v>0</v>
      </c>
      <c r="D677" s="57">
        <f>D123</f>
        <v>0.25480000000000003</v>
      </c>
      <c r="E677" s="57" t="str">
        <f>K123</f>
        <v>N/A</v>
      </c>
    </row>
    <row r="678" spans="1:7" ht="15" customHeight="1" x14ac:dyDescent="0.25">
      <c r="A678" s="154"/>
      <c r="B678" s="156"/>
      <c r="C678" s="56"/>
      <c r="D678" s="56"/>
      <c r="E678" s="56"/>
    </row>
    <row r="679" spans="1:7" ht="30" x14ac:dyDescent="0.25">
      <c r="A679" s="154"/>
      <c r="B679" s="157" t="s">
        <v>434</v>
      </c>
      <c r="C679" s="135" t="s">
        <v>847</v>
      </c>
      <c r="D679" s="135" t="s">
        <v>832</v>
      </c>
      <c r="E679" s="11" t="s">
        <v>425</v>
      </c>
    </row>
    <row r="680" spans="1:7" ht="15" customHeight="1" x14ac:dyDescent="0.2">
      <c r="A680" s="159" t="str">
        <f>A119</f>
        <v>ICT4.1.1</v>
      </c>
      <c r="B680" s="127" t="s">
        <v>410</v>
      </c>
      <c r="C680" s="181">
        <f t="shared" ref="C680:D683" si="35">C119</f>
        <v>0</v>
      </c>
      <c r="D680" s="57">
        <f t="shared" si="35"/>
        <v>0.1694</v>
      </c>
      <c r="E680" s="57" t="str">
        <f>K119</f>
        <v>N/A</v>
      </c>
    </row>
    <row r="681" spans="1:7" ht="15" customHeight="1" x14ac:dyDescent="0.2">
      <c r="A681" s="159" t="str">
        <f>A120</f>
        <v>ICT4.1.2</v>
      </c>
      <c r="B681" s="127" t="s">
        <v>411</v>
      </c>
      <c r="C681" s="181">
        <f t="shared" si="35"/>
        <v>0</v>
      </c>
      <c r="D681" s="57">
        <f t="shared" si="35"/>
        <v>0.33040000000000003</v>
      </c>
      <c r="E681" s="57" t="str">
        <f>K120</f>
        <v>N/A</v>
      </c>
    </row>
    <row r="682" spans="1:7" ht="15" customHeight="1" x14ac:dyDescent="0.2">
      <c r="A682" s="159" t="str">
        <f>A121</f>
        <v>ICT4.1.3</v>
      </c>
      <c r="B682" s="127" t="s">
        <v>412</v>
      </c>
      <c r="C682" s="181">
        <f t="shared" si="35"/>
        <v>0</v>
      </c>
      <c r="D682" s="57">
        <f t="shared" si="35"/>
        <v>8.8200000000000001E-2</v>
      </c>
      <c r="E682" s="57" t="str">
        <f>K121</f>
        <v>N/A</v>
      </c>
    </row>
    <row r="683" spans="1:7" ht="15" customHeight="1" x14ac:dyDescent="0.2">
      <c r="A683" s="159" t="str">
        <f>A122</f>
        <v>ICT4.1.4</v>
      </c>
      <c r="B683" s="127" t="s">
        <v>413</v>
      </c>
      <c r="C683" s="181">
        <f t="shared" si="35"/>
        <v>0</v>
      </c>
      <c r="D683" s="57">
        <f t="shared" si="35"/>
        <v>0.15709999999999999</v>
      </c>
      <c r="E683" s="57" t="str">
        <f>K122</f>
        <v>N/A</v>
      </c>
    </row>
    <row r="684" spans="1:7" ht="15" customHeight="1" x14ac:dyDescent="0.2">
      <c r="A684" s="159"/>
      <c r="B684" s="127"/>
      <c r="C684" s="57"/>
      <c r="D684" s="57"/>
      <c r="E684" s="57"/>
    </row>
    <row r="685" spans="1:7" ht="30" x14ac:dyDescent="0.25">
      <c r="A685" s="159"/>
      <c r="B685" s="158" t="s">
        <v>433</v>
      </c>
      <c r="C685" s="135" t="s">
        <v>847</v>
      </c>
      <c r="D685" s="135" t="s">
        <v>832</v>
      </c>
      <c r="E685" s="11" t="s">
        <v>425</v>
      </c>
    </row>
    <row r="686" spans="1:7" ht="28.5" x14ac:dyDescent="0.2">
      <c r="A686" s="159" t="str">
        <f>A124</f>
        <v>ICT4.2.1</v>
      </c>
      <c r="B686" s="127" t="s">
        <v>415</v>
      </c>
      <c r="C686" s="181">
        <f t="shared" ref="C686:D688" si="36">C124</f>
        <v>0</v>
      </c>
      <c r="D686" s="57">
        <f t="shared" si="36"/>
        <v>1.49E-2</v>
      </c>
      <c r="E686" s="57" t="str">
        <f>K124</f>
        <v>N/A</v>
      </c>
    </row>
    <row r="687" spans="1:7" ht="28.5" x14ac:dyDescent="0.2">
      <c r="A687" s="159" t="str">
        <f>A125</f>
        <v>ICT4.2.2</v>
      </c>
      <c r="B687" s="127" t="s">
        <v>416</v>
      </c>
      <c r="C687" s="181">
        <f t="shared" si="36"/>
        <v>0</v>
      </c>
      <c r="D687" s="57">
        <f t="shared" si="36"/>
        <v>0.2399</v>
      </c>
      <c r="E687" s="57" t="str">
        <f>K125</f>
        <v>N/A</v>
      </c>
    </row>
    <row r="688" spans="1:7" x14ac:dyDescent="0.2">
      <c r="A688" s="159" t="str">
        <f>A126</f>
        <v>ICT4.2.3</v>
      </c>
      <c r="B688" s="127" t="s">
        <v>417</v>
      </c>
      <c r="C688" s="181">
        <f t="shared" si="36"/>
        <v>0</v>
      </c>
      <c r="D688" s="57">
        <f t="shared" si="36"/>
        <v>0</v>
      </c>
      <c r="E688" s="57" t="str">
        <f>K126</f>
        <v>N/A</v>
      </c>
    </row>
    <row r="745" spans="1:7" ht="30" x14ac:dyDescent="0.2">
      <c r="A745" s="134" t="str">
        <f>A198</f>
        <v>ICT6</v>
      </c>
      <c r="B745" s="27" t="str">
        <f>B198</f>
        <v>Percentage of ICT FTEs by Service Tower</v>
      </c>
      <c r="C745" s="135" t="s">
        <v>847</v>
      </c>
      <c r="D745" s="135" t="s">
        <v>832</v>
      </c>
      <c r="E745" s="11" t="s">
        <v>425</v>
      </c>
      <c r="G745" s="71"/>
    </row>
    <row r="746" spans="1:7" ht="15" customHeight="1" x14ac:dyDescent="0.2">
      <c r="A746" s="134" t="str">
        <f>A199</f>
        <v>ICT6.1</v>
      </c>
      <c r="B746" s="79" t="s">
        <v>435</v>
      </c>
      <c r="C746" s="57">
        <f t="shared" ref="C746:D756" si="37">C199</f>
        <v>0</v>
      </c>
      <c r="D746" s="57">
        <f t="shared" si="37"/>
        <v>2.29E-2</v>
      </c>
      <c r="E746" s="57" t="str">
        <f t="shared" ref="E746:E756" si="38">K199</f>
        <v>N/A</v>
      </c>
    </row>
    <row r="747" spans="1:7" ht="15" customHeight="1" x14ac:dyDescent="0.2">
      <c r="A747" s="134" t="str">
        <f t="shared" ref="A747:A756" si="39">A200</f>
        <v>ICT6.2</v>
      </c>
      <c r="B747" s="79" t="s">
        <v>436</v>
      </c>
      <c r="C747" s="57">
        <f t="shared" si="37"/>
        <v>0</v>
      </c>
      <c r="D747" s="57">
        <f t="shared" si="37"/>
        <v>1.0699999999999999E-2</v>
      </c>
      <c r="E747" s="57" t="str">
        <f t="shared" si="38"/>
        <v>N/A</v>
      </c>
    </row>
    <row r="748" spans="1:7" ht="15" customHeight="1" x14ac:dyDescent="0.2">
      <c r="A748" s="134" t="str">
        <f t="shared" si="39"/>
        <v>ICT6.3</v>
      </c>
      <c r="B748" s="79" t="s">
        <v>437</v>
      </c>
      <c r="C748" s="57">
        <f t="shared" si="37"/>
        <v>0</v>
      </c>
      <c r="D748" s="57">
        <f t="shared" si="37"/>
        <v>1.0699999999999999E-2</v>
      </c>
      <c r="E748" s="57" t="str">
        <f t="shared" si="38"/>
        <v>N/A</v>
      </c>
    </row>
    <row r="749" spans="1:7" ht="15" customHeight="1" x14ac:dyDescent="0.2">
      <c r="A749" s="134" t="str">
        <f t="shared" si="39"/>
        <v>ICT6.4</v>
      </c>
      <c r="B749" s="79" t="s">
        <v>438</v>
      </c>
      <c r="C749" s="57">
        <f t="shared" si="37"/>
        <v>0</v>
      </c>
      <c r="D749" s="57">
        <f t="shared" si="37"/>
        <v>1.0699999999999999E-2</v>
      </c>
      <c r="E749" s="57" t="str">
        <f t="shared" si="38"/>
        <v>N/A</v>
      </c>
    </row>
    <row r="750" spans="1:7" ht="15" customHeight="1" x14ac:dyDescent="0.2">
      <c r="A750" s="134" t="str">
        <f t="shared" si="39"/>
        <v>ICT6.5</v>
      </c>
      <c r="B750" s="79" t="s">
        <v>439</v>
      </c>
      <c r="C750" s="57">
        <f t="shared" si="37"/>
        <v>0.1168</v>
      </c>
      <c r="D750" s="57">
        <f t="shared" si="37"/>
        <v>7.7899999999999997E-2</v>
      </c>
      <c r="E750" s="57" t="str">
        <f t="shared" si="38"/>
        <v>N/A</v>
      </c>
    </row>
    <row r="751" spans="1:7" ht="15" customHeight="1" x14ac:dyDescent="0.2">
      <c r="A751" s="134" t="str">
        <f t="shared" si="39"/>
        <v>ICT6.6</v>
      </c>
      <c r="B751" s="79" t="s">
        <v>445</v>
      </c>
      <c r="C751" s="57">
        <f t="shared" si="37"/>
        <v>0</v>
      </c>
      <c r="D751" s="57">
        <f t="shared" si="37"/>
        <v>0</v>
      </c>
      <c r="E751" s="57" t="str">
        <f t="shared" si="38"/>
        <v>N/A</v>
      </c>
    </row>
    <row r="752" spans="1:7" ht="15" customHeight="1" x14ac:dyDescent="0.2">
      <c r="A752" s="134" t="str">
        <f t="shared" si="39"/>
        <v>ICT6.7</v>
      </c>
      <c r="B752" s="79" t="s">
        <v>440</v>
      </c>
      <c r="C752" s="57">
        <f t="shared" si="37"/>
        <v>4.2099999999999999E-2</v>
      </c>
      <c r="D752" s="57">
        <f t="shared" si="37"/>
        <v>3.3599999999999998E-2</v>
      </c>
      <c r="E752" s="57" t="str">
        <f t="shared" si="38"/>
        <v>N/A</v>
      </c>
    </row>
    <row r="753" spans="1:5" ht="15" customHeight="1" x14ac:dyDescent="0.2">
      <c r="A753" s="134" t="str">
        <f t="shared" si="39"/>
        <v>ICT6.8</v>
      </c>
      <c r="B753" s="79" t="s">
        <v>441</v>
      </c>
      <c r="C753" s="57">
        <f t="shared" si="37"/>
        <v>1.3599999999999999E-2</v>
      </c>
      <c r="D753" s="57">
        <f t="shared" si="37"/>
        <v>1.0699999999999999E-2</v>
      </c>
      <c r="E753" s="57" t="str">
        <f t="shared" si="38"/>
        <v>N/A</v>
      </c>
    </row>
    <row r="754" spans="1:5" ht="15" customHeight="1" x14ac:dyDescent="0.2">
      <c r="A754" s="134" t="str">
        <f t="shared" si="39"/>
        <v>ICT6.9</v>
      </c>
      <c r="B754" s="79" t="s">
        <v>442</v>
      </c>
      <c r="C754" s="57">
        <f t="shared" si="37"/>
        <v>0.49859999999999999</v>
      </c>
      <c r="D754" s="57">
        <f t="shared" si="37"/>
        <v>0.42599999999999999</v>
      </c>
      <c r="E754" s="57" t="str">
        <f t="shared" si="38"/>
        <v>N/A</v>
      </c>
    </row>
    <row r="755" spans="1:5" ht="15" customHeight="1" x14ac:dyDescent="0.2">
      <c r="A755" s="134" t="str">
        <f t="shared" si="39"/>
        <v>ICT6.10</v>
      </c>
      <c r="B755" s="79" t="s">
        <v>443</v>
      </c>
      <c r="C755" s="57">
        <f t="shared" si="37"/>
        <v>0.1087</v>
      </c>
      <c r="D755" s="57">
        <f t="shared" si="37"/>
        <v>0.16950000000000001</v>
      </c>
      <c r="E755" s="57" t="str">
        <f t="shared" si="38"/>
        <v>N/A</v>
      </c>
    </row>
    <row r="756" spans="1:5" ht="15" customHeight="1" x14ac:dyDescent="0.2">
      <c r="A756" s="134" t="str">
        <f t="shared" si="39"/>
        <v>ICT6.11</v>
      </c>
      <c r="B756" s="79" t="s">
        <v>444</v>
      </c>
      <c r="C756" s="57">
        <f t="shared" si="37"/>
        <v>0.22009999999999999</v>
      </c>
      <c r="D756" s="57">
        <f t="shared" si="37"/>
        <v>0.22750000000000001</v>
      </c>
      <c r="E756" s="57" t="str">
        <f t="shared" si="38"/>
        <v>N/A</v>
      </c>
    </row>
    <row r="783" spans="1:7" ht="45" customHeight="1" x14ac:dyDescent="0.2">
      <c r="A783" s="134" t="str">
        <f>A210</f>
        <v>ICT7</v>
      </c>
      <c r="B783" s="27" t="str">
        <f>B210</f>
        <v>Percentage of ICT establishment (non-project) positions occupied by contractors</v>
      </c>
      <c r="C783" s="135" t="s">
        <v>847</v>
      </c>
      <c r="D783" s="135" t="s">
        <v>832</v>
      </c>
      <c r="E783" s="11" t="s">
        <v>127</v>
      </c>
      <c r="F783" s="11" t="s">
        <v>131</v>
      </c>
      <c r="G783" s="11" t="s">
        <v>130</v>
      </c>
    </row>
    <row r="784" spans="1:7" ht="15" customHeight="1" x14ac:dyDescent="0.2">
      <c r="A784" s="28"/>
      <c r="B784" s="28" t="s">
        <v>132</v>
      </c>
      <c r="C784" s="31">
        <f>C210</f>
        <v>0</v>
      </c>
      <c r="D784" s="31">
        <f>D210</f>
        <v>0</v>
      </c>
      <c r="E784" s="31">
        <f>F210</f>
        <v>2.2800000000000001E-2</v>
      </c>
      <c r="F784" s="31" t="str">
        <f>G210</f>
        <v>N/A</v>
      </c>
      <c r="G784" s="31" t="str">
        <f>H210</f>
        <v>N/A</v>
      </c>
    </row>
    <row r="804" spans="1:8" ht="45" customHeight="1" x14ac:dyDescent="0.2">
      <c r="A804" s="134" t="str">
        <f>A211</f>
        <v>ICT8</v>
      </c>
      <c r="B804" s="27" t="s">
        <v>133</v>
      </c>
      <c r="C804" s="135" t="s">
        <v>847</v>
      </c>
      <c r="D804" s="135" t="s">
        <v>832</v>
      </c>
      <c r="E804" s="11" t="s">
        <v>127</v>
      </c>
      <c r="F804" s="11" t="s">
        <v>466</v>
      </c>
      <c r="G804" s="11" t="s">
        <v>467</v>
      </c>
      <c r="H804" s="11" t="s">
        <v>468</v>
      </c>
    </row>
    <row r="805" spans="1:8" ht="15" customHeight="1" x14ac:dyDescent="0.2">
      <c r="A805" s="28"/>
      <c r="B805" s="28" t="s">
        <v>132</v>
      </c>
      <c r="C805" s="21">
        <f>C211</f>
        <v>0.99960000000000004</v>
      </c>
      <c r="D805" s="21">
        <f>D211</f>
        <v>0.99939999999999996</v>
      </c>
      <c r="E805" s="21">
        <f>F211</f>
        <v>0.99909999999999999</v>
      </c>
      <c r="F805" s="21" t="str">
        <f>G211</f>
        <v>N/A</v>
      </c>
      <c r="G805" s="21" t="str">
        <f>H211</f>
        <v>N/A</v>
      </c>
      <c r="H805" s="21">
        <f>J211</f>
        <v>0.99960000000000004</v>
      </c>
    </row>
    <row r="825" spans="1:8" ht="45" customHeight="1" x14ac:dyDescent="0.2">
      <c r="A825" s="134" t="str">
        <f>A212</f>
        <v>ICT9</v>
      </c>
      <c r="B825" s="27" t="s">
        <v>92</v>
      </c>
      <c r="C825" s="135" t="s">
        <v>847</v>
      </c>
      <c r="D825" s="135" t="s">
        <v>832</v>
      </c>
      <c r="E825" s="11" t="s">
        <v>127</v>
      </c>
      <c r="F825" s="11" t="s">
        <v>469</v>
      </c>
      <c r="G825" s="11" t="s">
        <v>470</v>
      </c>
      <c r="H825" s="11" t="s">
        <v>471</v>
      </c>
    </row>
    <row r="826" spans="1:8" ht="15" customHeight="1" x14ac:dyDescent="0.2">
      <c r="A826" s="28"/>
      <c r="B826" s="28" t="s">
        <v>132</v>
      </c>
      <c r="C826" s="54">
        <f>C212</f>
        <v>1.5</v>
      </c>
      <c r="D826" s="54">
        <f>D212</f>
        <v>1.5</v>
      </c>
      <c r="E826" s="54">
        <f>F212</f>
        <v>1.915</v>
      </c>
      <c r="F826" s="54">
        <f>G212</f>
        <v>4</v>
      </c>
      <c r="G826" s="54">
        <f>H212</f>
        <v>4</v>
      </c>
      <c r="H826" s="54">
        <f>J212</f>
        <v>1</v>
      </c>
    </row>
    <row r="846" spans="1:10" ht="45" customHeight="1" x14ac:dyDescent="0.2">
      <c r="A846" s="134" t="str">
        <f>A213</f>
        <v>ICT10</v>
      </c>
      <c r="B846" s="27" t="str">
        <f>B213</f>
        <v>Total ICT cost per internal end user</v>
      </c>
      <c r="C846" s="135" t="s">
        <v>847</v>
      </c>
      <c r="D846" s="135" t="s">
        <v>832</v>
      </c>
      <c r="E846" s="11" t="s">
        <v>126</v>
      </c>
      <c r="F846" s="11" t="s">
        <v>127</v>
      </c>
      <c r="G846" s="11" t="s">
        <v>472</v>
      </c>
      <c r="H846" s="11" t="s">
        <v>130</v>
      </c>
      <c r="I846" s="11" t="s">
        <v>128</v>
      </c>
      <c r="J846" s="11" t="s">
        <v>129</v>
      </c>
    </row>
    <row r="847" spans="1:10" ht="15" customHeight="1" x14ac:dyDescent="0.2">
      <c r="A847" s="28"/>
      <c r="B847" s="28" t="s">
        <v>132</v>
      </c>
      <c r="C847" s="32">
        <f t="shared" ref="C847:J847" si="40">C213</f>
        <v>8941.1052999999993</v>
      </c>
      <c r="D847" s="32">
        <f t="shared" si="40"/>
        <v>8682.0575000000008</v>
      </c>
      <c r="E847" s="32">
        <f t="shared" si="40"/>
        <v>24844.0432</v>
      </c>
      <c r="F847" s="32">
        <f t="shared" si="40"/>
        <v>15628.914199999999</v>
      </c>
      <c r="G847" s="32" t="str">
        <f t="shared" si="40"/>
        <v>N/A</v>
      </c>
      <c r="H847" s="32" t="str">
        <f t="shared" si="40"/>
        <v>N/A</v>
      </c>
      <c r="I847" s="32">
        <f t="shared" si="40"/>
        <v>20597.177</v>
      </c>
      <c r="J847" s="32">
        <f t="shared" si="40"/>
        <v>9979.2571000000007</v>
      </c>
    </row>
    <row r="849" spans="14:14" ht="15" customHeight="1" x14ac:dyDescent="0.25">
      <c r="N849" s="71"/>
    </row>
    <row r="867" spans="1:14" ht="45" customHeight="1" x14ac:dyDescent="0.2">
      <c r="A867" s="134" t="str">
        <f>A214</f>
        <v>ICT11</v>
      </c>
      <c r="B867" s="27" t="str">
        <f>B214</f>
        <v>Total ICT cost per end user</v>
      </c>
      <c r="C867" s="135" t="s">
        <v>847</v>
      </c>
      <c r="D867" s="135" t="s">
        <v>832</v>
      </c>
      <c r="E867" s="11" t="s">
        <v>126</v>
      </c>
      <c r="F867" s="11" t="s">
        <v>127</v>
      </c>
      <c r="G867" s="11" t="s">
        <v>472</v>
      </c>
      <c r="H867" s="11" t="s">
        <v>130</v>
      </c>
      <c r="I867" s="11" t="s">
        <v>128</v>
      </c>
      <c r="J867" s="11" t="s">
        <v>129</v>
      </c>
    </row>
    <row r="868" spans="1:14" ht="15" customHeight="1" x14ac:dyDescent="0.2">
      <c r="A868" s="28"/>
      <c r="B868" s="28" t="s">
        <v>132</v>
      </c>
      <c r="C868" s="32">
        <f t="shared" ref="C868:H868" si="41">C214</f>
        <v>8941.1052999999993</v>
      </c>
      <c r="D868" s="32">
        <f t="shared" si="41"/>
        <v>8682.0575000000008</v>
      </c>
      <c r="E868" s="32">
        <f t="shared" si="41"/>
        <v>14172.597100000001</v>
      </c>
      <c r="F868" s="32">
        <f t="shared" si="41"/>
        <v>13587.244699999999</v>
      </c>
      <c r="G868" s="32" t="str">
        <f t="shared" si="41"/>
        <v>N/A</v>
      </c>
      <c r="H868" s="32" t="str">
        <f t="shared" si="41"/>
        <v>N/A</v>
      </c>
      <c r="I868" s="32">
        <f>I214</f>
        <v>7626.0029999999997</v>
      </c>
      <c r="J868" s="32">
        <f>J214</f>
        <v>8523.9833999999992</v>
      </c>
    </row>
    <row r="870" spans="1:14" ht="15" customHeight="1" x14ac:dyDescent="0.25">
      <c r="N870" s="71"/>
    </row>
    <row r="889" spans="1:7" ht="60" customHeight="1" x14ac:dyDescent="0.2">
      <c r="A889" s="27" t="str">
        <f>A215</f>
        <v>ICT12</v>
      </c>
      <c r="B889" s="27" t="str">
        <f>B215</f>
        <v>Total ICT Service Tower cost per internal end user</v>
      </c>
      <c r="C889" s="135" t="s">
        <v>847</v>
      </c>
      <c r="D889" s="135" t="s">
        <v>832</v>
      </c>
      <c r="E889" s="11" t="s">
        <v>126</v>
      </c>
      <c r="F889" s="11" t="s">
        <v>127</v>
      </c>
      <c r="G889" s="160"/>
    </row>
    <row r="890" spans="1:7" x14ac:dyDescent="0.2">
      <c r="A890" s="27" t="str">
        <f t="shared" ref="A890:A899" si="42">A216</f>
        <v>ICT12.1</v>
      </c>
      <c r="B890" s="79" t="s">
        <v>435</v>
      </c>
      <c r="C890" s="32">
        <f t="shared" ref="C890:F899" si="43">C216</f>
        <v>200.88749999999999</v>
      </c>
      <c r="D890" s="32">
        <f t="shared" si="43"/>
        <v>211.01660000000001</v>
      </c>
      <c r="E890" s="32">
        <f>E216</f>
        <v>1271.9235000000001</v>
      </c>
      <c r="F890" s="32">
        <f>F216</f>
        <v>1265.6076</v>
      </c>
      <c r="G890" s="161"/>
    </row>
    <row r="891" spans="1:7" x14ac:dyDescent="0.2">
      <c r="A891" s="27" t="str">
        <f t="shared" si="42"/>
        <v>ICT12.2</v>
      </c>
      <c r="B891" s="79" t="s">
        <v>436</v>
      </c>
      <c r="C891" s="32">
        <f t="shared" si="43"/>
        <v>161.3554</v>
      </c>
      <c r="D891" s="32">
        <f t="shared" si="43"/>
        <v>142.97290000000001</v>
      </c>
      <c r="E891" s="32">
        <f t="shared" si="43"/>
        <v>695.84320000000002</v>
      </c>
      <c r="F891" s="32">
        <f t="shared" si="43"/>
        <v>558.95309999999995</v>
      </c>
      <c r="G891" s="161"/>
    </row>
    <row r="892" spans="1:7" x14ac:dyDescent="0.2">
      <c r="A892" s="27" t="str">
        <f t="shared" si="42"/>
        <v>ICT12.3</v>
      </c>
      <c r="B892" s="79" t="s">
        <v>437</v>
      </c>
      <c r="C892" s="32">
        <f t="shared" si="43"/>
        <v>440.09679999999997</v>
      </c>
      <c r="D892" s="32">
        <f t="shared" si="43"/>
        <v>352.36939999999998</v>
      </c>
      <c r="E892" s="32">
        <f t="shared" si="43"/>
        <v>1548.0824</v>
      </c>
      <c r="F892" s="32">
        <f t="shared" si="43"/>
        <v>1015.9023999999999</v>
      </c>
      <c r="G892" s="161"/>
    </row>
    <row r="893" spans="1:7" x14ac:dyDescent="0.2">
      <c r="A893" s="27" t="str">
        <f t="shared" si="42"/>
        <v>ICT12.4</v>
      </c>
      <c r="B893" s="79" t="s">
        <v>438</v>
      </c>
      <c r="C893" s="32">
        <f t="shared" si="43"/>
        <v>0</v>
      </c>
      <c r="D893" s="32">
        <f t="shared" si="43"/>
        <v>25.516400000000001</v>
      </c>
      <c r="E893" s="32">
        <f t="shared" si="43"/>
        <v>337.04070000000002</v>
      </c>
      <c r="F893" s="32">
        <f t="shared" si="43"/>
        <v>205.67420000000001</v>
      </c>
      <c r="G893" s="161"/>
    </row>
    <row r="894" spans="1:7" x14ac:dyDescent="0.2">
      <c r="A894" s="27" t="str">
        <f>A220</f>
        <v>ICT12.5</v>
      </c>
      <c r="B894" s="79" t="s">
        <v>445</v>
      </c>
      <c r="C894" s="32">
        <f>C221</f>
        <v>2033.4811999999999</v>
      </c>
      <c r="D894" s="32">
        <f>D220</f>
        <v>0</v>
      </c>
      <c r="E894" s="32">
        <f>E220</f>
        <v>274.37540000000001</v>
      </c>
      <c r="F894" s="32">
        <f t="shared" si="43"/>
        <v>83.092200000000005</v>
      </c>
      <c r="G894" s="161"/>
    </row>
    <row r="895" spans="1:7" x14ac:dyDescent="0.2">
      <c r="A895" s="27" t="str">
        <f>A221</f>
        <v>ICT12.6</v>
      </c>
      <c r="B895" s="79" t="s">
        <v>439</v>
      </c>
      <c r="C895" s="32">
        <f>C222</f>
        <v>1259.3788</v>
      </c>
      <c r="D895" s="32">
        <f>D221</f>
        <v>1643.1754000000001</v>
      </c>
      <c r="E895" s="32">
        <f>E221</f>
        <v>897.76289999999995</v>
      </c>
      <c r="F895" s="32">
        <f t="shared" si="43"/>
        <v>904.84889999999996</v>
      </c>
      <c r="G895" s="161"/>
    </row>
    <row r="896" spans="1:7" x14ac:dyDescent="0.2">
      <c r="A896" s="27" t="str">
        <f t="shared" si="42"/>
        <v>ICT12.7</v>
      </c>
      <c r="B896" s="79" t="s">
        <v>440</v>
      </c>
      <c r="C896" s="32">
        <f t="shared" si="43"/>
        <v>1259.3788</v>
      </c>
      <c r="D896" s="32">
        <f t="shared" si="43"/>
        <v>1769.1373000000001</v>
      </c>
      <c r="E896" s="32">
        <f t="shared" si="43"/>
        <v>2766.9079000000002</v>
      </c>
      <c r="F896" s="32">
        <f t="shared" si="43"/>
        <v>2063.6925000000001</v>
      </c>
      <c r="G896" s="161"/>
    </row>
    <row r="897" spans="1:14" x14ac:dyDescent="0.2">
      <c r="A897" s="27" t="str">
        <f t="shared" si="42"/>
        <v>ICT12.8</v>
      </c>
      <c r="B897" s="79" t="s">
        <v>441</v>
      </c>
      <c r="C897" s="32">
        <f t="shared" si="43"/>
        <v>24.203299999999999</v>
      </c>
      <c r="D897" s="32">
        <f t="shared" si="43"/>
        <v>25.516400000000001</v>
      </c>
      <c r="E897" s="32">
        <f t="shared" si="43"/>
        <v>647.29169999999999</v>
      </c>
      <c r="F897" s="32">
        <f t="shared" si="43"/>
        <v>513.1825</v>
      </c>
      <c r="G897" s="161"/>
    </row>
    <row r="898" spans="1:14" x14ac:dyDescent="0.2">
      <c r="A898" s="27" t="str">
        <f t="shared" si="42"/>
        <v>ICT12.9</v>
      </c>
      <c r="B898" s="79" t="s">
        <v>442</v>
      </c>
      <c r="C898" s="32">
        <f t="shared" si="43"/>
        <v>4082.2912000000001</v>
      </c>
      <c r="D898" s="32">
        <f t="shared" si="43"/>
        <v>3838.8011000000001</v>
      </c>
      <c r="E898" s="32">
        <f t="shared" si="43"/>
        <v>10026.864</v>
      </c>
      <c r="F898" s="32">
        <f t="shared" si="43"/>
        <v>5956.2034999999996</v>
      </c>
      <c r="G898" s="161"/>
    </row>
    <row r="899" spans="1:14" x14ac:dyDescent="0.2">
      <c r="A899" s="27" t="str">
        <f t="shared" si="42"/>
        <v>ICT12.10</v>
      </c>
      <c r="B899" s="79" t="s">
        <v>444</v>
      </c>
      <c r="C899" s="32">
        <f t="shared" si="43"/>
        <v>739.41110000000003</v>
      </c>
      <c r="D899" s="32">
        <f t="shared" si="43"/>
        <v>673.55200000000002</v>
      </c>
      <c r="E899" s="32">
        <f t="shared" si="43"/>
        <v>2220.6208000000001</v>
      </c>
      <c r="F899" s="32">
        <f t="shared" si="43"/>
        <v>1273.1685</v>
      </c>
      <c r="G899" s="161"/>
    </row>
    <row r="902" spans="1:14" ht="15" customHeight="1" x14ac:dyDescent="0.25">
      <c r="N902" s="71"/>
    </row>
    <row r="926" spans="1:6" ht="30.75" customHeight="1" x14ac:dyDescent="0.2">
      <c r="A926" s="27" t="str">
        <f>A226</f>
        <v>ICT13</v>
      </c>
      <c r="B926" s="27" t="str">
        <f>B226</f>
        <v>Total ICT Service Tower cost per end user</v>
      </c>
      <c r="C926" s="135" t="s">
        <v>847</v>
      </c>
      <c r="D926" s="135" t="s">
        <v>832</v>
      </c>
      <c r="E926" s="11" t="s">
        <v>126</v>
      </c>
      <c r="F926" s="11" t="s">
        <v>127</v>
      </c>
    </row>
    <row r="927" spans="1:6" ht="15" customHeight="1" x14ac:dyDescent="0.2">
      <c r="A927" s="27" t="str">
        <f t="shared" ref="A927:A936" si="44">A227</f>
        <v>ICT13.1</v>
      </c>
      <c r="B927" s="79" t="s">
        <v>435</v>
      </c>
      <c r="C927" s="32">
        <f>C227</f>
        <v>200.88749999999999</v>
      </c>
      <c r="D927" s="32">
        <f>D227</f>
        <v>211.01660000000001</v>
      </c>
      <c r="E927" s="32">
        <f>E227</f>
        <v>701.14670000000001</v>
      </c>
      <c r="F927" s="32">
        <f>F227</f>
        <v>964.22450000000003</v>
      </c>
    </row>
    <row r="928" spans="1:6" ht="15" customHeight="1" x14ac:dyDescent="0.2">
      <c r="A928" s="27" t="str">
        <f t="shared" si="44"/>
        <v>ICT13.2</v>
      </c>
      <c r="B928" s="79" t="s">
        <v>436</v>
      </c>
      <c r="C928" s="32">
        <f t="shared" ref="C928:F936" si="45">C228</f>
        <v>161.3554</v>
      </c>
      <c r="D928" s="32">
        <f t="shared" si="45"/>
        <v>142.97290000000001</v>
      </c>
      <c r="E928" s="32">
        <f t="shared" si="45"/>
        <v>403.8639</v>
      </c>
      <c r="F928" s="32">
        <f t="shared" si="45"/>
        <v>429.06180000000001</v>
      </c>
    </row>
    <row r="929" spans="1:14" ht="15" customHeight="1" x14ac:dyDescent="0.2">
      <c r="A929" s="27" t="str">
        <f t="shared" si="44"/>
        <v>ICT13.3</v>
      </c>
      <c r="B929" s="79" t="s">
        <v>437</v>
      </c>
      <c r="C929" s="32">
        <f t="shared" si="45"/>
        <v>440.09679999999997</v>
      </c>
      <c r="D929" s="32">
        <f t="shared" si="45"/>
        <v>352.36939999999998</v>
      </c>
      <c r="E929" s="32">
        <f t="shared" si="45"/>
        <v>1196.7393999999999</v>
      </c>
      <c r="F929" s="32">
        <f t="shared" si="45"/>
        <v>658.23140000000001</v>
      </c>
    </row>
    <row r="930" spans="1:14" ht="15" customHeight="1" x14ac:dyDescent="0.2">
      <c r="A930" s="27" t="str">
        <f t="shared" si="44"/>
        <v>ICT13.4</v>
      </c>
      <c r="B930" s="79" t="s">
        <v>438</v>
      </c>
      <c r="C930" s="32">
        <f t="shared" si="45"/>
        <v>0</v>
      </c>
      <c r="D930" s="32">
        <f t="shared" si="45"/>
        <v>25.516400000000001</v>
      </c>
      <c r="E930" s="32">
        <f t="shared" si="45"/>
        <v>71.099000000000004</v>
      </c>
      <c r="F930" s="32">
        <f t="shared" si="45"/>
        <v>123.7664</v>
      </c>
    </row>
    <row r="931" spans="1:14" ht="15" customHeight="1" x14ac:dyDescent="0.2">
      <c r="A931" s="27" t="str">
        <f t="shared" si="44"/>
        <v>ICT13.5</v>
      </c>
      <c r="B931" s="79" t="s">
        <v>445</v>
      </c>
      <c r="C931" s="32">
        <f t="shared" si="45"/>
        <v>0</v>
      </c>
      <c r="D931" s="32">
        <f t="shared" si="45"/>
        <v>0</v>
      </c>
      <c r="E931" s="32">
        <f t="shared" si="45"/>
        <v>105.62690000000001</v>
      </c>
      <c r="F931" s="32">
        <f t="shared" si="45"/>
        <v>79.764200000000002</v>
      </c>
    </row>
    <row r="932" spans="1:14" ht="15" customHeight="1" x14ac:dyDescent="0.2">
      <c r="A932" s="27" t="str">
        <f t="shared" si="44"/>
        <v>ICT13.6</v>
      </c>
      <c r="B932" s="79" t="s">
        <v>439</v>
      </c>
      <c r="C932" s="32">
        <f t="shared" si="45"/>
        <v>2033.4811999999999</v>
      </c>
      <c r="D932" s="32">
        <f t="shared" si="45"/>
        <v>1643.1754000000001</v>
      </c>
      <c r="E932" s="32">
        <f t="shared" si="45"/>
        <v>400.80160000000001</v>
      </c>
      <c r="F932" s="32">
        <f t="shared" si="45"/>
        <v>484.44240000000002</v>
      </c>
    </row>
    <row r="933" spans="1:14" ht="15" customHeight="1" x14ac:dyDescent="0.2">
      <c r="A933" s="27" t="str">
        <f t="shared" si="44"/>
        <v>ICT13.7</v>
      </c>
      <c r="B933" s="79" t="s">
        <v>440</v>
      </c>
      <c r="C933" s="32">
        <f t="shared" si="45"/>
        <v>1259.3788</v>
      </c>
      <c r="D933" s="32">
        <f t="shared" si="45"/>
        <v>1769.1373000000001</v>
      </c>
      <c r="E933" s="32">
        <f t="shared" si="45"/>
        <v>1584.7825</v>
      </c>
      <c r="F933" s="32">
        <f t="shared" si="45"/>
        <v>1914.9784999999999</v>
      </c>
    </row>
    <row r="934" spans="1:14" ht="15" customHeight="1" x14ac:dyDescent="0.2">
      <c r="A934" s="27" t="str">
        <f t="shared" si="44"/>
        <v>ICT13.8</v>
      </c>
      <c r="B934" s="79" t="s">
        <v>441</v>
      </c>
      <c r="C934" s="32">
        <f t="shared" si="45"/>
        <v>24.203299999999999</v>
      </c>
      <c r="D934" s="32">
        <f t="shared" si="45"/>
        <v>25.516400000000001</v>
      </c>
      <c r="E934" s="32">
        <f t="shared" si="45"/>
        <v>354.66120000000001</v>
      </c>
      <c r="F934" s="32">
        <f t="shared" si="45"/>
        <v>312.5718</v>
      </c>
    </row>
    <row r="935" spans="1:14" ht="15" customHeight="1" x14ac:dyDescent="0.2">
      <c r="A935" s="27" t="str">
        <f t="shared" si="44"/>
        <v>ICT13.9</v>
      </c>
      <c r="B935" s="79" t="s">
        <v>442</v>
      </c>
      <c r="C935" s="32">
        <f t="shared" si="45"/>
        <v>4082.2912000000001</v>
      </c>
      <c r="D935" s="32">
        <f t="shared" si="45"/>
        <v>3838.8011000000001</v>
      </c>
      <c r="E935" s="32">
        <f t="shared" si="45"/>
        <v>4212.9340000000002</v>
      </c>
      <c r="F935" s="32">
        <f t="shared" si="45"/>
        <v>4359.4426999999996</v>
      </c>
    </row>
    <row r="936" spans="1:14" ht="15" customHeight="1" x14ac:dyDescent="0.2">
      <c r="A936" s="27" t="str">
        <f t="shared" si="44"/>
        <v>ICT13.10</v>
      </c>
      <c r="B936" s="79" t="s">
        <v>444</v>
      </c>
      <c r="C936" s="32">
        <f t="shared" si="45"/>
        <v>739.41110000000003</v>
      </c>
      <c r="D936" s="32">
        <f t="shared" si="45"/>
        <v>673.55200000000002</v>
      </c>
      <c r="E936" s="32">
        <f t="shared" si="45"/>
        <v>870.05100000000004</v>
      </c>
      <c r="F936" s="32">
        <f t="shared" si="45"/>
        <v>1017.4794000000001</v>
      </c>
    </row>
    <row r="940" spans="1:14" ht="15" customHeight="1" x14ac:dyDescent="0.25">
      <c r="N940" s="71"/>
    </row>
    <row r="954" spans="7:7" ht="15" customHeight="1" x14ac:dyDescent="0.25">
      <c r="G954" s="11" t="s">
        <v>131</v>
      </c>
    </row>
    <row r="955" spans="7:7" ht="15" customHeight="1" x14ac:dyDescent="0.25">
      <c r="G955" s="22">
        <f>G237</f>
        <v>35.56</v>
      </c>
    </row>
    <row r="965" spans="1:13" ht="30" x14ac:dyDescent="0.2">
      <c r="A965" s="27" t="str">
        <f>A237</f>
        <v>ICT14</v>
      </c>
      <c r="B965" s="27" t="str">
        <f>B237</f>
        <v>Number of internal end users per ICT FTE</v>
      </c>
      <c r="C965" s="135" t="s">
        <v>847</v>
      </c>
      <c r="D965" s="135" t="s">
        <v>832</v>
      </c>
      <c r="E965" s="11" t="s">
        <v>126</v>
      </c>
      <c r="F965" s="11" t="s">
        <v>127</v>
      </c>
      <c r="G965" s="11" t="s">
        <v>130</v>
      </c>
      <c r="H965" s="11" t="s">
        <v>128</v>
      </c>
      <c r="I965" s="11" t="s">
        <v>129</v>
      </c>
    </row>
    <row r="966" spans="1:13" ht="15" customHeight="1" x14ac:dyDescent="0.2">
      <c r="A966" s="28"/>
      <c r="B966" s="27" t="s">
        <v>132</v>
      </c>
      <c r="C966" s="22">
        <f>C237</f>
        <v>33.682099999999998</v>
      </c>
      <c r="D966" s="22">
        <f>D237</f>
        <v>37.694699999999997</v>
      </c>
      <c r="E966" s="22">
        <f>E237</f>
        <v>25.714099999999998</v>
      </c>
      <c r="F966" s="22">
        <f>F237</f>
        <v>31.262599999999999</v>
      </c>
      <c r="G966" s="22">
        <f>H237</f>
        <v>40.869999999999997</v>
      </c>
      <c r="H966" s="22">
        <f>I237</f>
        <v>32.892899999999997</v>
      </c>
      <c r="I966" s="22">
        <f>J237</f>
        <v>48.014200000000002</v>
      </c>
    </row>
    <row r="968" spans="1:13" ht="15" customHeight="1" x14ac:dyDescent="0.25">
      <c r="M968" s="71"/>
    </row>
    <row r="979" spans="1:9" ht="15" customHeight="1" x14ac:dyDescent="0.25">
      <c r="G979" s="11" t="s">
        <v>131</v>
      </c>
    </row>
    <row r="980" spans="1:9" ht="15" customHeight="1" x14ac:dyDescent="0.25">
      <c r="G980" s="22" t="str">
        <f>G238</f>
        <v>N/A</v>
      </c>
    </row>
    <row r="990" spans="1:9" ht="47.25" customHeight="1" x14ac:dyDescent="0.2">
      <c r="A990" s="27" t="str">
        <f>A238</f>
        <v>ICT15</v>
      </c>
      <c r="B990" s="27" t="str">
        <f>B238</f>
        <v>Number of end users per ICT FTE</v>
      </c>
      <c r="C990" s="135" t="s">
        <v>847</v>
      </c>
      <c r="D990" s="135" t="s">
        <v>832</v>
      </c>
      <c r="E990" s="11" t="s">
        <v>126</v>
      </c>
      <c r="F990" s="11" t="s">
        <v>127</v>
      </c>
      <c r="G990" s="11" t="s">
        <v>130</v>
      </c>
      <c r="H990" s="11" t="s">
        <v>128</v>
      </c>
      <c r="I990" s="11" t="s">
        <v>129</v>
      </c>
    </row>
    <row r="991" spans="1:9" ht="15" customHeight="1" x14ac:dyDescent="0.2">
      <c r="A991" s="28"/>
      <c r="B991" s="27" t="s">
        <v>132</v>
      </c>
      <c r="C991" s="22">
        <f>C238</f>
        <v>33.682099999999998</v>
      </c>
      <c r="D991" s="22">
        <f>D238</f>
        <v>37.694699999999997</v>
      </c>
      <c r="E991" s="22">
        <f>E238</f>
        <v>35.2806</v>
      </c>
      <c r="F991" s="22">
        <f>F238</f>
        <v>35.2806</v>
      </c>
      <c r="G991" s="22" t="str">
        <f>H238</f>
        <v>N/A</v>
      </c>
      <c r="H991" s="22">
        <f>I238</f>
        <v>76.570999999999998</v>
      </c>
      <c r="I991" s="22">
        <f>J238</f>
        <v>95.988799999999998</v>
      </c>
    </row>
    <row r="993" spans="13:13" ht="15" customHeight="1" x14ac:dyDescent="0.25">
      <c r="M993" s="71"/>
    </row>
    <row r="1014" spans="1:13" ht="15" customHeight="1" x14ac:dyDescent="0.25">
      <c r="M1014" s="71"/>
    </row>
    <row r="1016" spans="1:13" ht="30" customHeight="1" x14ac:dyDescent="0.2">
      <c r="A1016" s="27" t="str">
        <f>A239</f>
        <v>ICT16</v>
      </c>
      <c r="B1016" s="27" t="str">
        <f>B239</f>
        <v>ICT Management Practice Indicator</v>
      </c>
      <c r="C1016" s="135" t="s">
        <v>847</v>
      </c>
      <c r="D1016" s="135" t="s">
        <v>832</v>
      </c>
      <c r="E1016" s="11" t="s">
        <v>127</v>
      </c>
      <c r="F1016" s="160"/>
    </row>
    <row r="1017" spans="1:13" ht="15" customHeight="1" x14ac:dyDescent="0.2">
      <c r="A1017" s="28"/>
      <c r="B1017" s="27" t="s">
        <v>132</v>
      </c>
      <c r="C1017" s="21">
        <f>C239</f>
        <v>0.5</v>
      </c>
      <c r="D1017" s="21">
        <f>D239</f>
        <v>0.5</v>
      </c>
      <c r="E1017" s="21">
        <f>F239</f>
        <v>0.8</v>
      </c>
      <c r="F1017" s="162"/>
    </row>
  </sheetData>
  <customSheetViews>
    <customSheetView guid="{1955BA96-31E1-4958-8935-A0DE5811631F}" scale="75">
      <selection sqref="A1:O1"/>
      <rowBreaks count="14" manualBreakCount="14">
        <brk id="162" max="12" man="1"/>
        <brk id="195" max="12" man="1"/>
        <brk id="230" max="16383" man="1"/>
        <brk id="288" max="16383" man="1"/>
        <brk id="361" max="16383" man="1"/>
        <brk id="433" max="16383" man="1"/>
        <brk id="504" max="16383" man="1"/>
        <brk id="577" max="16383" man="1"/>
        <brk id="649" max="16383" man="1"/>
        <brk id="758" max="254" man="1"/>
        <brk id="799" max="254" man="1"/>
        <brk id="842" max="254" man="1"/>
        <brk id="879" max="16383" man="1"/>
        <brk id="932" max="254" man="1"/>
      </rowBreaks>
      <pageMargins left="0.39370078740157483" right="0.39370078740157483" top="0.74803149606299213" bottom="0.74803149606299213" header="0.31496062992125984" footer="0.31496062992125984"/>
      <pageSetup paperSize="9" scale="47" orientation="landscape" r:id="rId1"/>
      <headerFooter>
        <oddHeader>&amp;L&amp;C&amp;R</oddHeader>
        <oddFooter>&amp;L&amp;C&amp;R</oddFooter>
      </headerFooter>
    </customSheetView>
  </customSheetViews>
  <mergeCells count="5">
    <mergeCell ref="A1:M1"/>
    <mergeCell ref="A2:H2"/>
    <mergeCell ref="C5:D5"/>
    <mergeCell ref="C117:D117"/>
    <mergeCell ref="C198:D198"/>
  </mergeCells>
  <pageMargins left="0.39370078740157483" right="0.39370078740157483" top="0.74803149606299213" bottom="0.74803149606299213" header="0.31496062992125984" footer="0.31496062992125984"/>
  <pageSetup paperSize="9" scale="42" orientation="landscape" r:id="rId2"/>
  <headerFooter>
    <oddHeader>&amp;L&amp;C&amp;R</oddHeader>
    <oddFooter>&amp;L&amp;C&amp;R</oddFooter>
  </headerFooter>
  <rowBreaks count="15" manualBreakCount="15">
    <brk id="169" max="12" man="1"/>
    <brk id="202" max="12" man="1"/>
    <brk id="254" max="16383" man="1"/>
    <brk id="313" max="12" man="1"/>
    <brk id="385" max="16383" man="1"/>
    <brk id="457" max="16383" man="1"/>
    <brk id="529" max="12" man="1"/>
    <brk id="601" max="16383" man="1"/>
    <brk id="674" max="12" man="1"/>
    <brk id="744" max="12" man="1"/>
    <brk id="782" max="12" man="1"/>
    <brk id="824" max="12" man="1"/>
    <brk id="888" max="12" man="1"/>
    <brk id="964" max="12" man="1"/>
    <brk id="1015" max="12"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5"/>
  <sheetViews>
    <sheetView zoomScale="85" zoomScaleNormal="85" workbookViewId="0">
      <pane activePane="bottomRight" state="frozen"/>
      <selection sqref="A1:O1"/>
    </sheetView>
  </sheetViews>
  <sheetFormatPr defaultRowHeight="15" customHeight="1" x14ac:dyDescent="0.25"/>
  <cols>
    <col min="1" max="1" width="9.125" style="1" customWidth="1"/>
    <col min="2" max="2" width="35.75" style="1" customWidth="1"/>
    <col min="3" max="3" width="15.125" customWidth="1"/>
    <col min="4" max="4" width="15.5" customWidth="1"/>
    <col min="5" max="5" width="15.625" customWidth="1"/>
    <col min="6" max="6" width="15.375" customWidth="1"/>
    <col min="7" max="7" width="15.5" customWidth="1"/>
    <col min="8" max="8" width="15.125" customWidth="1"/>
    <col min="9" max="9" width="16.25" customWidth="1"/>
    <col min="10" max="10" width="15.625" customWidth="1"/>
    <col min="11" max="11" width="15.5" customWidth="1"/>
    <col min="12" max="12" width="15.375" customWidth="1"/>
    <col min="13" max="14" width="15" customWidth="1"/>
    <col min="15" max="15" width="14.75" customWidth="1"/>
    <col min="16" max="20" width="16.875" customWidth="1"/>
  </cols>
  <sheetData>
    <row r="1" spans="1:16" ht="30" customHeight="1" x14ac:dyDescent="0.2">
      <c r="A1" s="185" t="s">
        <v>854</v>
      </c>
      <c r="B1" s="185"/>
      <c r="C1" s="185"/>
      <c r="D1" s="185"/>
      <c r="E1" s="185"/>
      <c r="F1" s="185"/>
      <c r="G1" s="185"/>
      <c r="H1" s="185"/>
      <c r="I1" s="185"/>
      <c r="J1" s="185"/>
      <c r="K1" s="185"/>
      <c r="L1" s="185"/>
      <c r="M1" s="185"/>
      <c r="N1" s="185"/>
      <c r="O1" s="185"/>
    </row>
    <row r="2" spans="1:16" ht="30" customHeight="1" x14ac:dyDescent="0.2">
      <c r="A2" s="189" t="s">
        <v>125</v>
      </c>
      <c r="B2" s="189"/>
      <c r="C2" s="189"/>
      <c r="D2" s="189"/>
      <c r="E2" s="189"/>
      <c r="F2" s="189"/>
      <c r="G2" s="189"/>
      <c r="H2" s="189"/>
      <c r="I2" s="189"/>
      <c r="J2" s="189"/>
    </row>
    <row r="3" spans="1:16" ht="72" customHeight="1" x14ac:dyDescent="0.2">
      <c r="A3" s="26" t="s">
        <v>5</v>
      </c>
      <c r="B3" s="26" t="s">
        <v>11</v>
      </c>
      <c r="C3" s="135" t="s">
        <v>847</v>
      </c>
      <c r="D3" s="135" t="s">
        <v>832</v>
      </c>
      <c r="E3" s="135" t="s">
        <v>848</v>
      </c>
      <c r="F3" s="135" t="s">
        <v>833</v>
      </c>
      <c r="G3" s="135" t="s">
        <v>849</v>
      </c>
      <c r="H3" s="135" t="s">
        <v>834</v>
      </c>
      <c r="I3" s="11" t="s">
        <v>131</v>
      </c>
      <c r="J3" s="11" t="s">
        <v>130</v>
      </c>
      <c r="K3" s="135" t="s">
        <v>850</v>
      </c>
      <c r="L3" s="135" t="s">
        <v>835</v>
      </c>
      <c r="M3" s="135" t="s">
        <v>851</v>
      </c>
      <c r="N3" s="135" t="s">
        <v>836</v>
      </c>
    </row>
    <row r="4" spans="1:16" ht="45" customHeight="1" x14ac:dyDescent="0.2">
      <c r="A4" s="19" t="s">
        <v>100</v>
      </c>
      <c r="B4" s="18" t="s">
        <v>101</v>
      </c>
      <c r="C4" s="21">
        <f>'2. Agency dashboard'!C306</f>
        <v>1.9E-3</v>
      </c>
      <c r="D4" s="21">
        <f>'2. Agency dashboard'!D306</f>
        <v>2.0999999999999999E-3</v>
      </c>
      <c r="E4" s="21">
        <v>6.3E-3</v>
      </c>
      <c r="F4" s="21">
        <v>5.8999999999999999E-3</v>
      </c>
      <c r="G4" s="21">
        <v>5.5999999999999999E-3</v>
      </c>
      <c r="H4" s="21">
        <v>5.5999999999999999E-3</v>
      </c>
      <c r="I4" s="21">
        <v>1.4E-3</v>
      </c>
      <c r="J4" s="21">
        <v>1.9E-3</v>
      </c>
      <c r="K4" s="21">
        <v>2.5999999999999999E-3</v>
      </c>
      <c r="L4" s="21">
        <v>2.7000000000000001E-3</v>
      </c>
      <c r="M4" s="21">
        <v>1.4E-3</v>
      </c>
      <c r="N4" s="21">
        <v>1.6999999999999999E-3</v>
      </c>
    </row>
    <row r="5" spans="1:16" ht="47.25" customHeight="1" x14ac:dyDescent="0.2">
      <c r="A5" s="19" t="s">
        <v>102</v>
      </c>
      <c r="B5" s="18" t="s">
        <v>103</v>
      </c>
      <c r="C5" s="21">
        <f>'2. Agency dashboard'!C307</f>
        <v>0</v>
      </c>
      <c r="D5" s="21">
        <f>'2. Agency dashboard'!D307</f>
        <v>0.2878</v>
      </c>
      <c r="E5" s="21">
        <v>0</v>
      </c>
      <c r="F5" s="21">
        <v>0.1439</v>
      </c>
      <c r="G5" s="21">
        <v>0</v>
      </c>
      <c r="H5" s="21">
        <v>0</v>
      </c>
      <c r="I5" s="21">
        <v>0.8</v>
      </c>
      <c r="J5" s="21">
        <v>0.69</v>
      </c>
      <c r="K5" s="21">
        <v>0.88129999999999997</v>
      </c>
      <c r="L5" s="21">
        <v>0.83009999999999995</v>
      </c>
      <c r="M5" s="21">
        <v>0</v>
      </c>
      <c r="N5" s="21">
        <v>0.79559999999999997</v>
      </c>
    </row>
    <row r="6" spans="1:16" ht="50.25" customHeight="1" x14ac:dyDescent="0.2">
      <c r="A6" s="78" t="s">
        <v>104</v>
      </c>
      <c r="B6" s="55" t="s">
        <v>539</v>
      </c>
      <c r="C6" s="59">
        <f>'2. Agency dashboard'!C308</f>
        <v>0.85489999999999999</v>
      </c>
      <c r="D6" s="59">
        <f>'2. Agency dashboard'!D308</f>
        <v>0.61870000000000003</v>
      </c>
      <c r="E6" s="21">
        <v>0.55110000000000003</v>
      </c>
      <c r="F6" s="21">
        <v>0.80400000000000005</v>
      </c>
      <c r="G6" s="21">
        <v>0.66400000000000003</v>
      </c>
      <c r="H6" s="21">
        <v>0.59909999999999997</v>
      </c>
      <c r="I6" s="21" t="s">
        <v>868</v>
      </c>
      <c r="J6" s="21" t="s">
        <v>868</v>
      </c>
      <c r="K6" s="21">
        <v>0.93759999999999999</v>
      </c>
      <c r="L6" s="21">
        <v>1</v>
      </c>
      <c r="M6" s="21">
        <v>0.9788</v>
      </c>
      <c r="N6" s="21">
        <v>1</v>
      </c>
      <c r="P6" s="71"/>
    </row>
    <row r="7" spans="1:16" ht="44.25" customHeight="1" x14ac:dyDescent="0.2">
      <c r="A7" s="78" t="s">
        <v>105</v>
      </c>
      <c r="B7" s="55" t="s">
        <v>540</v>
      </c>
      <c r="C7" s="59">
        <f>'2. Agency dashboard'!C309</f>
        <v>0</v>
      </c>
      <c r="D7" s="59">
        <f>'2. Agency dashboard'!D309</f>
        <v>0.2175</v>
      </c>
      <c r="E7" s="21">
        <v>0</v>
      </c>
      <c r="F7" s="21">
        <v>0</v>
      </c>
      <c r="G7" s="21">
        <v>0</v>
      </c>
      <c r="H7" s="21">
        <v>0</v>
      </c>
      <c r="I7" s="21" t="s">
        <v>868</v>
      </c>
      <c r="J7" s="21" t="s">
        <v>868</v>
      </c>
      <c r="K7" s="21">
        <v>0</v>
      </c>
      <c r="L7" s="21">
        <v>0.16309999999999999</v>
      </c>
      <c r="M7" s="21">
        <v>0</v>
      </c>
      <c r="N7" s="21">
        <v>0.44500000000000001</v>
      </c>
    </row>
    <row r="8" spans="1:16" ht="42" customHeight="1" x14ac:dyDescent="0.2">
      <c r="A8" s="78" t="s">
        <v>106</v>
      </c>
      <c r="B8" s="55" t="s">
        <v>541</v>
      </c>
      <c r="C8" s="59">
        <f>'2. Agency dashboard'!C310</f>
        <v>0.2</v>
      </c>
      <c r="D8" s="59">
        <f>'2. Agency dashboard'!D310</f>
        <v>0.2</v>
      </c>
      <c r="E8" s="21">
        <v>0.2</v>
      </c>
      <c r="F8" s="21">
        <v>0.2</v>
      </c>
      <c r="G8" s="21">
        <v>3.7100000000000001E-2</v>
      </c>
      <c r="H8" s="21">
        <v>6.3200000000000006E-2</v>
      </c>
      <c r="I8" s="21" t="s">
        <v>868</v>
      </c>
      <c r="J8" s="21" t="s">
        <v>868</v>
      </c>
      <c r="K8" s="21">
        <v>0.29330000000000001</v>
      </c>
      <c r="L8" s="21">
        <v>0.46639999999999998</v>
      </c>
      <c r="M8" s="21">
        <v>0.29330000000000001</v>
      </c>
      <c r="N8" s="21">
        <v>0.24110000000000001</v>
      </c>
    </row>
    <row r="9" spans="1:16" ht="42.75" customHeight="1" x14ac:dyDescent="0.2">
      <c r="A9" s="78" t="s">
        <v>171</v>
      </c>
      <c r="B9" s="55" t="s">
        <v>542</v>
      </c>
      <c r="C9" s="59">
        <f>'2. Agency dashboard'!C311</f>
        <v>0.71730000000000005</v>
      </c>
      <c r="D9" s="59">
        <f>'2. Agency dashboard'!D311</f>
        <v>0.79890000000000005</v>
      </c>
      <c r="E9" s="21">
        <v>0.74</v>
      </c>
      <c r="F9" s="21">
        <v>0.76249999999999996</v>
      </c>
      <c r="G9" s="21">
        <v>0.86219999999999997</v>
      </c>
      <c r="H9" s="21">
        <v>0.78080000000000005</v>
      </c>
      <c r="I9" s="21" t="s">
        <v>868</v>
      </c>
      <c r="J9" s="21" t="s">
        <v>868</v>
      </c>
      <c r="K9" s="21">
        <v>0.93130000000000002</v>
      </c>
      <c r="L9" s="21">
        <v>0.9395</v>
      </c>
      <c r="M9" s="21">
        <v>1</v>
      </c>
      <c r="N9" s="21">
        <v>1</v>
      </c>
    </row>
    <row r="10" spans="1:16" ht="42" customHeight="1" x14ac:dyDescent="0.2">
      <c r="A10" s="78" t="s">
        <v>777</v>
      </c>
      <c r="B10" s="55" t="s">
        <v>543</v>
      </c>
      <c r="C10" s="59">
        <f>'2. Agency dashboard'!C312</f>
        <v>0.33510000000000001</v>
      </c>
      <c r="D10" s="59">
        <f>'2. Agency dashboard'!D312</f>
        <v>0.29049999999999998</v>
      </c>
      <c r="E10" s="21">
        <v>0.49630000000000002</v>
      </c>
      <c r="F10" s="21">
        <v>0.58189999999999997</v>
      </c>
      <c r="G10" s="21">
        <v>0.83299999999999996</v>
      </c>
      <c r="H10" s="21">
        <v>0.83350000000000002</v>
      </c>
      <c r="I10" s="21" t="s">
        <v>868</v>
      </c>
      <c r="J10" s="21" t="s">
        <v>868</v>
      </c>
      <c r="K10" s="21">
        <v>0.90500000000000003</v>
      </c>
      <c r="L10" s="21">
        <v>0.93120000000000003</v>
      </c>
      <c r="M10" s="21">
        <v>1</v>
      </c>
      <c r="N10" s="21">
        <v>1</v>
      </c>
    </row>
    <row r="11" spans="1:16" ht="39.950000000000003" customHeight="1" x14ac:dyDescent="0.2">
      <c r="A11" s="78" t="s">
        <v>778</v>
      </c>
      <c r="B11" s="55" t="s">
        <v>823</v>
      </c>
      <c r="C11" s="59">
        <f>'2. Agency dashboard'!C313</f>
        <v>0.8</v>
      </c>
      <c r="D11" s="59">
        <f>'2. Agency dashboard'!D313</f>
        <v>1</v>
      </c>
      <c r="E11" s="59">
        <v>1</v>
      </c>
      <c r="F11" s="59">
        <v>1</v>
      </c>
      <c r="G11" s="59">
        <v>1</v>
      </c>
      <c r="H11" s="59">
        <v>1</v>
      </c>
      <c r="I11" s="59" t="s">
        <v>868</v>
      </c>
      <c r="J11" s="59" t="s">
        <v>868</v>
      </c>
      <c r="K11" s="59">
        <v>1</v>
      </c>
      <c r="L11" s="59">
        <v>1</v>
      </c>
      <c r="M11" s="59">
        <v>1</v>
      </c>
      <c r="N11" s="59">
        <v>1</v>
      </c>
    </row>
    <row r="12" spans="1:16" ht="39.950000000000003" customHeight="1" x14ac:dyDescent="0.2">
      <c r="A12" s="78" t="s">
        <v>779</v>
      </c>
      <c r="B12" s="55" t="s">
        <v>418</v>
      </c>
      <c r="C12" s="183">
        <f>'2. Agency dashboard'!C314</f>
        <v>0</v>
      </c>
      <c r="D12" s="80">
        <f>'2. Agency dashboard'!D314</f>
        <v>1.8</v>
      </c>
      <c r="E12" s="184">
        <v>0</v>
      </c>
      <c r="F12" s="184">
        <v>2.2999999999999998</v>
      </c>
      <c r="G12" s="184">
        <v>0</v>
      </c>
      <c r="H12" s="184">
        <v>2.35</v>
      </c>
      <c r="I12" s="184" t="s">
        <v>868</v>
      </c>
      <c r="J12" s="184" t="s">
        <v>868</v>
      </c>
      <c r="K12" s="184">
        <v>1.7250000000000001</v>
      </c>
      <c r="L12" s="184">
        <v>2.5499999999999998</v>
      </c>
      <c r="M12" s="184">
        <v>0</v>
      </c>
      <c r="N12" s="184">
        <v>2.5750000000000002</v>
      </c>
      <c r="P12" s="71"/>
    </row>
    <row r="13" spans="1:16" ht="39.950000000000003" customHeight="1" x14ac:dyDescent="0.2">
      <c r="A13" s="78" t="s">
        <v>780</v>
      </c>
      <c r="B13" s="55" t="s">
        <v>419</v>
      </c>
      <c r="C13" s="183">
        <f>'2. Agency dashboard'!C315</f>
        <v>0</v>
      </c>
      <c r="D13" s="80">
        <f>'2. Agency dashboard'!D315</f>
        <v>2.7</v>
      </c>
      <c r="E13" s="184">
        <v>0</v>
      </c>
      <c r="F13" s="184">
        <v>3.2</v>
      </c>
      <c r="G13" s="184">
        <v>0</v>
      </c>
      <c r="H13" s="184">
        <v>3.15</v>
      </c>
      <c r="I13" s="184" t="s">
        <v>868</v>
      </c>
      <c r="J13" s="184" t="s">
        <v>868</v>
      </c>
      <c r="K13" s="184">
        <v>2.0249999999999999</v>
      </c>
      <c r="L13" s="184">
        <v>3.375</v>
      </c>
      <c r="M13" s="184">
        <v>0</v>
      </c>
      <c r="N13" s="184">
        <v>3.3</v>
      </c>
    </row>
    <row r="15" spans="1:16" ht="45" customHeight="1" x14ac:dyDescent="0.2">
      <c r="A15" s="28" t="str">
        <f>A4</f>
        <v>PR1</v>
      </c>
      <c r="B15" s="27" t="str">
        <f>B4</f>
        <v>Total cost of the Procurement function as a percentage of the total purchase value</v>
      </c>
      <c r="C15" s="135" t="s">
        <v>847</v>
      </c>
      <c r="D15" s="135" t="s">
        <v>832</v>
      </c>
      <c r="E15" s="11" t="s">
        <v>126</v>
      </c>
      <c r="F15" s="11" t="s">
        <v>127</v>
      </c>
      <c r="G15" s="11" t="s">
        <v>131</v>
      </c>
      <c r="H15" s="11" t="s">
        <v>130</v>
      </c>
      <c r="I15" s="11" t="s">
        <v>128</v>
      </c>
      <c r="J15" s="11" t="s">
        <v>129</v>
      </c>
    </row>
    <row r="16" spans="1:16" ht="15" customHeight="1" x14ac:dyDescent="0.2">
      <c r="A16" s="28"/>
      <c r="B16" s="27" t="s">
        <v>132</v>
      </c>
      <c r="C16" s="21">
        <f>C4</f>
        <v>1.9E-3</v>
      </c>
      <c r="D16" s="21">
        <f>D4</f>
        <v>2.0999999999999999E-3</v>
      </c>
      <c r="E16" s="21">
        <f>E4</f>
        <v>6.3E-3</v>
      </c>
      <c r="F16" s="21">
        <f>G4</f>
        <v>5.5999999999999999E-3</v>
      </c>
      <c r="G16" s="21">
        <f>I4</f>
        <v>1.4E-3</v>
      </c>
      <c r="H16" s="21">
        <f>J4</f>
        <v>1.9E-3</v>
      </c>
      <c r="I16" s="21">
        <f>K4</f>
        <v>2.5999999999999999E-3</v>
      </c>
      <c r="J16" s="21">
        <f>M4</f>
        <v>1.4E-3</v>
      </c>
    </row>
    <row r="36" spans="1:10" ht="44.25" customHeight="1" x14ac:dyDescent="0.2">
      <c r="A36" s="28" t="str">
        <f>A5</f>
        <v>PR2</v>
      </c>
      <c r="B36" s="27" t="str">
        <f>B5</f>
        <v>Actual spend against pre-established contract arrangements as a percentage of total purchase value</v>
      </c>
      <c r="C36" s="135" t="s">
        <v>847</v>
      </c>
      <c r="D36" s="135" t="s">
        <v>832</v>
      </c>
      <c r="E36" s="11" t="s">
        <v>126</v>
      </c>
      <c r="F36" s="11" t="s">
        <v>127</v>
      </c>
      <c r="G36" s="11" t="s">
        <v>131</v>
      </c>
      <c r="H36" s="11" t="s">
        <v>130</v>
      </c>
      <c r="I36" s="11" t="s">
        <v>128</v>
      </c>
      <c r="J36" s="11" t="s">
        <v>129</v>
      </c>
    </row>
    <row r="37" spans="1:10" ht="15" customHeight="1" x14ac:dyDescent="0.2">
      <c r="A37" s="28"/>
      <c r="B37" s="27" t="s">
        <v>132</v>
      </c>
      <c r="C37" s="21">
        <f>C5</f>
        <v>0</v>
      </c>
      <c r="D37" s="21">
        <f>D5</f>
        <v>0.2878</v>
      </c>
      <c r="E37" s="21">
        <f>E5</f>
        <v>0</v>
      </c>
      <c r="F37" s="21">
        <f>G5</f>
        <v>0</v>
      </c>
      <c r="G37" s="21">
        <f>I5</f>
        <v>0.8</v>
      </c>
      <c r="H37" s="21">
        <f>J5</f>
        <v>0.69</v>
      </c>
      <c r="I37" s="21">
        <f>K5</f>
        <v>0.88129999999999997</v>
      </c>
      <c r="J37" s="21">
        <f>M5</f>
        <v>0</v>
      </c>
    </row>
    <row r="57" spans="1:13" ht="45" customHeight="1" x14ac:dyDescent="0.2">
      <c r="A57" s="140" t="str">
        <f>A6</f>
        <v>PR3</v>
      </c>
      <c r="B57" s="134" t="str">
        <f>B6</f>
        <v>Percentage of 'commodity' procurement spend channelled through collaborative procurement arrangements</v>
      </c>
      <c r="C57" s="135" t="s">
        <v>847</v>
      </c>
      <c r="D57" s="135" t="s">
        <v>832</v>
      </c>
      <c r="E57" s="11" t="s">
        <v>126</v>
      </c>
      <c r="F57" s="11" t="s">
        <v>127</v>
      </c>
      <c r="G57" s="11" t="s">
        <v>128</v>
      </c>
      <c r="H57" s="11" t="s">
        <v>129</v>
      </c>
    </row>
    <row r="58" spans="1:13" ht="15" customHeight="1" x14ac:dyDescent="0.2">
      <c r="A58" s="28"/>
      <c r="B58" s="27" t="s">
        <v>132</v>
      </c>
      <c r="C58" s="21">
        <f>C6</f>
        <v>0.85489999999999999</v>
      </c>
      <c r="D58" s="21">
        <f>D6</f>
        <v>0.61870000000000003</v>
      </c>
      <c r="E58" s="21">
        <f>E6</f>
        <v>0.55110000000000003</v>
      </c>
      <c r="F58" s="21">
        <f>G6</f>
        <v>0.66400000000000003</v>
      </c>
      <c r="G58" s="21">
        <f>K6</f>
        <v>0.93759999999999999</v>
      </c>
      <c r="H58" s="21">
        <f>M6</f>
        <v>0.9788</v>
      </c>
    </row>
    <row r="61" spans="1:13" ht="15" customHeight="1" x14ac:dyDescent="0.25">
      <c r="M61" s="71"/>
    </row>
    <row r="76" spans="1:11" ht="15" customHeight="1" x14ac:dyDescent="0.25">
      <c r="F76" s="11" t="s">
        <v>127</v>
      </c>
      <c r="G76" s="11" t="s">
        <v>131</v>
      </c>
      <c r="H76" s="11" t="s">
        <v>130</v>
      </c>
      <c r="K76" s="11" t="s">
        <v>129</v>
      </c>
    </row>
    <row r="78" spans="1:11" ht="45" customHeight="1" x14ac:dyDescent="0.2">
      <c r="A78" s="140" t="str">
        <f>A7</f>
        <v>PR4</v>
      </c>
      <c r="B78" s="134" t="str">
        <f>B7</f>
        <v>Percentage of spend under management by Procurement Professionals</v>
      </c>
      <c r="C78" s="135" t="s">
        <v>847</v>
      </c>
      <c r="D78" s="135" t="s">
        <v>832</v>
      </c>
      <c r="E78" s="11" t="s">
        <v>126</v>
      </c>
      <c r="F78" s="11" t="s">
        <v>127</v>
      </c>
      <c r="G78" s="11" t="s">
        <v>128</v>
      </c>
      <c r="H78" s="11" t="s">
        <v>129</v>
      </c>
    </row>
    <row r="79" spans="1:11" ht="15" customHeight="1" x14ac:dyDescent="0.2">
      <c r="A79" s="28"/>
      <c r="B79" s="27" t="s">
        <v>132</v>
      </c>
      <c r="C79" s="21">
        <f>C7</f>
        <v>0</v>
      </c>
      <c r="D79" s="21">
        <f>D7</f>
        <v>0.2175</v>
      </c>
      <c r="E79" s="21">
        <f>E7</f>
        <v>0</v>
      </c>
      <c r="F79" s="21">
        <f>G7</f>
        <v>0</v>
      </c>
      <c r="G79" s="21">
        <f>K7</f>
        <v>0</v>
      </c>
      <c r="H79" s="21">
        <f>M7</f>
        <v>0</v>
      </c>
    </row>
    <row r="81" spans="6:13" ht="15" customHeight="1" x14ac:dyDescent="0.25">
      <c r="M81" s="71"/>
    </row>
    <row r="96" spans="6:13" ht="15" customHeight="1" x14ac:dyDescent="0.25">
      <c r="F96" s="11" t="s">
        <v>128</v>
      </c>
      <c r="G96" s="11" t="s">
        <v>129</v>
      </c>
    </row>
    <row r="97" spans="1:13" ht="15" customHeight="1" x14ac:dyDescent="0.25">
      <c r="F97" s="54">
        <f>K12</f>
        <v>1.7250000000000001</v>
      </c>
      <c r="G97" s="54">
        <f>M12</f>
        <v>0</v>
      </c>
    </row>
    <row r="98" spans="1:13" ht="15" customHeight="1" x14ac:dyDescent="0.25">
      <c r="F98" s="75"/>
      <c r="G98" s="75"/>
    </row>
    <row r="99" spans="1:13" ht="44.25" customHeight="1" x14ac:dyDescent="0.2">
      <c r="A99" s="140" t="str">
        <f>A8</f>
        <v>PR5</v>
      </c>
      <c r="B99" s="134" t="str">
        <f>B8</f>
        <v>Professionally qualified Procurement employees as a % of total Procurement employees.</v>
      </c>
      <c r="C99" s="135" t="s">
        <v>847</v>
      </c>
      <c r="D99" s="135" t="s">
        <v>832</v>
      </c>
      <c r="E99" s="11" t="s">
        <v>126</v>
      </c>
      <c r="F99" s="11" t="s">
        <v>127</v>
      </c>
      <c r="G99" s="11" t="s">
        <v>128</v>
      </c>
      <c r="H99" s="11" t="s">
        <v>129</v>
      </c>
    </row>
    <row r="100" spans="1:13" ht="15" customHeight="1" x14ac:dyDescent="0.2">
      <c r="A100" s="28"/>
      <c r="B100" s="27" t="s">
        <v>132</v>
      </c>
      <c r="C100" s="21">
        <f>C8</f>
        <v>0.2</v>
      </c>
      <c r="D100" s="21">
        <f>D8</f>
        <v>0.2</v>
      </c>
      <c r="E100" s="21">
        <f>E8</f>
        <v>0.2</v>
      </c>
      <c r="F100" s="21">
        <f>G8</f>
        <v>3.7100000000000001E-2</v>
      </c>
      <c r="G100" s="21">
        <f>K8</f>
        <v>0.29330000000000001</v>
      </c>
      <c r="H100" s="21">
        <f>M8</f>
        <v>0.29330000000000001</v>
      </c>
    </row>
    <row r="101" spans="1:13" ht="15" customHeight="1" x14ac:dyDescent="0.25">
      <c r="F101" s="75"/>
      <c r="G101" s="75"/>
    </row>
    <row r="102" spans="1:13" ht="15" customHeight="1" x14ac:dyDescent="0.25">
      <c r="F102" s="75"/>
      <c r="G102" s="75"/>
    </row>
    <row r="103" spans="1:13" ht="15" customHeight="1" x14ac:dyDescent="0.25">
      <c r="F103" s="75"/>
      <c r="G103" s="75"/>
      <c r="M103" s="71"/>
    </row>
    <row r="104" spans="1:13" ht="15" customHeight="1" x14ac:dyDescent="0.25">
      <c r="F104" s="75"/>
      <c r="G104" s="75"/>
    </row>
    <row r="105" spans="1:13" ht="15" customHeight="1" x14ac:dyDescent="0.25">
      <c r="F105" s="75"/>
      <c r="G105" s="75"/>
    </row>
    <row r="106" spans="1:13" ht="15" customHeight="1" x14ac:dyDescent="0.25">
      <c r="F106" s="75"/>
      <c r="G106" s="75"/>
    </row>
    <row r="107" spans="1:13" ht="15" customHeight="1" x14ac:dyDescent="0.25">
      <c r="F107" s="75"/>
      <c r="G107" s="75"/>
    </row>
    <row r="108" spans="1:13" ht="15" customHeight="1" x14ac:dyDescent="0.25">
      <c r="F108" s="75"/>
      <c r="G108" s="75"/>
    </row>
    <row r="109" spans="1:13" ht="15" customHeight="1" x14ac:dyDescent="0.25">
      <c r="F109" s="75"/>
      <c r="G109" s="75"/>
    </row>
    <row r="110" spans="1:13" ht="15" customHeight="1" x14ac:dyDescent="0.25">
      <c r="F110" s="75"/>
      <c r="G110" s="75"/>
    </row>
    <row r="111" spans="1:13" ht="15" customHeight="1" x14ac:dyDescent="0.25">
      <c r="F111" s="75"/>
      <c r="G111" s="75"/>
    </row>
    <row r="112" spans="1:13" ht="15" customHeight="1" x14ac:dyDescent="0.25">
      <c r="F112" s="75"/>
      <c r="G112" s="75"/>
    </row>
    <row r="113" spans="1:13" ht="15" customHeight="1" x14ac:dyDescent="0.25">
      <c r="F113" s="75"/>
      <c r="G113" s="75"/>
    </row>
    <row r="114" spans="1:13" ht="15" customHeight="1" x14ac:dyDescent="0.25">
      <c r="F114" s="75"/>
      <c r="G114" s="75"/>
    </row>
    <row r="115" spans="1:13" ht="15" customHeight="1" x14ac:dyDescent="0.25">
      <c r="F115" s="75"/>
      <c r="G115" s="75"/>
    </row>
    <row r="116" spans="1:13" ht="15" customHeight="1" x14ac:dyDescent="0.25">
      <c r="F116" s="75"/>
      <c r="G116" s="75"/>
    </row>
    <row r="117" spans="1:13" ht="15" customHeight="1" x14ac:dyDescent="0.25">
      <c r="F117" s="75"/>
      <c r="G117" s="75"/>
    </row>
    <row r="118" spans="1:13" ht="15" customHeight="1" x14ac:dyDescent="0.25">
      <c r="F118" s="75"/>
      <c r="G118" s="75"/>
    </row>
    <row r="119" spans="1:13" ht="15" customHeight="1" x14ac:dyDescent="0.25">
      <c r="F119" s="75"/>
      <c r="G119" s="75"/>
    </row>
    <row r="120" spans="1:13" ht="15" customHeight="1" x14ac:dyDescent="0.25">
      <c r="F120" s="75"/>
      <c r="G120" s="75"/>
    </row>
    <row r="121" spans="1:13" ht="15" customHeight="1" x14ac:dyDescent="0.25">
      <c r="F121" s="75"/>
      <c r="G121" s="75"/>
    </row>
    <row r="122" spans="1:13" ht="46.5" customHeight="1" x14ac:dyDescent="0.2">
      <c r="A122" s="140" t="str">
        <f>A9</f>
        <v>PR6</v>
      </c>
      <c r="B122" s="134" t="str">
        <f>B9</f>
        <v xml:space="preserve">% of Procurement contracts with a value over $100,000 that have a valid procurement plan </v>
      </c>
      <c r="C122" s="135" t="s">
        <v>847</v>
      </c>
      <c r="D122" s="135" t="s">
        <v>832</v>
      </c>
      <c r="E122" s="11" t="s">
        <v>126</v>
      </c>
      <c r="F122" s="11" t="s">
        <v>127</v>
      </c>
      <c r="G122" s="11" t="s">
        <v>128</v>
      </c>
      <c r="H122" s="11" t="s">
        <v>129</v>
      </c>
    </row>
    <row r="123" spans="1:13" ht="15" customHeight="1" x14ac:dyDescent="0.2">
      <c r="A123" s="28"/>
      <c r="B123" s="27" t="s">
        <v>132</v>
      </c>
      <c r="C123" s="21">
        <f>C9</f>
        <v>0.71730000000000005</v>
      </c>
      <c r="D123" s="21">
        <f>D9</f>
        <v>0.79890000000000005</v>
      </c>
      <c r="E123" s="21">
        <f>E9</f>
        <v>0.74</v>
      </c>
      <c r="F123" s="21">
        <f>G9</f>
        <v>0.86219999999999997</v>
      </c>
      <c r="G123" s="21">
        <f>K9</f>
        <v>0.93130000000000002</v>
      </c>
      <c r="H123" s="21">
        <f>M9</f>
        <v>1</v>
      </c>
    </row>
    <row r="124" spans="1:13" ht="15" customHeight="1" x14ac:dyDescent="0.25">
      <c r="F124" s="75"/>
      <c r="G124" s="75"/>
    </row>
    <row r="125" spans="1:13" ht="15" customHeight="1" x14ac:dyDescent="0.25">
      <c r="F125" s="75"/>
      <c r="G125" s="75"/>
    </row>
    <row r="126" spans="1:13" ht="15" customHeight="1" x14ac:dyDescent="0.25">
      <c r="F126" s="75"/>
      <c r="G126" s="75"/>
    </row>
    <row r="127" spans="1:13" ht="15" customHeight="1" x14ac:dyDescent="0.25">
      <c r="F127" s="75"/>
      <c r="G127" s="75"/>
      <c r="M127" s="71"/>
    </row>
    <row r="128" spans="1:13" ht="15" customHeight="1" x14ac:dyDescent="0.25">
      <c r="F128" s="75"/>
      <c r="G128" s="75"/>
    </row>
    <row r="129" spans="6:7" ht="15" customHeight="1" x14ac:dyDescent="0.25">
      <c r="F129" s="75"/>
      <c r="G129" s="75"/>
    </row>
    <row r="130" spans="6:7" ht="15" customHeight="1" x14ac:dyDescent="0.25">
      <c r="F130" s="75"/>
      <c r="G130" s="75"/>
    </row>
    <row r="131" spans="6:7" ht="15" customHeight="1" x14ac:dyDescent="0.25">
      <c r="F131" s="75"/>
      <c r="G131" s="75"/>
    </row>
    <row r="132" spans="6:7" ht="15" customHeight="1" x14ac:dyDescent="0.25">
      <c r="F132" s="75"/>
      <c r="G132" s="75"/>
    </row>
    <row r="133" spans="6:7" ht="15" customHeight="1" x14ac:dyDescent="0.25">
      <c r="F133" s="75"/>
      <c r="G133" s="75"/>
    </row>
    <row r="134" spans="6:7" ht="15" customHeight="1" x14ac:dyDescent="0.25">
      <c r="F134" s="75"/>
      <c r="G134" s="75"/>
    </row>
    <row r="135" spans="6:7" ht="15" customHeight="1" x14ac:dyDescent="0.25">
      <c r="F135" s="75"/>
      <c r="G135" s="75"/>
    </row>
    <row r="136" spans="6:7" ht="15" customHeight="1" x14ac:dyDescent="0.25">
      <c r="F136" s="75"/>
      <c r="G136" s="75"/>
    </row>
    <row r="137" spans="6:7" ht="15" customHeight="1" x14ac:dyDescent="0.25">
      <c r="F137" s="75"/>
      <c r="G137" s="75"/>
    </row>
    <row r="138" spans="6:7" ht="15" customHeight="1" x14ac:dyDescent="0.25">
      <c r="F138" s="75"/>
      <c r="G138" s="75"/>
    </row>
    <row r="139" spans="6:7" ht="15" customHeight="1" x14ac:dyDescent="0.25">
      <c r="F139" s="75"/>
      <c r="G139" s="75"/>
    </row>
    <row r="140" spans="6:7" ht="15" customHeight="1" x14ac:dyDescent="0.25">
      <c r="F140" s="75"/>
      <c r="G140" s="75"/>
    </row>
    <row r="141" spans="6:7" ht="15" customHeight="1" x14ac:dyDescent="0.25">
      <c r="F141" s="75"/>
      <c r="G141" s="75"/>
    </row>
    <row r="142" spans="6:7" ht="15" customHeight="1" x14ac:dyDescent="0.25">
      <c r="F142" s="75"/>
      <c r="G142" s="75"/>
    </row>
    <row r="143" spans="6:7" ht="15" customHeight="1" x14ac:dyDescent="0.25">
      <c r="F143" s="75"/>
      <c r="G143" s="75"/>
    </row>
    <row r="144" spans="6:7" ht="15" customHeight="1" x14ac:dyDescent="0.25">
      <c r="F144" s="75"/>
      <c r="G144" s="75"/>
    </row>
    <row r="145" spans="1:13" ht="39" customHeight="1" x14ac:dyDescent="0.2">
      <c r="A145" s="140" t="str">
        <f>A10</f>
        <v>PR7</v>
      </c>
      <c r="B145" s="134" t="str">
        <f>B10</f>
        <v>% of contracts with a value over $100,000 reviewed at least once a year</v>
      </c>
      <c r="C145" s="135" t="s">
        <v>847</v>
      </c>
      <c r="D145" s="135" t="s">
        <v>832</v>
      </c>
      <c r="E145" s="11" t="s">
        <v>126</v>
      </c>
      <c r="F145" s="11" t="s">
        <v>127</v>
      </c>
      <c r="G145" s="11" t="s">
        <v>128</v>
      </c>
      <c r="H145" s="11" t="s">
        <v>129</v>
      </c>
    </row>
    <row r="146" spans="1:13" ht="15" customHeight="1" x14ac:dyDescent="0.2">
      <c r="A146" s="28"/>
      <c r="B146" s="27" t="s">
        <v>132</v>
      </c>
      <c r="C146" s="21">
        <f>C10</f>
        <v>0.33510000000000001</v>
      </c>
      <c r="D146" s="21">
        <f>D10</f>
        <v>0.29049999999999998</v>
      </c>
      <c r="E146" s="21">
        <f>E10</f>
        <v>0.49630000000000002</v>
      </c>
      <c r="F146" s="21">
        <f>G10</f>
        <v>0.83299999999999996</v>
      </c>
      <c r="G146" s="21">
        <f>K10</f>
        <v>0.90500000000000003</v>
      </c>
      <c r="H146" s="21">
        <f>M10</f>
        <v>1</v>
      </c>
    </row>
    <row r="147" spans="1:13" ht="15" customHeight="1" x14ac:dyDescent="0.2">
      <c r="A147" s="76"/>
      <c r="B147" s="77"/>
      <c r="C147" s="39"/>
      <c r="D147" s="39"/>
      <c r="E147" s="39"/>
      <c r="F147" s="39"/>
      <c r="G147" s="39"/>
    </row>
    <row r="148" spans="1:13" ht="15" customHeight="1" x14ac:dyDescent="0.25">
      <c r="F148" s="75"/>
      <c r="G148" s="75"/>
    </row>
    <row r="149" spans="1:13" ht="15" customHeight="1" x14ac:dyDescent="0.25">
      <c r="F149" s="75"/>
      <c r="G149" s="75"/>
      <c r="M149" s="71"/>
    </row>
    <row r="150" spans="1:13" ht="15" customHeight="1" x14ac:dyDescent="0.25">
      <c r="F150" s="75"/>
      <c r="G150" s="75"/>
    </row>
    <row r="151" spans="1:13" ht="15" customHeight="1" x14ac:dyDescent="0.25">
      <c r="F151" s="75"/>
      <c r="G151" s="75"/>
    </row>
    <row r="152" spans="1:13" ht="15" customHeight="1" x14ac:dyDescent="0.25">
      <c r="F152" s="75"/>
      <c r="G152" s="75"/>
    </row>
    <row r="153" spans="1:13" ht="15" customHeight="1" x14ac:dyDescent="0.25">
      <c r="F153" s="75"/>
      <c r="G153" s="75"/>
    </row>
    <row r="154" spans="1:13" ht="15" customHeight="1" x14ac:dyDescent="0.25">
      <c r="F154" s="75"/>
      <c r="G154" s="75"/>
    </row>
    <row r="155" spans="1:13" ht="15" customHeight="1" x14ac:dyDescent="0.25">
      <c r="F155" s="75"/>
      <c r="G155" s="75"/>
    </row>
    <row r="156" spans="1:13" ht="15" customHeight="1" x14ac:dyDescent="0.25">
      <c r="F156" s="75"/>
      <c r="G156" s="75"/>
    </row>
    <row r="157" spans="1:13" ht="15" customHeight="1" x14ac:dyDescent="0.25">
      <c r="F157" s="75"/>
      <c r="G157" s="75"/>
    </row>
    <row r="158" spans="1:13" ht="15" customHeight="1" x14ac:dyDescent="0.25">
      <c r="F158" s="75"/>
      <c r="G158" s="75"/>
    </row>
    <row r="159" spans="1:13" ht="15" customHeight="1" x14ac:dyDescent="0.25">
      <c r="F159" s="75"/>
      <c r="G159" s="75"/>
    </row>
    <row r="160" spans="1:13" ht="15" customHeight="1" x14ac:dyDescent="0.25">
      <c r="F160" s="75"/>
      <c r="G160" s="75"/>
    </row>
    <row r="161" spans="1:13" ht="15" customHeight="1" x14ac:dyDescent="0.25">
      <c r="F161" s="75"/>
      <c r="G161" s="75"/>
    </row>
    <row r="162" spans="1:13" ht="15" customHeight="1" x14ac:dyDescent="0.25">
      <c r="F162" s="75"/>
      <c r="G162" s="75"/>
    </row>
    <row r="163" spans="1:13" ht="15" customHeight="1" x14ac:dyDescent="0.25">
      <c r="F163" s="75"/>
      <c r="G163" s="75"/>
    </row>
    <row r="164" spans="1:13" ht="15" customHeight="1" x14ac:dyDescent="0.25">
      <c r="F164" s="75"/>
      <c r="G164" s="75"/>
    </row>
    <row r="165" spans="1:13" ht="15" customHeight="1" x14ac:dyDescent="0.25">
      <c r="F165" s="75"/>
      <c r="G165" s="75"/>
    </row>
    <row r="166" spans="1:13" ht="15" customHeight="1" x14ac:dyDescent="0.25">
      <c r="F166" s="75"/>
      <c r="G166" s="75"/>
    </row>
    <row r="167" spans="1:13" ht="48" customHeight="1" x14ac:dyDescent="0.2">
      <c r="A167" s="140" t="str">
        <f>A11</f>
        <v>PR8</v>
      </c>
      <c r="B167" s="134" t="str">
        <f>B11</f>
        <v xml:space="preserve">% of top 10 suppliers who have a formal partnership/framework agreement </v>
      </c>
      <c r="C167" s="135" t="s">
        <v>847</v>
      </c>
      <c r="D167" s="135" t="s">
        <v>832</v>
      </c>
      <c r="E167" s="11" t="s">
        <v>126</v>
      </c>
      <c r="F167" s="11" t="s">
        <v>127</v>
      </c>
      <c r="G167" s="11" t="s">
        <v>128</v>
      </c>
      <c r="H167" s="11" t="s">
        <v>129</v>
      </c>
    </row>
    <row r="168" spans="1:13" ht="15" customHeight="1" x14ac:dyDescent="0.2">
      <c r="A168" s="28"/>
      <c r="B168" s="27" t="s">
        <v>132</v>
      </c>
      <c r="C168" s="174">
        <f>C11</f>
        <v>0.8</v>
      </c>
      <c r="D168" s="174">
        <f>D11</f>
        <v>1</v>
      </c>
      <c r="E168" s="174">
        <f>E11</f>
        <v>1</v>
      </c>
      <c r="F168" s="174">
        <f>G11</f>
        <v>1</v>
      </c>
      <c r="G168" s="174">
        <f>K11</f>
        <v>1</v>
      </c>
      <c r="H168" s="174">
        <f>M11</f>
        <v>1</v>
      </c>
    </row>
    <row r="169" spans="1:13" ht="15" customHeight="1" x14ac:dyDescent="0.25">
      <c r="F169" s="75"/>
      <c r="G169" s="75"/>
    </row>
    <row r="170" spans="1:13" ht="15" customHeight="1" x14ac:dyDescent="0.25">
      <c r="F170" s="75"/>
      <c r="G170" s="75"/>
    </row>
    <row r="171" spans="1:13" ht="15" customHeight="1" x14ac:dyDescent="0.25">
      <c r="F171" s="75"/>
      <c r="G171" s="75"/>
      <c r="M171" s="71"/>
    </row>
    <row r="172" spans="1:13" ht="15" customHeight="1" x14ac:dyDescent="0.25">
      <c r="F172" s="75"/>
      <c r="G172" s="75"/>
    </row>
    <row r="173" spans="1:13" ht="15" customHeight="1" x14ac:dyDescent="0.25">
      <c r="F173" s="75"/>
      <c r="G173" s="75"/>
    </row>
    <row r="174" spans="1:13" ht="15" customHeight="1" x14ac:dyDescent="0.25">
      <c r="F174" s="75"/>
      <c r="G174" s="75"/>
    </row>
    <row r="175" spans="1:13" ht="15" customHeight="1" x14ac:dyDescent="0.25">
      <c r="F175" s="75"/>
      <c r="G175" s="75"/>
    </row>
    <row r="176" spans="1:13" ht="15" customHeight="1" x14ac:dyDescent="0.25">
      <c r="F176" s="75"/>
      <c r="G176" s="75"/>
    </row>
    <row r="177" spans="6:7" ht="15" customHeight="1" x14ac:dyDescent="0.25">
      <c r="F177" s="75"/>
      <c r="G177" s="75"/>
    </row>
    <row r="178" spans="6:7" ht="15" customHeight="1" x14ac:dyDescent="0.25">
      <c r="F178" s="75"/>
      <c r="G178" s="75"/>
    </row>
    <row r="179" spans="6:7" ht="15" customHeight="1" x14ac:dyDescent="0.25">
      <c r="F179" s="75"/>
      <c r="G179" s="75"/>
    </row>
    <row r="180" spans="6:7" ht="15" customHeight="1" x14ac:dyDescent="0.25">
      <c r="F180" s="75"/>
      <c r="G180" s="75"/>
    </row>
    <row r="181" spans="6:7" ht="15" customHeight="1" x14ac:dyDescent="0.25">
      <c r="F181" s="75"/>
      <c r="G181" s="75"/>
    </row>
    <row r="182" spans="6:7" ht="15" customHeight="1" x14ac:dyDescent="0.25">
      <c r="F182" s="75"/>
      <c r="G182" s="75"/>
    </row>
    <row r="183" spans="6:7" ht="15" customHeight="1" x14ac:dyDescent="0.25">
      <c r="F183" s="75"/>
      <c r="G183" s="75"/>
    </row>
    <row r="184" spans="6:7" ht="15" customHeight="1" x14ac:dyDescent="0.25">
      <c r="F184" s="75"/>
      <c r="G184" s="75"/>
    </row>
    <row r="185" spans="6:7" ht="15" customHeight="1" x14ac:dyDescent="0.25">
      <c r="F185" s="75"/>
      <c r="G185" s="75"/>
    </row>
    <row r="186" spans="6:7" ht="15" customHeight="1" x14ac:dyDescent="0.25">
      <c r="F186" s="75"/>
      <c r="G186" s="75"/>
    </row>
    <row r="187" spans="6:7" ht="15" customHeight="1" x14ac:dyDescent="0.25">
      <c r="F187" s="75"/>
      <c r="G187" s="75"/>
    </row>
    <row r="188" spans="6:7" ht="15" customHeight="1" x14ac:dyDescent="0.25">
      <c r="F188" s="75"/>
      <c r="G188" s="75"/>
    </row>
    <row r="189" spans="6:7" ht="15" customHeight="1" x14ac:dyDescent="0.25">
      <c r="F189" s="75"/>
      <c r="G189" s="75"/>
    </row>
    <row r="190" spans="6:7" ht="15" customHeight="1" x14ac:dyDescent="0.25">
      <c r="F190" s="75"/>
      <c r="G190" s="75"/>
    </row>
    <row r="191" spans="6:7" ht="15" customHeight="1" x14ac:dyDescent="0.25">
      <c r="F191" s="75"/>
      <c r="G191" s="75"/>
    </row>
    <row r="193" spans="1:8" ht="32.25" customHeight="1" x14ac:dyDescent="0.2">
      <c r="A193" s="28"/>
      <c r="B193" s="27" t="s">
        <v>420</v>
      </c>
      <c r="C193" s="135" t="s">
        <v>847</v>
      </c>
      <c r="D193" s="135" t="s">
        <v>832</v>
      </c>
      <c r="E193" s="11" t="s">
        <v>142</v>
      </c>
      <c r="F193" s="11" t="s">
        <v>143</v>
      </c>
      <c r="G193" s="11" t="s">
        <v>128</v>
      </c>
      <c r="H193" s="11" t="s">
        <v>129</v>
      </c>
    </row>
    <row r="194" spans="1:8" ht="17.25" customHeight="1" x14ac:dyDescent="0.2">
      <c r="A194" s="28" t="str">
        <f>A12</f>
        <v>PR9</v>
      </c>
      <c r="B194" s="20" t="s">
        <v>421</v>
      </c>
      <c r="C194" s="54">
        <f t="shared" ref="C194:E195" si="0">C12</f>
        <v>0</v>
      </c>
      <c r="D194" s="80">
        <f>D12</f>
        <v>1.8</v>
      </c>
      <c r="E194" s="54">
        <f t="shared" si="0"/>
        <v>0</v>
      </c>
      <c r="F194" s="54">
        <f>G12</f>
        <v>0</v>
      </c>
      <c r="G194" s="54">
        <f>K12</f>
        <v>1.7250000000000001</v>
      </c>
      <c r="H194" s="54">
        <f>M12</f>
        <v>0</v>
      </c>
    </row>
    <row r="195" spans="1:8" ht="15" customHeight="1" x14ac:dyDescent="0.2">
      <c r="A195" s="28" t="str">
        <f>A13</f>
        <v>PR10</v>
      </c>
      <c r="B195" s="20" t="s">
        <v>422</v>
      </c>
      <c r="C195" s="54">
        <f t="shared" si="0"/>
        <v>0</v>
      </c>
      <c r="D195" s="80">
        <f>D13</f>
        <v>2.7</v>
      </c>
      <c r="E195" s="54">
        <f t="shared" si="0"/>
        <v>0</v>
      </c>
      <c r="F195" s="54">
        <f>G13</f>
        <v>0</v>
      </c>
      <c r="G195" s="54">
        <f>K13</f>
        <v>2.0249999999999999</v>
      </c>
      <c r="H195" s="54">
        <f>M13</f>
        <v>0</v>
      </c>
    </row>
  </sheetData>
  <customSheetViews>
    <customSheetView guid="{1955BA96-31E1-4958-8935-A0DE5811631F}">
      <selection sqref="A1:O1"/>
      <rowBreaks count="2" manualBreakCount="2">
        <brk id="31" max="254" man="1"/>
        <brk id="73" max="254"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pageMargins left="0.39370078740157483" right="0.39370078740157483" top="0.74803149606299213" bottom="0.74803149606299213" header="0.31496062992125984" footer="0.31496062992125984"/>
  <pageSetup paperSize="9" scale="50" orientation="landscape" r:id="rId2"/>
  <headerFooter>
    <oddHeader>&amp;L&amp;C&amp;R</oddHeader>
    <oddFooter>&amp;L&amp;C&amp;R</oddFooter>
  </headerFooter>
  <rowBreaks count="4" manualBreakCount="4">
    <brk id="35" max="16383" man="1"/>
    <brk id="77" max="254" man="1"/>
    <brk id="121" max="16383" man="1"/>
    <brk id="166"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5"/>
  <sheetViews>
    <sheetView zoomScale="85" zoomScaleNormal="85" workbookViewId="0">
      <selection sqref="A1:O1"/>
    </sheetView>
  </sheetViews>
  <sheetFormatPr defaultRowHeight="15" customHeight="1" x14ac:dyDescent="0.25"/>
  <cols>
    <col min="1" max="1" width="10.375" style="1" customWidth="1"/>
    <col min="2" max="2" width="40.875" style="1" customWidth="1"/>
    <col min="3" max="3" width="15.75" customWidth="1"/>
    <col min="4" max="4" width="14.5" customWidth="1"/>
    <col min="5" max="5" width="15.375" customWidth="1"/>
    <col min="6" max="6" width="15.5" customWidth="1"/>
    <col min="7" max="7" width="14.5" customWidth="1"/>
    <col min="8" max="8" width="15.125" customWidth="1"/>
    <col min="9" max="9" width="16.125" customWidth="1"/>
    <col min="10" max="11" width="15.875" customWidth="1"/>
    <col min="12" max="12" width="16.125" customWidth="1"/>
    <col min="13" max="13" width="16.25" customWidth="1"/>
    <col min="14" max="14" width="16.125" customWidth="1"/>
    <col min="15" max="15" width="16" customWidth="1"/>
    <col min="16" max="20" width="16.875" customWidth="1"/>
  </cols>
  <sheetData>
    <row r="1" spans="1:16" ht="30" customHeight="1" x14ac:dyDescent="0.2">
      <c r="A1" s="185" t="s">
        <v>855</v>
      </c>
      <c r="B1" s="185"/>
      <c r="C1" s="185"/>
      <c r="D1" s="185"/>
      <c r="E1" s="185"/>
      <c r="F1" s="185"/>
      <c r="G1" s="185"/>
      <c r="H1" s="185"/>
      <c r="I1" s="185"/>
      <c r="J1" s="185"/>
      <c r="K1" s="185"/>
      <c r="L1" s="185"/>
      <c r="M1" s="185"/>
      <c r="N1" s="185"/>
      <c r="O1" s="185"/>
    </row>
    <row r="2" spans="1:16" ht="30" customHeight="1" x14ac:dyDescent="0.2">
      <c r="A2" s="189" t="s">
        <v>125</v>
      </c>
      <c r="B2" s="189"/>
      <c r="C2" s="189"/>
      <c r="D2" s="189"/>
      <c r="E2" s="189"/>
      <c r="F2" s="189"/>
      <c r="G2" s="189"/>
      <c r="H2" s="189"/>
      <c r="I2" s="189"/>
      <c r="J2" s="189"/>
    </row>
    <row r="3" spans="1:16" ht="48.75" customHeight="1" x14ac:dyDescent="0.2">
      <c r="A3" s="26" t="s">
        <v>5</v>
      </c>
      <c r="B3" s="26" t="s">
        <v>11</v>
      </c>
      <c r="C3" s="135" t="s">
        <v>847</v>
      </c>
      <c r="D3" s="135" t="s">
        <v>832</v>
      </c>
      <c r="E3" s="135" t="s">
        <v>848</v>
      </c>
      <c r="F3" s="135" t="s">
        <v>833</v>
      </c>
      <c r="G3" s="135" t="s">
        <v>849</v>
      </c>
      <c r="H3" s="135" t="s">
        <v>834</v>
      </c>
      <c r="I3" s="11" t="s">
        <v>131</v>
      </c>
      <c r="J3" s="11" t="s">
        <v>130</v>
      </c>
      <c r="K3" s="135" t="s">
        <v>850</v>
      </c>
      <c r="L3" s="135" t="s">
        <v>835</v>
      </c>
      <c r="M3" s="135" t="s">
        <v>851</v>
      </c>
      <c r="N3" s="135" t="s">
        <v>836</v>
      </c>
    </row>
    <row r="4" spans="1:16" ht="60" customHeight="1" x14ac:dyDescent="0.2">
      <c r="A4" s="25" t="s">
        <v>108</v>
      </c>
      <c r="B4" s="18" t="s">
        <v>544</v>
      </c>
      <c r="C4" s="21">
        <f>'2. Agency dashboard'!C317</f>
        <v>1.95E-2</v>
      </c>
      <c r="D4" s="21">
        <f>'2. Agency dashboard'!D317</f>
        <v>1.9099999999999999E-2</v>
      </c>
      <c r="E4" s="21">
        <v>2.0899999999999998E-2</v>
      </c>
      <c r="F4" s="21">
        <v>2.1600000000000001E-2</v>
      </c>
      <c r="G4" s="21">
        <v>1.83E-2</v>
      </c>
      <c r="H4" s="21">
        <v>1.6299999999999999E-2</v>
      </c>
      <c r="I4" s="21" t="s">
        <v>868</v>
      </c>
      <c r="J4" s="21" t="s">
        <v>868</v>
      </c>
      <c r="K4" s="21">
        <v>1.6899999999999998E-2</v>
      </c>
      <c r="L4" s="21">
        <v>1.6299999999999999E-2</v>
      </c>
      <c r="M4" s="21">
        <v>1.06E-2</v>
      </c>
      <c r="N4" s="21">
        <v>1.06E-2</v>
      </c>
    </row>
    <row r="5" spans="1:16" ht="39.950000000000003" customHeight="1" x14ac:dyDescent="0.2">
      <c r="A5" s="25" t="s">
        <v>109</v>
      </c>
      <c r="B5" s="18" t="s">
        <v>110</v>
      </c>
      <c r="C5" s="21"/>
      <c r="D5" s="21"/>
      <c r="E5" s="21"/>
      <c r="F5" s="52"/>
      <c r="G5" s="52"/>
      <c r="H5" s="52"/>
      <c r="I5" s="52"/>
      <c r="J5" s="52"/>
      <c r="K5" s="52"/>
      <c r="L5" s="52"/>
      <c r="M5" s="52"/>
      <c r="N5" s="52"/>
    </row>
    <row r="6" spans="1:16" ht="39.950000000000003" customHeight="1" x14ac:dyDescent="0.2">
      <c r="A6" s="17" t="s">
        <v>111</v>
      </c>
      <c r="B6" s="20" t="s">
        <v>112</v>
      </c>
      <c r="C6" s="21">
        <f>'2. Agency dashboard'!C319</f>
        <v>8.6E-3</v>
      </c>
      <c r="D6" s="21">
        <f>'2. Agency dashboard'!D319</f>
        <v>9.1000000000000004E-3</v>
      </c>
      <c r="E6" s="21">
        <v>6.3E-3</v>
      </c>
      <c r="F6" s="21">
        <v>6.0000000000000001E-3</v>
      </c>
      <c r="G6" s="21">
        <v>5.8999999999999999E-3</v>
      </c>
      <c r="H6" s="21">
        <v>5.4000000000000003E-3</v>
      </c>
      <c r="I6" s="21" t="s">
        <v>868</v>
      </c>
      <c r="J6" s="21" t="s">
        <v>868</v>
      </c>
      <c r="K6" s="21">
        <v>5.1000000000000004E-3</v>
      </c>
      <c r="L6" s="21">
        <v>4.7999999999999996E-3</v>
      </c>
      <c r="M6" s="21">
        <v>4.4000000000000003E-3</v>
      </c>
      <c r="N6" s="21">
        <v>3.3999999999999998E-3</v>
      </c>
    </row>
    <row r="7" spans="1:16" ht="39.950000000000003" customHeight="1" x14ac:dyDescent="0.2">
      <c r="A7" s="17" t="s">
        <v>113</v>
      </c>
      <c r="B7" s="20" t="s">
        <v>114</v>
      </c>
      <c r="C7" s="21">
        <f>'2. Agency dashboard'!C320</f>
        <v>1.5E-3</v>
      </c>
      <c r="D7" s="21">
        <f>'2. Agency dashboard'!D320</f>
        <v>1.6000000000000001E-3</v>
      </c>
      <c r="E7" s="21">
        <v>2.8E-3</v>
      </c>
      <c r="F7" s="21">
        <v>2.3E-3</v>
      </c>
      <c r="G7" s="21">
        <v>1.6999999999999999E-3</v>
      </c>
      <c r="H7" s="21">
        <v>1.6999999999999999E-3</v>
      </c>
      <c r="I7" s="21" t="s">
        <v>868</v>
      </c>
      <c r="J7" s="21" t="s">
        <v>868</v>
      </c>
      <c r="K7" s="21">
        <v>1.8E-3</v>
      </c>
      <c r="L7" s="21">
        <v>1.8E-3</v>
      </c>
      <c r="M7" s="21">
        <v>8.9999999999999998E-4</v>
      </c>
      <c r="N7" s="21">
        <v>8.0000000000000004E-4</v>
      </c>
    </row>
    <row r="8" spans="1:16" ht="39.950000000000003" customHeight="1" x14ac:dyDescent="0.2">
      <c r="A8" s="17" t="s">
        <v>115</v>
      </c>
      <c r="B8" s="20" t="s">
        <v>116</v>
      </c>
      <c r="C8" s="21">
        <f>'2. Agency dashboard'!C321</f>
        <v>5.7999999999999996E-3</v>
      </c>
      <c r="D8" s="21">
        <f>'2. Agency dashboard'!D321</f>
        <v>5.1999999999999998E-3</v>
      </c>
      <c r="E8" s="21">
        <v>3.3E-3</v>
      </c>
      <c r="F8" s="21">
        <v>3.8999999999999998E-3</v>
      </c>
      <c r="G8" s="21">
        <v>2.5999999999999999E-3</v>
      </c>
      <c r="H8" s="21">
        <v>2.8E-3</v>
      </c>
      <c r="I8" s="21" t="s">
        <v>868</v>
      </c>
      <c r="J8" s="21" t="s">
        <v>868</v>
      </c>
      <c r="K8" s="21">
        <v>2.3999999999999998E-3</v>
      </c>
      <c r="L8" s="21">
        <v>1.8E-3</v>
      </c>
      <c r="M8" s="21">
        <v>1.2999999999999999E-3</v>
      </c>
      <c r="N8" s="21">
        <v>1E-3</v>
      </c>
    </row>
    <row r="9" spans="1:16" ht="39.950000000000003" customHeight="1" x14ac:dyDescent="0.2">
      <c r="A9" s="17" t="s">
        <v>117</v>
      </c>
      <c r="B9" s="20" t="s">
        <v>118</v>
      </c>
      <c r="C9" s="21">
        <f>'2. Agency dashboard'!C322</f>
        <v>2E-3</v>
      </c>
      <c r="D9" s="21">
        <f>'2. Agency dashboard'!D322</f>
        <v>1.6000000000000001E-3</v>
      </c>
      <c r="E9" s="21">
        <v>2.8999999999999998E-3</v>
      </c>
      <c r="F9" s="21">
        <v>2.8999999999999998E-3</v>
      </c>
      <c r="G9" s="21">
        <v>1.9E-3</v>
      </c>
      <c r="H9" s="21">
        <v>1.9E-3</v>
      </c>
      <c r="I9" s="21" t="s">
        <v>868</v>
      </c>
      <c r="J9" s="21" t="s">
        <v>868</v>
      </c>
      <c r="K9" s="21">
        <v>2.0999999999999999E-3</v>
      </c>
      <c r="L9" s="21">
        <v>1.5E-3</v>
      </c>
      <c r="M9" s="21">
        <v>1.4E-3</v>
      </c>
      <c r="N9" s="21">
        <v>1.5E-3</v>
      </c>
    </row>
    <row r="10" spans="1:16" ht="39.950000000000003" customHeight="1" x14ac:dyDescent="0.2">
      <c r="A10" s="17" t="s">
        <v>119</v>
      </c>
      <c r="B10" s="20" t="s">
        <v>1</v>
      </c>
      <c r="C10" s="21">
        <f>'2. Agency dashboard'!C323</f>
        <v>8.0000000000000004E-4</v>
      </c>
      <c r="D10" s="21">
        <f>'2. Agency dashboard'!D323</f>
        <v>6.9999999999999999E-4</v>
      </c>
      <c r="E10" s="21">
        <v>1.1000000000000001E-3</v>
      </c>
      <c r="F10" s="21">
        <v>1.4E-3</v>
      </c>
      <c r="G10" s="21">
        <v>1.4E-3</v>
      </c>
      <c r="H10" s="21">
        <v>1.4E-3</v>
      </c>
      <c r="I10" s="21" t="s">
        <v>868</v>
      </c>
      <c r="J10" s="21" t="s">
        <v>868</v>
      </c>
      <c r="K10" s="21">
        <v>6.9999999999999999E-4</v>
      </c>
      <c r="L10" s="21">
        <v>6.9999999999999999E-4</v>
      </c>
      <c r="M10" s="21">
        <v>6.9999999999999999E-4</v>
      </c>
      <c r="N10" s="21">
        <v>6.9999999999999999E-4</v>
      </c>
    </row>
    <row r="11" spans="1:16" ht="39.950000000000003" customHeight="1" x14ac:dyDescent="0.2">
      <c r="A11" s="17" t="s">
        <v>120</v>
      </c>
      <c r="B11" s="17" t="s">
        <v>169</v>
      </c>
      <c r="C11" s="21">
        <f>'2. Agency dashboard'!C324</f>
        <v>6.9999999999999999E-4</v>
      </c>
      <c r="D11" s="21">
        <f>'2. Agency dashboard'!D324</f>
        <v>8.0000000000000004E-4</v>
      </c>
      <c r="E11" s="21">
        <v>1.1999999999999999E-3</v>
      </c>
      <c r="F11" s="21">
        <v>1.2999999999999999E-3</v>
      </c>
      <c r="G11" s="21">
        <v>5.0000000000000001E-4</v>
      </c>
      <c r="H11" s="21">
        <v>5.0000000000000001E-4</v>
      </c>
      <c r="I11" s="21" t="s">
        <v>868</v>
      </c>
      <c r="J11" s="21" t="s">
        <v>868</v>
      </c>
      <c r="K11" s="21">
        <v>1E-4</v>
      </c>
      <c r="L11" s="21">
        <v>1E-4</v>
      </c>
      <c r="M11" s="21">
        <v>0</v>
      </c>
      <c r="N11" s="21">
        <v>0</v>
      </c>
    </row>
    <row r="12" spans="1:16" ht="39.950000000000003" customHeight="1" x14ac:dyDescent="0.2">
      <c r="A12" s="17" t="s">
        <v>170</v>
      </c>
      <c r="B12" s="20" t="s">
        <v>121</v>
      </c>
      <c r="C12" s="21">
        <f>'2. Agency dashboard'!C325</f>
        <v>0</v>
      </c>
      <c r="D12" s="21">
        <f>'2. Agency dashboard'!D325</f>
        <v>0</v>
      </c>
      <c r="E12" s="21">
        <v>0</v>
      </c>
      <c r="F12" s="21">
        <v>0</v>
      </c>
      <c r="G12" s="21">
        <v>0</v>
      </c>
      <c r="H12" s="21">
        <v>0</v>
      </c>
      <c r="I12" s="21" t="s">
        <v>868</v>
      </c>
      <c r="J12" s="21" t="s">
        <v>868</v>
      </c>
      <c r="K12" s="21">
        <v>0</v>
      </c>
      <c r="L12" s="21">
        <v>0</v>
      </c>
      <c r="M12" s="21">
        <v>0</v>
      </c>
      <c r="N12" s="21">
        <v>0</v>
      </c>
    </row>
    <row r="13" spans="1:16" ht="50.25" customHeight="1" x14ac:dyDescent="0.2">
      <c r="A13" s="104" t="s">
        <v>122</v>
      </c>
      <c r="B13" s="55" t="s">
        <v>545</v>
      </c>
      <c r="C13" s="93">
        <f>'2. Agency dashboard'!C326</f>
        <v>3566.2844</v>
      </c>
      <c r="D13" s="93">
        <f>'2. Agency dashboard'!D326</f>
        <v>3343.6194999999998</v>
      </c>
      <c r="E13" s="23">
        <v>5089.2430999999997</v>
      </c>
      <c r="F13" s="23">
        <v>4853.4656999999997</v>
      </c>
      <c r="G13" s="23">
        <v>4447.3796000000002</v>
      </c>
      <c r="H13" s="23">
        <v>4462.6921000000002</v>
      </c>
      <c r="I13" s="23" t="s">
        <v>868</v>
      </c>
      <c r="J13" s="23" t="s">
        <v>868</v>
      </c>
      <c r="K13" s="23">
        <v>3703.8375000000001</v>
      </c>
      <c r="L13" s="23">
        <v>3839.5443</v>
      </c>
      <c r="M13" s="23">
        <v>2835.0659999999998</v>
      </c>
      <c r="N13" s="23">
        <v>2619.4432000000002</v>
      </c>
      <c r="P13" s="71"/>
    </row>
    <row r="14" spans="1:16" ht="39.950000000000003" customHeight="1" x14ac:dyDescent="0.2">
      <c r="A14" s="15" t="s">
        <v>816</v>
      </c>
      <c r="B14" s="141" t="s">
        <v>112</v>
      </c>
      <c r="C14" s="93">
        <f>'2. Agency dashboard'!C327</f>
        <v>1575.3681999999999</v>
      </c>
      <c r="D14" s="93">
        <f>'2. Agency dashboard'!D327</f>
        <v>1599.4606000000001</v>
      </c>
      <c r="E14" s="23">
        <v>1489.5183</v>
      </c>
      <c r="F14" s="23">
        <v>1457.4614999999999</v>
      </c>
      <c r="G14" s="23">
        <v>1345.3335</v>
      </c>
      <c r="H14" s="23">
        <v>1302.2219</v>
      </c>
      <c r="I14" s="23" t="s">
        <v>868</v>
      </c>
      <c r="J14" s="23" t="s">
        <v>868</v>
      </c>
      <c r="K14" s="23">
        <v>1206.7529999999999</v>
      </c>
      <c r="L14" s="23">
        <v>877.75400000000002</v>
      </c>
      <c r="M14" s="23">
        <v>781.24130000000002</v>
      </c>
      <c r="N14" s="23">
        <v>699.43979999999999</v>
      </c>
    </row>
    <row r="15" spans="1:16" ht="39.950000000000003" customHeight="1" x14ac:dyDescent="0.2">
      <c r="A15" s="15" t="s">
        <v>817</v>
      </c>
      <c r="B15" s="141" t="s">
        <v>114</v>
      </c>
      <c r="C15" s="93">
        <f>'2. Agency dashboard'!C328</f>
        <v>279.54129999999998</v>
      </c>
      <c r="D15" s="93">
        <f>'2. Agency dashboard'!D328</f>
        <v>282.65440000000001</v>
      </c>
      <c r="E15" s="23">
        <v>738.60720000000003</v>
      </c>
      <c r="F15" s="23">
        <v>638.31020000000001</v>
      </c>
      <c r="G15" s="23">
        <v>477.47239999999999</v>
      </c>
      <c r="H15" s="23">
        <v>352.3152</v>
      </c>
      <c r="I15" s="23" t="s">
        <v>868</v>
      </c>
      <c r="J15" s="23" t="s">
        <v>868</v>
      </c>
      <c r="K15" s="23">
        <v>469.70080000000002</v>
      </c>
      <c r="L15" s="23">
        <v>347.1112</v>
      </c>
      <c r="M15" s="23">
        <v>201.3784</v>
      </c>
      <c r="N15" s="23">
        <v>198.08779999999999</v>
      </c>
    </row>
    <row r="16" spans="1:16" ht="39.950000000000003" customHeight="1" x14ac:dyDescent="0.2">
      <c r="A16" s="15" t="s">
        <v>818</v>
      </c>
      <c r="B16" s="141" t="s">
        <v>116</v>
      </c>
      <c r="C16" s="93">
        <f>'2. Agency dashboard'!C329</f>
        <v>1069.9857</v>
      </c>
      <c r="D16" s="93">
        <f>'2. Agency dashboard'!D329</f>
        <v>916.42250000000001</v>
      </c>
      <c r="E16" s="23">
        <v>991.09760000000006</v>
      </c>
      <c r="F16" s="23">
        <v>956.77499999999998</v>
      </c>
      <c r="G16" s="23">
        <v>908.60170000000005</v>
      </c>
      <c r="H16" s="23">
        <v>877.60519999999997</v>
      </c>
      <c r="I16" s="23" t="s">
        <v>868</v>
      </c>
      <c r="J16" s="23" t="s">
        <v>868</v>
      </c>
      <c r="K16" s="23">
        <v>772.17570000000001</v>
      </c>
      <c r="L16" s="23">
        <v>681.54520000000002</v>
      </c>
      <c r="M16" s="23">
        <v>319.50209999999998</v>
      </c>
      <c r="N16" s="23">
        <v>311.33080000000001</v>
      </c>
    </row>
    <row r="17" spans="1:16" ht="39.950000000000003" customHeight="1" x14ac:dyDescent="0.2">
      <c r="A17" s="15" t="s">
        <v>819</v>
      </c>
      <c r="B17" s="141" t="s">
        <v>118</v>
      </c>
      <c r="C17" s="93">
        <f>'2. Agency dashboard'!C330</f>
        <v>373.89280000000002</v>
      </c>
      <c r="D17" s="93">
        <f>'2. Agency dashboard'!D330</f>
        <v>283.69159999999999</v>
      </c>
      <c r="E17" s="23">
        <v>676.45399999999995</v>
      </c>
      <c r="F17" s="23">
        <v>652.76469999999995</v>
      </c>
      <c r="G17" s="23">
        <v>570.47289999999998</v>
      </c>
      <c r="H17" s="23">
        <v>528.27750000000003</v>
      </c>
      <c r="I17" s="23" t="s">
        <v>868</v>
      </c>
      <c r="J17" s="23" t="s">
        <v>868</v>
      </c>
      <c r="K17" s="23">
        <v>425.00380000000001</v>
      </c>
      <c r="L17" s="23">
        <v>428.41329999999999</v>
      </c>
      <c r="M17" s="23">
        <v>353.49040000000002</v>
      </c>
      <c r="N17" s="23">
        <v>362.00060000000002</v>
      </c>
    </row>
    <row r="18" spans="1:16" ht="39.950000000000003" customHeight="1" x14ac:dyDescent="0.2">
      <c r="A18" s="15" t="s">
        <v>820</v>
      </c>
      <c r="B18" s="141" t="s">
        <v>1</v>
      </c>
      <c r="C18" s="93">
        <f>'2. Agency dashboard'!C331</f>
        <v>143.03280000000001</v>
      </c>
      <c r="D18" s="93">
        <f>'2. Agency dashboard'!D331</f>
        <v>119.804</v>
      </c>
      <c r="E18" s="23">
        <v>283.72190000000001</v>
      </c>
      <c r="F18" s="23">
        <v>343.1848</v>
      </c>
      <c r="G18" s="23">
        <v>304.79410000000001</v>
      </c>
      <c r="H18" s="23">
        <v>315.23930000000001</v>
      </c>
      <c r="I18" s="23" t="s">
        <v>868</v>
      </c>
      <c r="J18" s="23" t="s">
        <v>868</v>
      </c>
      <c r="K18" s="23">
        <v>146.5821</v>
      </c>
      <c r="L18" s="23">
        <v>140.2261</v>
      </c>
      <c r="M18" s="23">
        <v>164.21889999999999</v>
      </c>
      <c r="N18" s="23">
        <v>168.91419999999999</v>
      </c>
    </row>
    <row r="19" spans="1:16" ht="39.950000000000003" customHeight="1" x14ac:dyDescent="0.2">
      <c r="A19" s="15" t="s">
        <v>821</v>
      </c>
      <c r="B19" s="141" t="s">
        <v>169</v>
      </c>
      <c r="C19" s="93">
        <f>'2. Agency dashboard'!C332</f>
        <v>124.4636</v>
      </c>
      <c r="D19" s="93">
        <f>'2. Agency dashboard'!D332</f>
        <v>141.5865</v>
      </c>
      <c r="E19" s="23">
        <v>207.21109999999999</v>
      </c>
      <c r="F19" s="23">
        <v>201.4408</v>
      </c>
      <c r="G19" s="23">
        <v>73.410600000000002</v>
      </c>
      <c r="H19" s="23">
        <v>72.836200000000005</v>
      </c>
      <c r="I19" s="23" t="s">
        <v>868</v>
      </c>
      <c r="J19" s="23" t="s">
        <v>868</v>
      </c>
      <c r="K19" s="23">
        <v>22.097799999999999</v>
      </c>
      <c r="L19" s="23">
        <v>18.553100000000001</v>
      </c>
      <c r="M19" s="23">
        <v>0</v>
      </c>
      <c r="N19" s="23">
        <v>0</v>
      </c>
    </row>
    <row r="20" spans="1:16" ht="39.950000000000003" customHeight="1" x14ac:dyDescent="0.2">
      <c r="A20" s="15" t="s">
        <v>822</v>
      </c>
      <c r="B20" s="141" t="s">
        <v>121</v>
      </c>
      <c r="C20" s="93">
        <f>'2. Agency dashboard'!C333</f>
        <v>0</v>
      </c>
      <c r="D20" s="93">
        <f>'2. Agency dashboard'!D333</f>
        <v>0</v>
      </c>
      <c r="E20" s="23">
        <v>0</v>
      </c>
      <c r="F20" s="23">
        <v>0</v>
      </c>
      <c r="G20" s="23">
        <v>0</v>
      </c>
      <c r="H20" s="23">
        <v>0</v>
      </c>
      <c r="I20" s="23" t="s">
        <v>868</v>
      </c>
      <c r="J20" s="23" t="s">
        <v>868</v>
      </c>
      <c r="K20" s="23">
        <v>0</v>
      </c>
      <c r="L20" s="23">
        <v>0</v>
      </c>
      <c r="M20" s="23">
        <v>0</v>
      </c>
      <c r="N20" s="23">
        <v>0</v>
      </c>
    </row>
    <row r="21" spans="1:16" ht="39.950000000000003" customHeight="1" x14ac:dyDescent="0.2">
      <c r="A21" s="81" t="s">
        <v>123</v>
      </c>
      <c r="B21" s="79" t="s">
        <v>546</v>
      </c>
      <c r="C21" s="59"/>
      <c r="D21" s="59"/>
      <c r="E21" s="23"/>
      <c r="F21" s="23"/>
      <c r="G21" s="23"/>
      <c r="H21" s="23"/>
      <c r="I21" s="23"/>
      <c r="J21" s="23"/>
      <c r="K21" s="23"/>
      <c r="L21" s="23"/>
      <c r="M21" s="23"/>
      <c r="N21" s="23"/>
      <c r="P21" s="71"/>
    </row>
    <row r="22" spans="1:16" ht="39.950000000000003" customHeight="1" x14ac:dyDescent="0.2">
      <c r="A22" s="84" t="s">
        <v>781</v>
      </c>
      <c r="B22" s="79" t="s">
        <v>547</v>
      </c>
      <c r="C22" s="59">
        <f>'2. Agency dashboard'!C335</f>
        <v>0.53129999999999999</v>
      </c>
      <c r="D22" s="59">
        <f>'2. Agency dashboard'!D335</f>
        <v>0.70589999999999997</v>
      </c>
      <c r="E22" s="21">
        <v>0.26790000000000003</v>
      </c>
      <c r="F22" s="21">
        <v>0.1603</v>
      </c>
      <c r="G22" s="21">
        <v>0.2762</v>
      </c>
      <c r="H22" s="21">
        <v>0.24279999999999999</v>
      </c>
      <c r="I22" s="21" t="s">
        <v>868</v>
      </c>
      <c r="J22" s="21" t="s">
        <v>868</v>
      </c>
      <c r="K22" s="21">
        <v>0.1081</v>
      </c>
      <c r="L22" s="21">
        <v>8.5199999999999998E-2</v>
      </c>
      <c r="M22" s="21">
        <v>0.17499999999999999</v>
      </c>
      <c r="N22" s="21">
        <v>0.12180000000000001</v>
      </c>
    </row>
    <row r="23" spans="1:16" ht="39.950000000000003" customHeight="1" x14ac:dyDescent="0.2">
      <c r="A23" s="84" t="s">
        <v>782</v>
      </c>
      <c r="B23" s="79" t="s">
        <v>548</v>
      </c>
      <c r="C23" s="59">
        <f>'2. Agency dashboard'!C336</f>
        <v>0.25</v>
      </c>
      <c r="D23" s="59">
        <f>'2. Agency dashboard'!D336</f>
        <v>0.17649999999999999</v>
      </c>
      <c r="E23" s="21">
        <v>0.49209999999999998</v>
      </c>
      <c r="F23" s="21">
        <v>0.38500000000000001</v>
      </c>
      <c r="G23" s="21">
        <v>0.35899999999999999</v>
      </c>
      <c r="H23" s="21">
        <v>0.3533</v>
      </c>
      <c r="I23" s="21" t="s">
        <v>868</v>
      </c>
      <c r="J23" s="21" t="s">
        <v>868</v>
      </c>
      <c r="K23" s="21">
        <v>0.33329999999999999</v>
      </c>
      <c r="L23" s="21">
        <v>0.28789999999999999</v>
      </c>
      <c r="M23" s="21">
        <v>0.25650000000000001</v>
      </c>
      <c r="N23" s="21">
        <v>0.25159999999999999</v>
      </c>
    </row>
    <row r="24" spans="1:16" ht="39.950000000000003" customHeight="1" x14ac:dyDescent="0.2">
      <c r="A24" s="84" t="s">
        <v>783</v>
      </c>
      <c r="B24" s="79" t="s">
        <v>549</v>
      </c>
      <c r="C24" s="59">
        <f>'2. Agency dashboard'!C337</f>
        <v>0.1875</v>
      </c>
      <c r="D24" s="59">
        <f>'2. Agency dashboard'!D337</f>
        <v>8.8200000000000001E-2</v>
      </c>
      <c r="E24" s="21">
        <v>7.6399999999999996E-2</v>
      </c>
      <c r="F24" s="21">
        <v>0.1066</v>
      </c>
      <c r="G24" s="21">
        <v>0.1111</v>
      </c>
      <c r="H24" s="21">
        <v>0.12659999999999999</v>
      </c>
      <c r="I24" s="21" t="s">
        <v>868</v>
      </c>
      <c r="J24" s="21" t="s">
        <v>868</v>
      </c>
      <c r="K24" s="21">
        <v>0</v>
      </c>
      <c r="L24" s="21">
        <v>1.04E-2</v>
      </c>
      <c r="M24" s="21">
        <v>0</v>
      </c>
      <c r="N24" s="21">
        <v>0</v>
      </c>
    </row>
    <row r="25" spans="1:16" ht="39.950000000000003" customHeight="1" x14ac:dyDescent="0.2">
      <c r="A25" s="84" t="s">
        <v>784</v>
      </c>
      <c r="B25" s="79" t="s">
        <v>550</v>
      </c>
      <c r="C25" s="59">
        <f>'2. Agency dashboard'!C338</f>
        <v>3.1300000000000001E-2</v>
      </c>
      <c r="D25" s="59">
        <f>'2. Agency dashboard'!D338</f>
        <v>2.9399999999999999E-2</v>
      </c>
      <c r="E25" s="21">
        <v>0.1875</v>
      </c>
      <c r="F25" s="21">
        <v>0.1951</v>
      </c>
      <c r="G25" s="21">
        <v>0.16669999999999999</v>
      </c>
      <c r="H25" s="21">
        <v>0.17660000000000001</v>
      </c>
      <c r="I25" s="21" t="s">
        <v>868</v>
      </c>
      <c r="J25" s="21" t="s">
        <v>868</v>
      </c>
      <c r="K25" s="21">
        <v>0.13569999999999999</v>
      </c>
      <c r="L25" s="21">
        <v>0.157</v>
      </c>
      <c r="M25" s="21">
        <v>0.11459999999999999</v>
      </c>
      <c r="N25" s="21">
        <v>0.1384</v>
      </c>
    </row>
    <row r="26" spans="1:16" ht="39.950000000000003" customHeight="1" x14ac:dyDescent="0.2">
      <c r="A26" s="81" t="s">
        <v>124</v>
      </c>
      <c r="B26" s="79" t="s">
        <v>551</v>
      </c>
      <c r="C26" s="59">
        <f>'2. Agency dashboard'!C339</f>
        <v>0.9375</v>
      </c>
      <c r="D26" s="59">
        <f>'2. Agency dashboard'!D339</f>
        <v>0.85289999999999999</v>
      </c>
      <c r="E26" s="21">
        <v>0.93540000000000001</v>
      </c>
      <c r="F26" s="21">
        <v>0.95840000000000003</v>
      </c>
      <c r="G26" s="21">
        <v>0.92500000000000004</v>
      </c>
      <c r="H26" s="21">
        <v>0.84309999999999996</v>
      </c>
      <c r="I26" s="21" t="s">
        <v>868</v>
      </c>
      <c r="J26" s="21" t="s">
        <v>868</v>
      </c>
      <c r="K26" s="21">
        <v>1</v>
      </c>
      <c r="L26" s="21">
        <v>1</v>
      </c>
      <c r="M26" s="21">
        <v>1</v>
      </c>
      <c r="N26" s="21">
        <v>1</v>
      </c>
      <c r="P26" s="71"/>
    </row>
    <row r="27" spans="1:16" ht="39.950000000000003" customHeight="1" x14ac:dyDescent="0.2">
      <c r="A27" s="81" t="s">
        <v>789</v>
      </c>
      <c r="B27" s="79" t="s">
        <v>785</v>
      </c>
      <c r="C27" s="80">
        <f>'2. Agency dashboard'!C340</f>
        <v>2.1</v>
      </c>
      <c r="D27" s="80">
        <f>'2. Agency dashboard'!D340</f>
        <v>1.9</v>
      </c>
      <c r="E27" s="54">
        <v>2.9</v>
      </c>
      <c r="F27" s="54">
        <v>2.7</v>
      </c>
      <c r="G27" s="54">
        <v>2.9</v>
      </c>
      <c r="H27" s="54">
        <v>2.8</v>
      </c>
      <c r="I27" s="54" t="s">
        <v>868</v>
      </c>
      <c r="J27" s="54" t="s">
        <v>868</v>
      </c>
      <c r="K27" s="54">
        <v>3.25</v>
      </c>
      <c r="L27" s="54">
        <v>3</v>
      </c>
      <c r="M27" s="54">
        <v>3.2749999999999999</v>
      </c>
      <c r="N27" s="54">
        <v>3.0750000000000002</v>
      </c>
      <c r="P27" s="71"/>
    </row>
    <row r="28" spans="1:16" ht="39.950000000000003" customHeight="1" x14ac:dyDescent="0.2">
      <c r="A28" s="81" t="s">
        <v>790</v>
      </c>
      <c r="B28" s="79" t="s">
        <v>786</v>
      </c>
      <c r="C28" s="80">
        <f>'2. Agency dashboard'!C341</f>
        <v>2.8</v>
      </c>
      <c r="D28" s="80">
        <f>'2. Agency dashboard'!D341</f>
        <v>2.7</v>
      </c>
      <c r="E28" s="54">
        <v>3.6</v>
      </c>
      <c r="F28" s="54">
        <v>3.4</v>
      </c>
      <c r="G28" s="54">
        <v>3.55</v>
      </c>
      <c r="H28" s="54">
        <v>3.55</v>
      </c>
      <c r="I28" s="54" t="s">
        <v>868</v>
      </c>
      <c r="J28" s="54" t="s">
        <v>868</v>
      </c>
      <c r="K28" s="54">
        <v>3.7749999999999999</v>
      </c>
      <c r="L28" s="54">
        <v>3.8250000000000002</v>
      </c>
      <c r="M28" s="54">
        <v>3.875</v>
      </c>
      <c r="N28" s="54">
        <v>3.7</v>
      </c>
      <c r="P28" s="71"/>
    </row>
    <row r="29" spans="1:16" ht="39.950000000000003" customHeight="1" x14ac:dyDescent="0.2">
      <c r="A29" s="81" t="s">
        <v>791</v>
      </c>
      <c r="B29" s="79" t="s">
        <v>787</v>
      </c>
      <c r="C29" s="80">
        <f>'2. Agency dashboard'!C342</f>
        <v>3.4</v>
      </c>
      <c r="D29" s="80">
        <f>'2. Agency dashboard'!D342</f>
        <v>3.6</v>
      </c>
      <c r="E29" s="54">
        <v>2.85</v>
      </c>
      <c r="F29" s="54">
        <v>2.75</v>
      </c>
      <c r="G29" s="54">
        <v>2.8</v>
      </c>
      <c r="H29" s="54">
        <v>2.8</v>
      </c>
      <c r="I29" s="54" t="s">
        <v>868</v>
      </c>
      <c r="J29" s="54" t="s">
        <v>868</v>
      </c>
      <c r="K29" s="54">
        <v>3.4</v>
      </c>
      <c r="L29" s="54">
        <v>3.2749999999999999</v>
      </c>
      <c r="M29" s="54">
        <v>3.35</v>
      </c>
      <c r="N29" s="54">
        <v>3.1749999999999998</v>
      </c>
      <c r="P29" s="71"/>
    </row>
    <row r="30" spans="1:16" ht="39.950000000000003" customHeight="1" x14ac:dyDescent="0.2">
      <c r="A30" s="81" t="s">
        <v>792</v>
      </c>
      <c r="B30" s="79" t="s">
        <v>788</v>
      </c>
      <c r="C30" s="80">
        <f>'2. Agency dashboard'!C343</f>
        <v>4</v>
      </c>
      <c r="D30" s="80">
        <f>'2. Agency dashboard'!D343</f>
        <v>4</v>
      </c>
      <c r="E30" s="54">
        <v>3.45</v>
      </c>
      <c r="F30" s="54">
        <v>3.55</v>
      </c>
      <c r="G30" s="54">
        <v>3.5</v>
      </c>
      <c r="H30" s="54">
        <v>3.5</v>
      </c>
      <c r="I30" s="54" t="s">
        <v>868</v>
      </c>
      <c r="J30" s="54" t="s">
        <v>868</v>
      </c>
      <c r="K30" s="54">
        <v>3.7749999999999999</v>
      </c>
      <c r="L30" s="54">
        <v>3.8</v>
      </c>
      <c r="M30" s="54">
        <v>3.8</v>
      </c>
      <c r="N30" s="54">
        <v>3.8</v>
      </c>
      <c r="P30" s="71"/>
    </row>
    <row r="31" spans="1:16" ht="27.75" customHeight="1" x14ac:dyDescent="0.25"/>
    <row r="32" spans="1:16" ht="60" customHeight="1" x14ac:dyDescent="0.2">
      <c r="A32" s="28" t="str">
        <f>A4</f>
        <v>CES1</v>
      </c>
      <c r="B32" s="27" t="str">
        <f>B4</f>
        <v xml:space="preserve">Total cost of the CES function as a percentage of organisational running costs </v>
      </c>
      <c r="C32" s="135" t="s">
        <v>847</v>
      </c>
      <c r="D32" s="135" t="s">
        <v>832</v>
      </c>
      <c r="E32" s="11" t="s">
        <v>126</v>
      </c>
      <c r="F32" s="11" t="s">
        <v>127</v>
      </c>
      <c r="G32" s="11" t="s">
        <v>131</v>
      </c>
      <c r="H32" s="11" t="s">
        <v>130</v>
      </c>
      <c r="I32" s="11" t="s">
        <v>128</v>
      </c>
      <c r="J32" s="11" t="s">
        <v>129</v>
      </c>
    </row>
    <row r="33" spans="1:10" ht="15" customHeight="1" x14ac:dyDescent="0.25">
      <c r="A33" s="28"/>
      <c r="B33" s="2" t="s">
        <v>132</v>
      </c>
      <c r="C33" s="24">
        <f>C4</f>
        <v>1.95E-2</v>
      </c>
      <c r="D33" s="24">
        <f>D4</f>
        <v>1.9099999999999999E-2</v>
      </c>
      <c r="E33" s="24">
        <f>E4</f>
        <v>2.0899999999999998E-2</v>
      </c>
      <c r="F33" s="24">
        <f>G4</f>
        <v>1.83E-2</v>
      </c>
      <c r="G33" s="24" t="str">
        <f>I4</f>
        <v>N/A</v>
      </c>
      <c r="H33" s="24" t="str">
        <f>J4</f>
        <v>N/A</v>
      </c>
      <c r="I33" s="24">
        <f>K4</f>
        <v>1.6899999999999998E-2</v>
      </c>
      <c r="J33" s="24">
        <f>M4</f>
        <v>1.06E-2</v>
      </c>
    </row>
    <row r="53" spans="1:10" ht="45" customHeight="1" x14ac:dyDescent="0.2">
      <c r="A53" s="28" t="str">
        <f>A5</f>
        <v>CES2</v>
      </c>
      <c r="B53" s="27" t="str">
        <f>B5</f>
        <v>Total cost of CES process as a percentage of organisational running costs</v>
      </c>
      <c r="C53" s="135" t="s">
        <v>847</v>
      </c>
      <c r="D53" s="135" t="s">
        <v>832</v>
      </c>
      <c r="E53" s="11" t="s">
        <v>126</v>
      </c>
      <c r="F53" s="11" t="s">
        <v>127</v>
      </c>
      <c r="G53" s="11" t="s">
        <v>131</v>
      </c>
      <c r="H53" s="11" t="s">
        <v>130</v>
      </c>
      <c r="I53" s="11" t="s">
        <v>128</v>
      </c>
      <c r="J53" s="11" t="s">
        <v>129</v>
      </c>
    </row>
    <row r="54" spans="1:10" ht="30" customHeight="1" x14ac:dyDescent="0.2">
      <c r="A54" s="51" t="str">
        <f t="shared" ref="A54:E60" si="0">A6</f>
        <v>CES2.1</v>
      </c>
      <c r="B54" s="20" t="str">
        <f t="shared" si="0"/>
        <v>Communications and external relations (excluding the publications function)</v>
      </c>
      <c r="C54" s="33">
        <f>C6</f>
        <v>8.6E-3</v>
      </c>
      <c r="D54" s="33">
        <f>D6</f>
        <v>9.1000000000000004E-3</v>
      </c>
      <c r="E54" s="33">
        <f>E6</f>
        <v>6.3E-3</v>
      </c>
      <c r="F54" s="33">
        <f>G6</f>
        <v>5.8999999999999999E-3</v>
      </c>
      <c r="G54" s="33" t="str">
        <f>I6</f>
        <v>N/A</v>
      </c>
      <c r="H54" s="33" t="str">
        <f>J6</f>
        <v>N/A</v>
      </c>
      <c r="I54" s="33">
        <f>K6</f>
        <v>5.1000000000000004E-3</v>
      </c>
      <c r="J54" s="33">
        <f t="shared" ref="J54:J60" si="1">M6</f>
        <v>4.4000000000000003E-3</v>
      </c>
    </row>
    <row r="55" spans="1:10" ht="15" customHeight="1" x14ac:dyDescent="0.2">
      <c r="A55" s="51" t="str">
        <f t="shared" si="0"/>
        <v>CES2.2</v>
      </c>
      <c r="B55" s="20" t="str">
        <f t="shared" si="0"/>
        <v>Strategy and planning</v>
      </c>
      <c r="C55" s="33">
        <f t="shared" si="0"/>
        <v>1.5E-3</v>
      </c>
      <c r="D55" s="33">
        <f t="shared" si="0"/>
        <v>1.6000000000000001E-3</v>
      </c>
      <c r="E55" s="33">
        <f t="shared" si="0"/>
        <v>2.8E-3</v>
      </c>
      <c r="F55" s="33">
        <f t="shared" ref="F55:F60" si="2">G7</f>
        <v>1.6999999999999999E-3</v>
      </c>
      <c r="G55" s="33" t="str">
        <f t="shared" ref="G55:G60" si="3">I7</f>
        <v>N/A</v>
      </c>
      <c r="H55" s="33" t="str">
        <f t="shared" ref="H55:H60" si="4">J7</f>
        <v>N/A</v>
      </c>
      <c r="I55" s="33">
        <f t="shared" ref="I55:I60" si="5">K7</f>
        <v>1.8E-3</v>
      </c>
      <c r="J55" s="33">
        <f t="shared" si="1"/>
        <v>8.9999999999999998E-4</v>
      </c>
    </row>
    <row r="56" spans="1:10" ht="30" customHeight="1" x14ac:dyDescent="0.2">
      <c r="A56" s="51" t="str">
        <f t="shared" si="0"/>
        <v>CES2.3</v>
      </c>
      <c r="B56" s="20" t="str">
        <f t="shared" si="0"/>
        <v>Library, document management, archive and research</v>
      </c>
      <c r="C56" s="33">
        <f t="shared" si="0"/>
        <v>5.7999999999999996E-3</v>
      </c>
      <c r="D56" s="33">
        <f t="shared" si="0"/>
        <v>5.1999999999999998E-3</v>
      </c>
      <c r="E56" s="33">
        <f t="shared" si="0"/>
        <v>3.3E-3</v>
      </c>
      <c r="F56" s="33">
        <f t="shared" si="2"/>
        <v>2.5999999999999999E-3</v>
      </c>
      <c r="G56" s="33" t="str">
        <f t="shared" si="3"/>
        <v>N/A</v>
      </c>
      <c r="H56" s="33" t="str">
        <f t="shared" si="4"/>
        <v>N/A</v>
      </c>
      <c r="I56" s="33">
        <f t="shared" si="5"/>
        <v>2.3999999999999998E-3</v>
      </c>
      <c r="J56" s="33">
        <f t="shared" si="1"/>
        <v>1.2999999999999999E-3</v>
      </c>
    </row>
    <row r="57" spans="1:10" ht="15" customHeight="1" x14ac:dyDescent="0.2">
      <c r="A57" s="51" t="str">
        <f t="shared" si="0"/>
        <v>CES2.4</v>
      </c>
      <c r="B57" s="20" t="str">
        <f t="shared" si="0"/>
        <v>Audit and risk management</v>
      </c>
      <c r="C57" s="33">
        <f t="shared" si="0"/>
        <v>2E-3</v>
      </c>
      <c r="D57" s="33">
        <f t="shared" si="0"/>
        <v>1.6000000000000001E-3</v>
      </c>
      <c r="E57" s="33">
        <f t="shared" si="0"/>
        <v>2.8999999999999998E-3</v>
      </c>
      <c r="F57" s="33">
        <f t="shared" si="2"/>
        <v>1.9E-3</v>
      </c>
      <c r="G57" s="33" t="str">
        <f t="shared" si="3"/>
        <v>N/A</v>
      </c>
      <c r="H57" s="33" t="str">
        <f t="shared" si="4"/>
        <v>N/A</v>
      </c>
      <c r="I57" s="33">
        <f t="shared" si="5"/>
        <v>2.0999999999999999E-3</v>
      </c>
      <c r="J57" s="33">
        <f t="shared" si="1"/>
        <v>1.4E-3</v>
      </c>
    </row>
    <row r="58" spans="1:10" ht="15" customHeight="1" x14ac:dyDescent="0.2">
      <c r="A58" s="51" t="str">
        <f t="shared" si="0"/>
        <v>CES2.5</v>
      </c>
      <c r="B58" s="20" t="str">
        <f t="shared" si="0"/>
        <v>Legal</v>
      </c>
      <c r="C58" s="33">
        <f t="shared" si="0"/>
        <v>8.0000000000000004E-4</v>
      </c>
      <c r="D58" s="33">
        <f t="shared" si="0"/>
        <v>6.9999999999999999E-4</v>
      </c>
      <c r="E58" s="33">
        <f t="shared" si="0"/>
        <v>1.1000000000000001E-3</v>
      </c>
      <c r="F58" s="33">
        <f t="shared" si="2"/>
        <v>1.4E-3</v>
      </c>
      <c r="G58" s="33" t="str">
        <f t="shared" si="3"/>
        <v>N/A</v>
      </c>
      <c r="H58" s="33" t="str">
        <f t="shared" si="4"/>
        <v>N/A</v>
      </c>
      <c r="I58" s="33">
        <f t="shared" si="5"/>
        <v>6.9999999999999999E-4</v>
      </c>
      <c r="J58" s="33">
        <f t="shared" si="1"/>
        <v>6.9999999999999999E-4</v>
      </c>
    </row>
    <row r="59" spans="1:10" ht="15" customHeight="1" x14ac:dyDescent="0.2">
      <c r="A59" s="51" t="str">
        <f t="shared" si="0"/>
        <v>CES2.6</v>
      </c>
      <c r="B59" s="20" t="str">
        <f t="shared" ref="B59:E60" si="6">B11</f>
        <v>Portfolio Management Office</v>
      </c>
      <c r="C59" s="33">
        <f t="shared" si="6"/>
        <v>6.9999999999999999E-4</v>
      </c>
      <c r="D59" s="33">
        <f t="shared" si="6"/>
        <v>8.0000000000000004E-4</v>
      </c>
      <c r="E59" s="33">
        <f t="shared" si="6"/>
        <v>1.1999999999999999E-3</v>
      </c>
      <c r="F59" s="33">
        <f t="shared" si="2"/>
        <v>5.0000000000000001E-4</v>
      </c>
      <c r="G59" s="33" t="str">
        <f t="shared" si="3"/>
        <v>N/A</v>
      </c>
      <c r="H59" s="33" t="str">
        <f t="shared" si="4"/>
        <v>N/A</v>
      </c>
      <c r="I59" s="33">
        <f t="shared" si="5"/>
        <v>1E-4</v>
      </c>
      <c r="J59" s="33">
        <f t="shared" si="1"/>
        <v>0</v>
      </c>
    </row>
    <row r="60" spans="1:10" ht="15" customHeight="1" x14ac:dyDescent="0.2">
      <c r="A60" s="51" t="str">
        <f t="shared" si="0"/>
        <v>CES2.7</v>
      </c>
      <c r="B60" s="20" t="str">
        <f t="shared" si="6"/>
        <v>All other identified corporate costs</v>
      </c>
      <c r="C60" s="33">
        <f t="shared" si="6"/>
        <v>0</v>
      </c>
      <c r="D60" s="33">
        <f t="shared" si="6"/>
        <v>0</v>
      </c>
      <c r="E60" s="33">
        <f t="shared" si="6"/>
        <v>0</v>
      </c>
      <c r="F60" s="33">
        <f t="shared" si="2"/>
        <v>0</v>
      </c>
      <c r="G60" s="33" t="str">
        <f t="shared" si="3"/>
        <v>N/A</v>
      </c>
      <c r="H60" s="33" t="str">
        <f t="shared" si="4"/>
        <v>N/A</v>
      </c>
      <c r="I60" s="33">
        <f t="shared" si="5"/>
        <v>0</v>
      </c>
      <c r="J60" s="33">
        <f t="shared" si="1"/>
        <v>0</v>
      </c>
    </row>
    <row r="85" spans="1:10" ht="54.75" customHeight="1" x14ac:dyDescent="0.2">
      <c r="A85" s="28" t="str">
        <f>A13</f>
        <v>CES3</v>
      </c>
      <c r="B85" s="27" t="str">
        <f>B13</f>
        <v xml:space="preserve">Total cost of CES function per organisational FTE </v>
      </c>
      <c r="C85" s="135" t="s">
        <v>847</v>
      </c>
      <c r="D85" s="135" t="s">
        <v>832</v>
      </c>
      <c r="E85" s="11" t="s">
        <v>126</v>
      </c>
      <c r="F85" s="11" t="s">
        <v>127</v>
      </c>
      <c r="G85" s="11" t="s">
        <v>131</v>
      </c>
      <c r="H85" s="11" t="s">
        <v>130</v>
      </c>
      <c r="I85" s="11" t="s">
        <v>128</v>
      </c>
      <c r="J85" s="11" t="s">
        <v>129</v>
      </c>
    </row>
    <row r="86" spans="1:10" ht="15" customHeight="1" x14ac:dyDescent="0.25">
      <c r="A86" s="51"/>
      <c r="B86" s="2" t="s">
        <v>132</v>
      </c>
      <c r="C86" s="23">
        <f>C13</f>
        <v>3566.2844</v>
      </c>
      <c r="D86" s="23">
        <f>D13</f>
        <v>3343.6194999999998</v>
      </c>
      <c r="E86" s="23">
        <f>E13</f>
        <v>5089.2430999999997</v>
      </c>
      <c r="F86" s="23">
        <f>G13</f>
        <v>4447.3796000000002</v>
      </c>
      <c r="G86" s="23" t="str">
        <f>I13</f>
        <v>N/A</v>
      </c>
      <c r="H86" s="23" t="str">
        <f>J13</f>
        <v>N/A</v>
      </c>
      <c r="I86" s="23">
        <f>K13</f>
        <v>3703.8375000000001</v>
      </c>
      <c r="J86" s="23">
        <f>M13</f>
        <v>2835.0659999999998</v>
      </c>
    </row>
    <row r="107" spans="1:10" ht="45" customHeight="1" x14ac:dyDescent="0.2">
      <c r="A107" s="28" t="str">
        <f>A13</f>
        <v>CES3</v>
      </c>
      <c r="B107" s="27" t="s">
        <v>423</v>
      </c>
      <c r="C107" s="135" t="s">
        <v>847</v>
      </c>
      <c r="D107" s="135" t="s">
        <v>832</v>
      </c>
      <c r="E107" s="11" t="s">
        <v>126</v>
      </c>
      <c r="F107" s="11" t="s">
        <v>127</v>
      </c>
      <c r="G107" s="11" t="s">
        <v>131</v>
      </c>
      <c r="H107" s="11" t="s">
        <v>130</v>
      </c>
      <c r="I107" s="11" t="s">
        <v>128</v>
      </c>
      <c r="J107" s="11" t="s">
        <v>129</v>
      </c>
    </row>
    <row r="108" spans="1:10" ht="30.75" customHeight="1" x14ac:dyDescent="0.2">
      <c r="A108" s="51" t="str">
        <f t="shared" ref="A108:E114" si="7">A14</f>
        <v>CES3.1</v>
      </c>
      <c r="B108" s="20" t="str">
        <f t="shared" si="7"/>
        <v>Communications and external relations (excluding the publications function)</v>
      </c>
      <c r="C108" s="23">
        <f>C14</f>
        <v>1575.3681999999999</v>
      </c>
      <c r="D108" s="23">
        <f>D14</f>
        <v>1599.4606000000001</v>
      </c>
      <c r="E108" s="23">
        <f>E14</f>
        <v>1489.5183</v>
      </c>
      <c r="F108" s="23">
        <f>G14</f>
        <v>1345.3335</v>
      </c>
      <c r="G108" s="23" t="str">
        <f>I14</f>
        <v>N/A</v>
      </c>
      <c r="H108" s="23" t="str">
        <f>J14</f>
        <v>N/A</v>
      </c>
      <c r="I108" s="23">
        <f>K14</f>
        <v>1206.7529999999999</v>
      </c>
      <c r="J108" s="23">
        <f t="shared" ref="J108:J114" si="8">M14</f>
        <v>781.24130000000002</v>
      </c>
    </row>
    <row r="109" spans="1:10" ht="15" customHeight="1" x14ac:dyDescent="0.2">
      <c r="A109" s="51" t="str">
        <f t="shared" si="7"/>
        <v>CES3.2</v>
      </c>
      <c r="B109" s="20" t="str">
        <f t="shared" si="7"/>
        <v>Strategy and planning</v>
      </c>
      <c r="C109" s="23">
        <f t="shared" si="7"/>
        <v>279.54129999999998</v>
      </c>
      <c r="D109" s="23">
        <f t="shared" si="7"/>
        <v>282.65440000000001</v>
      </c>
      <c r="E109" s="23">
        <f t="shared" si="7"/>
        <v>738.60720000000003</v>
      </c>
      <c r="F109" s="23">
        <f t="shared" ref="F109:F114" si="9">G15</f>
        <v>477.47239999999999</v>
      </c>
      <c r="G109" s="23" t="str">
        <f t="shared" ref="G109:G114" si="10">I15</f>
        <v>N/A</v>
      </c>
      <c r="H109" s="23" t="str">
        <f t="shared" ref="H109:H114" si="11">J15</f>
        <v>N/A</v>
      </c>
      <c r="I109" s="23">
        <f t="shared" ref="I109:I114" si="12">K15</f>
        <v>469.70080000000002</v>
      </c>
      <c r="J109" s="23">
        <f t="shared" si="8"/>
        <v>201.3784</v>
      </c>
    </row>
    <row r="110" spans="1:10" ht="16.5" customHeight="1" x14ac:dyDescent="0.2">
      <c r="A110" s="51" t="str">
        <f t="shared" si="7"/>
        <v>CES3.3</v>
      </c>
      <c r="B110" s="20" t="str">
        <f t="shared" si="7"/>
        <v>Library, document management, archive and research</v>
      </c>
      <c r="C110" s="23">
        <f t="shared" si="7"/>
        <v>1069.9857</v>
      </c>
      <c r="D110" s="23">
        <f t="shared" si="7"/>
        <v>916.42250000000001</v>
      </c>
      <c r="E110" s="23">
        <f t="shared" si="7"/>
        <v>991.09760000000006</v>
      </c>
      <c r="F110" s="23">
        <f t="shared" si="9"/>
        <v>908.60170000000005</v>
      </c>
      <c r="G110" s="23" t="str">
        <f t="shared" si="10"/>
        <v>N/A</v>
      </c>
      <c r="H110" s="23" t="str">
        <f t="shared" si="11"/>
        <v>N/A</v>
      </c>
      <c r="I110" s="23">
        <f t="shared" si="12"/>
        <v>772.17570000000001</v>
      </c>
      <c r="J110" s="23">
        <f t="shared" si="8"/>
        <v>319.50209999999998</v>
      </c>
    </row>
    <row r="111" spans="1:10" ht="15" customHeight="1" x14ac:dyDescent="0.2">
      <c r="A111" s="51" t="str">
        <f t="shared" si="7"/>
        <v>CES3.4</v>
      </c>
      <c r="B111" s="20" t="str">
        <f t="shared" si="7"/>
        <v>Audit and risk management</v>
      </c>
      <c r="C111" s="23">
        <f t="shared" si="7"/>
        <v>373.89280000000002</v>
      </c>
      <c r="D111" s="23">
        <f t="shared" si="7"/>
        <v>283.69159999999999</v>
      </c>
      <c r="E111" s="23">
        <f t="shared" si="7"/>
        <v>676.45399999999995</v>
      </c>
      <c r="F111" s="23">
        <f t="shared" si="9"/>
        <v>570.47289999999998</v>
      </c>
      <c r="G111" s="23" t="str">
        <f t="shared" si="10"/>
        <v>N/A</v>
      </c>
      <c r="H111" s="23" t="str">
        <f t="shared" si="11"/>
        <v>N/A</v>
      </c>
      <c r="I111" s="23">
        <f t="shared" si="12"/>
        <v>425.00380000000001</v>
      </c>
      <c r="J111" s="23">
        <f t="shared" si="8"/>
        <v>353.49040000000002</v>
      </c>
    </row>
    <row r="112" spans="1:10" ht="15" customHeight="1" x14ac:dyDescent="0.2">
      <c r="A112" s="51" t="str">
        <f t="shared" si="7"/>
        <v>CES3.5</v>
      </c>
      <c r="B112" s="20" t="str">
        <f t="shared" si="7"/>
        <v>Legal</v>
      </c>
      <c r="C112" s="23">
        <f t="shared" si="7"/>
        <v>143.03280000000001</v>
      </c>
      <c r="D112" s="23">
        <f t="shared" si="7"/>
        <v>119.804</v>
      </c>
      <c r="E112" s="23">
        <f t="shared" si="7"/>
        <v>283.72190000000001</v>
      </c>
      <c r="F112" s="23">
        <f t="shared" si="9"/>
        <v>304.79410000000001</v>
      </c>
      <c r="G112" s="23" t="str">
        <f t="shared" si="10"/>
        <v>N/A</v>
      </c>
      <c r="H112" s="23" t="str">
        <f t="shared" si="11"/>
        <v>N/A</v>
      </c>
      <c r="I112" s="23">
        <f t="shared" si="12"/>
        <v>146.5821</v>
      </c>
      <c r="J112" s="23">
        <f t="shared" si="8"/>
        <v>164.21889999999999</v>
      </c>
    </row>
    <row r="113" spans="1:10" ht="15" customHeight="1" x14ac:dyDescent="0.2">
      <c r="A113" s="51" t="str">
        <f t="shared" si="7"/>
        <v>CES3.6</v>
      </c>
      <c r="B113" s="20" t="str">
        <f t="shared" si="7"/>
        <v>Portfolio Management Office</v>
      </c>
      <c r="C113" s="23">
        <f t="shared" si="7"/>
        <v>124.4636</v>
      </c>
      <c r="D113" s="23">
        <f t="shared" si="7"/>
        <v>141.5865</v>
      </c>
      <c r="E113" s="23">
        <f t="shared" si="7"/>
        <v>207.21109999999999</v>
      </c>
      <c r="F113" s="23">
        <f t="shared" si="9"/>
        <v>73.410600000000002</v>
      </c>
      <c r="G113" s="23" t="str">
        <f t="shared" si="10"/>
        <v>N/A</v>
      </c>
      <c r="H113" s="23" t="str">
        <f t="shared" si="11"/>
        <v>N/A</v>
      </c>
      <c r="I113" s="23">
        <f t="shared" si="12"/>
        <v>22.097799999999999</v>
      </c>
      <c r="J113" s="23">
        <f t="shared" si="8"/>
        <v>0</v>
      </c>
    </row>
    <row r="114" spans="1:10" ht="15" customHeight="1" x14ac:dyDescent="0.2">
      <c r="A114" s="51" t="str">
        <f t="shared" si="7"/>
        <v>CES3.7</v>
      </c>
      <c r="B114" s="20" t="str">
        <f t="shared" si="7"/>
        <v>All other identified corporate costs</v>
      </c>
      <c r="C114" s="23">
        <f t="shared" si="7"/>
        <v>0</v>
      </c>
      <c r="D114" s="23">
        <f t="shared" si="7"/>
        <v>0</v>
      </c>
      <c r="E114" s="23">
        <f t="shared" si="7"/>
        <v>0</v>
      </c>
      <c r="F114" s="23">
        <f t="shared" si="9"/>
        <v>0</v>
      </c>
      <c r="G114" s="23" t="str">
        <f t="shared" si="10"/>
        <v>N/A</v>
      </c>
      <c r="H114" s="23" t="str">
        <f t="shared" si="11"/>
        <v>N/A</v>
      </c>
      <c r="I114" s="23">
        <f t="shared" si="12"/>
        <v>0</v>
      </c>
      <c r="J114" s="23">
        <f t="shared" si="8"/>
        <v>0</v>
      </c>
    </row>
    <row r="135" spans="1:13" ht="46.5" customHeight="1" x14ac:dyDescent="0.2">
      <c r="A135" s="140" t="str">
        <f>A21</f>
        <v>CES4</v>
      </c>
      <c r="B135" s="134" t="str">
        <f>B21</f>
        <v>The percentage of total Communications employees by level of experience</v>
      </c>
      <c r="C135" s="135" t="s">
        <v>847</v>
      </c>
      <c r="D135" s="135" t="s">
        <v>832</v>
      </c>
      <c r="E135" s="11" t="s">
        <v>126</v>
      </c>
      <c r="F135" s="11" t="s">
        <v>127</v>
      </c>
      <c r="G135" s="11" t="s">
        <v>128</v>
      </c>
      <c r="H135" s="11" t="s">
        <v>129</v>
      </c>
    </row>
    <row r="136" spans="1:13" ht="30.75" customHeight="1" x14ac:dyDescent="0.2">
      <c r="A136" s="140" t="str">
        <f t="shared" ref="A136:D139" si="13">A22</f>
        <v>CES4.1</v>
      </c>
      <c r="B136" s="134" t="str">
        <f t="shared" si="13"/>
        <v>Number at Assistant/Advisor level as % of Total Comms employees</v>
      </c>
      <c r="C136" s="21">
        <f>C22</f>
        <v>0.53129999999999999</v>
      </c>
      <c r="D136" s="21">
        <f>D22</f>
        <v>0.70589999999999997</v>
      </c>
      <c r="E136" s="21">
        <f>E22</f>
        <v>0.26790000000000003</v>
      </c>
      <c r="F136" s="21">
        <f>G22</f>
        <v>0.2762</v>
      </c>
      <c r="G136" s="21">
        <f>K22</f>
        <v>0.1081</v>
      </c>
      <c r="H136" s="21">
        <f>M22</f>
        <v>0.17499999999999999</v>
      </c>
    </row>
    <row r="137" spans="1:13" ht="30" customHeight="1" x14ac:dyDescent="0.2">
      <c r="A137" s="140" t="str">
        <f t="shared" si="13"/>
        <v>CES4.2</v>
      </c>
      <c r="B137" s="134" t="str">
        <f t="shared" si="13"/>
        <v>Number at  Senior Advisor level as % of Total Comms employees</v>
      </c>
      <c r="C137" s="21">
        <f t="shared" si="13"/>
        <v>0.25</v>
      </c>
      <c r="D137" s="21">
        <f t="shared" si="13"/>
        <v>0.17649999999999999</v>
      </c>
      <c r="E137" s="21">
        <f>E23</f>
        <v>0.49209999999999998</v>
      </c>
      <c r="F137" s="21">
        <f>G23</f>
        <v>0.35899999999999999</v>
      </c>
      <c r="G137" s="21">
        <f>K23</f>
        <v>0.33329999999999999</v>
      </c>
      <c r="H137" s="21">
        <f>M23</f>
        <v>0.25650000000000001</v>
      </c>
    </row>
    <row r="138" spans="1:13" ht="44.25" customHeight="1" x14ac:dyDescent="0.2">
      <c r="A138" s="140" t="str">
        <f t="shared" si="13"/>
        <v>CES4.3</v>
      </c>
      <c r="B138" s="134" t="str">
        <f t="shared" si="13"/>
        <v>Number at Lead/Principal Advisor / Account Manager level as % of Total Comms employees</v>
      </c>
      <c r="C138" s="21">
        <f t="shared" si="13"/>
        <v>0.1875</v>
      </c>
      <c r="D138" s="21">
        <f t="shared" si="13"/>
        <v>8.8200000000000001E-2</v>
      </c>
      <c r="E138" s="21">
        <f>E24</f>
        <v>7.6399999999999996E-2</v>
      </c>
      <c r="F138" s="21">
        <f>G24</f>
        <v>0.1111</v>
      </c>
      <c r="G138" s="21">
        <f>K24</f>
        <v>0</v>
      </c>
      <c r="H138" s="21">
        <f>M24</f>
        <v>0</v>
      </c>
    </row>
    <row r="139" spans="1:13" ht="29.25" customHeight="1" x14ac:dyDescent="0.2">
      <c r="A139" s="140" t="str">
        <f t="shared" si="13"/>
        <v>CES4.4</v>
      </c>
      <c r="B139" s="134" t="str">
        <f t="shared" si="13"/>
        <v>Number at Team Leader/Manager/Director level as % of Total Comms employees</v>
      </c>
      <c r="C139" s="21">
        <f t="shared" si="13"/>
        <v>3.1300000000000001E-2</v>
      </c>
      <c r="D139" s="21">
        <f t="shared" si="13"/>
        <v>2.9399999999999999E-2</v>
      </c>
      <c r="E139" s="21">
        <f>E25</f>
        <v>0.1875</v>
      </c>
      <c r="F139" s="21">
        <f>G25</f>
        <v>0.16669999999999999</v>
      </c>
      <c r="G139" s="21">
        <f>K25</f>
        <v>0.13569999999999999</v>
      </c>
      <c r="H139" s="21">
        <f>M25</f>
        <v>0.11459999999999999</v>
      </c>
    </row>
    <row r="142" spans="1:13" ht="15" customHeight="1" x14ac:dyDescent="0.25">
      <c r="M142" s="71"/>
    </row>
    <row r="160" spans="1:8" ht="48.75" customHeight="1" x14ac:dyDescent="0.2">
      <c r="A160" s="140" t="str">
        <f>A26</f>
        <v>CES5</v>
      </c>
      <c r="B160" s="134" t="str">
        <f>B26</f>
        <v>Professionally qualified Communications employees as % of total Comms employees</v>
      </c>
      <c r="C160" s="135" t="s">
        <v>847</v>
      </c>
      <c r="D160" s="135" t="s">
        <v>832</v>
      </c>
      <c r="E160" s="11" t="s">
        <v>126</v>
      </c>
      <c r="F160" s="11" t="s">
        <v>127</v>
      </c>
      <c r="G160" s="11" t="s">
        <v>128</v>
      </c>
      <c r="H160" s="11" t="s">
        <v>129</v>
      </c>
    </row>
    <row r="161" spans="1:13" ht="15" customHeight="1" x14ac:dyDescent="0.2">
      <c r="A161" s="28"/>
      <c r="B161" s="27" t="s">
        <v>132</v>
      </c>
      <c r="C161" s="174">
        <f>C26</f>
        <v>0.9375</v>
      </c>
      <c r="D161" s="174">
        <f>D26</f>
        <v>0.85289999999999999</v>
      </c>
      <c r="E161" s="174">
        <f>E26</f>
        <v>0.93540000000000001</v>
      </c>
      <c r="F161" s="174">
        <f>G26</f>
        <v>0.92500000000000004</v>
      </c>
      <c r="G161" s="174">
        <f>K26</f>
        <v>1</v>
      </c>
      <c r="H161" s="174">
        <f>M26</f>
        <v>1</v>
      </c>
    </row>
    <row r="164" spans="1:13" ht="15" customHeight="1" x14ac:dyDescent="0.25">
      <c r="M164" s="71"/>
    </row>
    <row r="184" spans="1:10" ht="15" customHeight="1" x14ac:dyDescent="0.25">
      <c r="A184" s="71"/>
    </row>
    <row r="185" spans="1:10" ht="15" customHeight="1" x14ac:dyDescent="0.25">
      <c r="C185" s="71"/>
    </row>
    <row r="186" spans="1:10" ht="46.5" customHeight="1" x14ac:dyDescent="0.2">
      <c r="A186" s="140"/>
      <c r="B186" s="134" t="s">
        <v>793</v>
      </c>
      <c r="C186" s="135" t="s">
        <v>847</v>
      </c>
      <c r="D186" s="135" t="s">
        <v>832</v>
      </c>
      <c r="E186" s="135" t="s">
        <v>142</v>
      </c>
      <c r="F186" s="135" t="s">
        <v>143</v>
      </c>
      <c r="G186" s="135" t="s">
        <v>128</v>
      </c>
      <c r="H186" s="135" t="s">
        <v>129</v>
      </c>
    </row>
    <row r="187" spans="1:10" ht="15" customHeight="1" x14ac:dyDescent="0.2">
      <c r="A187" s="140" t="str">
        <f>A27</f>
        <v>CES6</v>
      </c>
      <c r="B187" s="141" t="s">
        <v>559</v>
      </c>
      <c r="C187" s="80">
        <f t="shared" ref="C187:E188" si="14">C27</f>
        <v>2.1</v>
      </c>
      <c r="D187" s="80">
        <f t="shared" si="14"/>
        <v>1.9</v>
      </c>
      <c r="E187" s="80">
        <f t="shared" si="14"/>
        <v>2.9</v>
      </c>
      <c r="F187" s="80">
        <f>G27</f>
        <v>2.9</v>
      </c>
      <c r="G187" s="80">
        <f>K27</f>
        <v>3.25</v>
      </c>
      <c r="H187" s="80">
        <f>M27</f>
        <v>3.2749999999999999</v>
      </c>
    </row>
    <row r="188" spans="1:10" ht="15" customHeight="1" x14ac:dyDescent="0.2">
      <c r="A188" s="140" t="str">
        <f>A28</f>
        <v>CES7</v>
      </c>
      <c r="B188" s="141" t="s">
        <v>795</v>
      </c>
      <c r="C188" s="80">
        <f t="shared" si="14"/>
        <v>2.8</v>
      </c>
      <c r="D188" s="80">
        <f t="shared" si="14"/>
        <v>2.7</v>
      </c>
      <c r="E188" s="80">
        <f t="shared" si="14"/>
        <v>3.6</v>
      </c>
      <c r="F188" s="80">
        <f>G28</f>
        <v>3.55</v>
      </c>
      <c r="G188" s="80">
        <f>K28</f>
        <v>3.7749999999999999</v>
      </c>
      <c r="H188" s="80">
        <f>M28</f>
        <v>3.875</v>
      </c>
      <c r="J188" s="71"/>
    </row>
    <row r="189" spans="1:10" ht="15" customHeight="1" x14ac:dyDescent="0.25">
      <c r="C189" s="71"/>
    </row>
    <row r="190" spans="1:10" ht="15" customHeight="1" x14ac:dyDescent="0.25">
      <c r="C190" s="71"/>
    </row>
    <row r="191" spans="1:10" ht="15" customHeight="1" x14ac:dyDescent="0.25">
      <c r="C191" s="71"/>
    </row>
    <row r="192" spans="1:10" ht="15" customHeight="1" x14ac:dyDescent="0.25">
      <c r="C192" s="71"/>
    </row>
    <row r="193" spans="3:3" ht="15" customHeight="1" x14ac:dyDescent="0.25">
      <c r="C193" s="71"/>
    </row>
    <row r="194" spans="3:3" ht="15" customHeight="1" x14ac:dyDescent="0.25">
      <c r="C194" s="71"/>
    </row>
    <row r="195" spans="3:3" ht="15" customHeight="1" x14ac:dyDescent="0.25">
      <c r="C195" s="71"/>
    </row>
    <row r="196" spans="3:3" ht="15" customHeight="1" x14ac:dyDescent="0.25">
      <c r="C196" s="71"/>
    </row>
    <row r="197" spans="3:3" ht="15" customHeight="1" x14ac:dyDescent="0.25">
      <c r="C197" s="71"/>
    </row>
    <row r="198" spans="3:3" ht="15" customHeight="1" x14ac:dyDescent="0.25">
      <c r="C198" s="71"/>
    </row>
    <row r="199" spans="3:3" ht="15" customHeight="1" x14ac:dyDescent="0.25">
      <c r="C199" s="71"/>
    </row>
    <row r="200" spans="3:3" ht="15" customHeight="1" x14ac:dyDescent="0.25">
      <c r="C200" s="71"/>
    </row>
    <row r="201" spans="3:3" ht="15" customHeight="1" x14ac:dyDescent="0.25">
      <c r="C201" s="71"/>
    </row>
    <row r="202" spans="3:3" ht="15" customHeight="1" x14ac:dyDescent="0.25">
      <c r="C202" s="71"/>
    </row>
    <row r="203" spans="3:3" ht="15" customHeight="1" x14ac:dyDescent="0.25">
      <c r="C203" s="71"/>
    </row>
    <row r="204" spans="3:3" ht="15" customHeight="1" x14ac:dyDescent="0.25">
      <c r="C204" s="71"/>
    </row>
    <row r="205" spans="3:3" ht="15" customHeight="1" x14ac:dyDescent="0.25">
      <c r="C205" s="71"/>
    </row>
    <row r="206" spans="3:3" ht="15" customHeight="1" x14ac:dyDescent="0.25">
      <c r="C206" s="71"/>
    </row>
    <row r="207" spans="3:3" ht="15" customHeight="1" x14ac:dyDescent="0.25">
      <c r="C207" s="71"/>
    </row>
    <row r="208" spans="3:3" ht="15" customHeight="1" x14ac:dyDescent="0.25">
      <c r="C208" s="71"/>
    </row>
    <row r="209" spans="1:10" ht="15" customHeight="1" x14ac:dyDescent="0.25">
      <c r="C209" s="71"/>
    </row>
    <row r="210" spans="1:10" ht="15" customHeight="1" x14ac:dyDescent="0.25">
      <c r="C210" s="71"/>
    </row>
    <row r="211" spans="1:10" ht="15" customHeight="1" x14ac:dyDescent="0.25">
      <c r="C211" s="71"/>
    </row>
    <row r="212" spans="1:10" ht="47.25" customHeight="1" x14ac:dyDescent="0.2">
      <c r="A212" s="140"/>
      <c r="B212" s="134" t="s">
        <v>796</v>
      </c>
      <c r="C212" s="135" t="s">
        <v>847</v>
      </c>
      <c r="D212" s="135" t="s">
        <v>832</v>
      </c>
      <c r="E212" s="135" t="s">
        <v>142</v>
      </c>
      <c r="F212" s="135" t="s">
        <v>143</v>
      </c>
      <c r="G212" s="135" t="s">
        <v>128</v>
      </c>
      <c r="H212" s="135" t="s">
        <v>129</v>
      </c>
    </row>
    <row r="213" spans="1:10" ht="30" customHeight="1" x14ac:dyDescent="0.2">
      <c r="A213" s="140" t="str">
        <f>A29</f>
        <v>CES8</v>
      </c>
      <c r="B213" s="141" t="s">
        <v>561</v>
      </c>
      <c r="C213" s="80">
        <f t="shared" ref="C213:E214" si="15">C29</f>
        <v>3.4</v>
      </c>
      <c r="D213" s="80">
        <f t="shared" si="15"/>
        <v>3.6</v>
      </c>
      <c r="E213" s="80">
        <f t="shared" si="15"/>
        <v>2.85</v>
      </c>
      <c r="F213" s="80">
        <f>G29</f>
        <v>2.8</v>
      </c>
      <c r="G213" s="80">
        <f>K29</f>
        <v>3.4</v>
      </c>
      <c r="H213" s="80">
        <f>M29</f>
        <v>3.35</v>
      </c>
    </row>
    <row r="214" spans="1:10" ht="15" customHeight="1" x14ac:dyDescent="0.2">
      <c r="A214" s="140" t="str">
        <f>A30</f>
        <v>CES9</v>
      </c>
      <c r="B214" s="141" t="s">
        <v>797</v>
      </c>
      <c r="C214" s="80">
        <f t="shared" si="15"/>
        <v>4</v>
      </c>
      <c r="D214" s="80">
        <f t="shared" si="15"/>
        <v>4</v>
      </c>
      <c r="E214" s="80">
        <f t="shared" si="15"/>
        <v>3.45</v>
      </c>
      <c r="F214" s="80">
        <f>G30</f>
        <v>3.5</v>
      </c>
      <c r="G214" s="80">
        <f>K30</f>
        <v>3.7749999999999999</v>
      </c>
      <c r="H214" s="80">
        <f>M30</f>
        <v>3.8</v>
      </c>
      <c r="J214" s="71"/>
    </row>
    <row r="215" spans="1:10" ht="15" customHeight="1" x14ac:dyDescent="0.25">
      <c r="A215" s="163"/>
      <c r="B215" s="163"/>
    </row>
  </sheetData>
  <customSheetViews>
    <customSheetView guid="{1955BA96-31E1-4958-8935-A0DE5811631F}">
      <selection sqref="A1:O1"/>
      <rowBreaks count="3" manualBreakCount="3">
        <brk id="23" max="254" man="1"/>
        <brk id="74" max="254" man="1"/>
        <brk id="125" max="16383"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hyperlinks>
    <hyperlink ref="A28" location="'Metrics'!A68" display="'Metrics'!A68"/>
    <hyperlink ref="A29" location="'Metrics'!A69" display="'Metrics'!A69"/>
    <hyperlink ref="A30" location="'Metrics'!A70" display="'Metrics'!A70"/>
  </hyperlinks>
  <pageMargins left="0.39370078740157483" right="0.39370078740157483" top="0.74803149606299213" bottom="0.74803149606299213" header="0.31496062992125984" footer="0.31496062992125984"/>
  <pageSetup paperSize="9" scale="50" orientation="landscape" r:id="rId2"/>
  <headerFooter>
    <oddHeader>&amp;L&amp;C&amp;R</oddHeader>
    <oddFooter>&amp;L&amp;C&amp;R</oddFooter>
  </headerFooter>
  <rowBreaks count="4" manualBreakCount="4">
    <brk id="31" max="254" man="1"/>
    <brk id="84" max="16383" man="1"/>
    <brk id="134" max="16383" man="1"/>
    <brk id="1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0. Report notes</vt:lpstr>
      <vt:lpstr>1. Table of contents</vt:lpstr>
      <vt:lpstr>2. Agency dashboard</vt:lpstr>
      <vt:lpstr>3. Summary graphs</vt:lpstr>
      <vt:lpstr>4. HR metrics</vt:lpstr>
      <vt:lpstr>5. Finance metrics</vt:lpstr>
      <vt:lpstr>6. ICT metrics</vt:lpstr>
      <vt:lpstr>7. Procurement</vt:lpstr>
      <vt:lpstr>8. CES</vt:lpstr>
      <vt:lpstr>'6. ICT metrics'!Print_Area</vt:lpstr>
    </vt:vector>
  </TitlesOfParts>
  <Company>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BASS Agency Report</dc:title>
  <dc:subject>BASS Agency Report -V1</dc:subject>
  <dc:creator>Grant Petherick</dc:creator>
  <cp:lastModifiedBy>mhurndell</cp:lastModifiedBy>
  <cp:revision>2</cp:revision>
  <cp:lastPrinted>2016-09-19T23:06:46Z</cp:lastPrinted>
  <dcterms:created xsi:type="dcterms:W3CDTF">2011-05-03T00:58:32Z</dcterms:created>
  <dcterms:modified xsi:type="dcterms:W3CDTF">2018-01-10T22:21:26Z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DOC-3244205</vt:lpwstr>
  </property>
  <property fmtid="{D5CDD505-2E9C-101B-9397-08002B2CF9AE}" pid="3" name="DISProperties">
    <vt:lpwstr>DISdDocName,DIScgiUrl,DISdUser,DISdID,DISidcName,DISTaskPaneUrl</vt:lpwstr>
  </property>
  <property fmtid="{D5CDD505-2E9C-101B-9397-08002B2CF9AE}" pid="4" name="DIScgiUrl">
    <vt:lpwstr>https://doccm.doc.govt.nz/cs/idcplg</vt:lpwstr>
  </property>
  <property fmtid="{D5CDD505-2E9C-101B-9397-08002B2CF9AE}" pid="5" name="DISdUser">
    <vt:lpwstr>mhurndell</vt:lpwstr>
  </property>
  <property fmtid="{D5CDD505-2E9C-101B-9397-08002B2CF9AE}" pid="6" name="DISdID">
    <vt:lpwstr>4913593</vt:lpwstr>
  </property>
  <property fmtid="{D5CDD505-2E9C-101B-9397-08002B2CF9AE}" pid="7" name="DISidcName">
    <vt:lpwstr>docprd12con116200</vt:lpwstr>
  </property>
  <property fmtid="{D5CDD505-2E9C-101B-9397-08002B2CF9AE}" pid="8" name="DISTaskPaneUrl">
    <vt:lpwstr>https://doccm.doc.govt.nz/cs/idcplg?IdcService=DESKTOP_DOC_INFO&amp;dDocName=DOC-3244205&amp;dID=4913593&amp;ClientControlled=DocMan,taskpane&amp;coreContentOnly=1</vt:lpwstr>
  </property>
</Properties>
</file>