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xml"/>
  <Override PartName="/xl/worksheets/sheet7.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Override PartName="/xl/charts/chart69.xml" ContentType="application/vnd.openxmlformats-officedocument.drawingml.chart+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harts/chart29.xml" ContentType="application/vnd.openxmlformats-officedocument.drawingml.chart+xml"/>
  <Override PartName="/xl/charts/chart49.xml" ContentType="application/vnd.openxmlformats-officedocument.drawingml.chart+xml"/>
  <Override PartName="/xl/charts/chart58.xml" ContentType="application/vnd.openxmlformats-officedocument.drawingml.chart+xml"/>
  <Override PartName="/xl/charts/chart67.xml" ContentType="application/vnd.openxmlformats-officedocument.drawingml.chart+xml"/>
  <Override PartName="/xl/worksheets/sheet3.xml" ContentType="application/vnd.openxmlformats-officedocument.spreadsheetml.worksheet+xml"/>
  <Override PartName="/xl/charts/chart18.xml" ContentType="application/vnd.openxmlformats-officedocument.drawingml.chart+xml"/>
  <Override PartName="/xl/charts/chart27.xml" ContentType="application/vnd.openxmlformats-officedocument.drawingml.chart+xml"/>
  <Override PartName="/xl/charts/chart36.xml" ContentType="application/vnd.openxmlformats-officedocument.drawingml.chart+xml"/>
  <Override PartName="/xl/charts/chart38.xml" ContentType="application/vnd.openxmlformats-officedocument.drawingml.chart+xml"/>
  <Override PartName="/xl/charts/chart47.xml" ContentType="application/vnd.openxmlformats-officedocument.drawingml.chart+xml"/>
  <Override PartName="/xl/charts/chart56.xml" ContentType="application/vnd.openxmlformats-officedocument.drawingml.chart+xml"/>
  <Override PartName="/xl/charts/chart65.xml" ContentType="application/vnd.openxmlformats-officedocument.drawingml.chart+xml"/>
  <Override PartName="/xl/worksheets/sheet1.xml" ContentType="application/vnd.openxmlformats-officedocument.spreadsheetml.worksheet+xml"/>
  <Override PartName="/xl/charts/chart16.xml" ContentType="application/vnd.openxmlformats-officedocument.drawingml.chart+xml"/>
  <Override PartName="/xl/charts/chart25.xml" ContentType="application/vnd.openxmlformats-officedocument.drawingml.chart+xml"/>
  <Override PartName="/xl/charts/chart34.xml" ContentType="application/vnd.openxmlformats-officedocument.drawingml.chart+xml"/>
  <Override PartName="/xl/charts/chart45.xml" ContentType="application/vnd.openxmlformats-officedocument.drawingml.chart+xml"/>
  <Override PartName="/xl/charts/chart54.xml" ContentType="application/vnd.openxmlformats-officedocument.drawingml.chart+xml"/>
  <Override PartName="/xl/charts/chart63.xml" ContentType="application/vnd.openxmlformats-officedocument.drawingml.chart+xml"/>
  <Override PartName="/xl/charts/chart72.xml" ContentType="application/vnd.openxmlformats-officedocument.drawingml.chart+xml"/>
  <Override PartName="/xl/sharedStrings.xml" ContentType="application/vnd.openxmlformats-officedocument.spreadsheetml.sharedStrings+xml"/>
  <Override PartName="/xl/charts/chart14.xml" ContentType="application/vnd.openxmlformats-officedocument.drawingml.chart+xml"/>
  <Override PartName="/xl/charts/chart23.xml" ContentType="application/vnd.openxmlformats-officedocument.drawingml.chart+xml"/>
  <Override PartName="/xl/charts/chart32.xml" ContentType="application/vnd.openxmlformats-officedocument.drawingml.chart+xml"/>
  <Override PartName="/xl/charts/chart43.xml" ContentType="application/vnd.openxmlformats-officedocument.drawingml.chart+xml"/>
  <Override PartName="/xl/charts/chart52.xml" ContentType="application/vnd.openxmlformats-officedocument.drawingml.chart+xml"/>
  <Override PartName="/xl/charts/chart61.xml" ContentType="application/vnd.openxmlformats-officedocument.drawingml.chart+xml"/>
  <Override PartName="/xl/charts/chart70.xml" ContentType="application/vnd.openxmlformats-officedocument.drawingml.chart+xml"/>
  <Override PartName="/xl/charts/chart9.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charts/chart30.xml" ContentType="application/vnd.openxmlformats-officedocument.drawingml.chart+xml"/>
  <Override PartName="/xl/charts/chart41.xml" ContentType="application/vnd.openxmlformats-officedocument.drawingml.chart+xml"/>
  <Override PartName="/xl/charts/chart50.xml" ContentType="application/vnd.openxmlformats-officedocument.drawingml.chart+xml"/>
  <Default Extension="bin" ContentType="application/vnd.openxmlformats-officedocument.spreadsheetml.printerSettings"/>
  <Override PartName="/xl/charts/chart7.xml" ContentType="application/vnd.openxmlformats-officedocument.drawingml.chart+xml"/>
  <Override PartName="/xl/charts/chart10.xml" ContentType="application/vnd.openxmlformats-officedocument.drawingml.chart+xml"/>
  <Override PartName="/xl/charts/chart5.xml" ContentType="application/vnd.openxmlformats-officedocument.drawingml.chart+xml"/>
  <Override PartName="/xl/drawings/drawing7.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charts/chart3.xml" ContentType="application/vnd.openxmlformats-officedocument.drawingml.chart+xml"/>
  <Override PartName="/xl/drawings/drawing5.xml" ContentType="application/vnd.openxmlformats-officedocument.drawing+xml"/>
  <Override PartName="/xl/charts/chart59.xml" ContentType="application/vnd.openxmlformats-officedocument.drawingml.chart+xml"/>
  <Override PartName="/xl/workbook.xml" ContentType="application/vnd.openxmlformats-officedocument.spreadsheetml.sheet.main+xml"/>
  <Override PartName="/xl/worksheets/sheet4.xml" ContentType="application/vnd.openxmlformats-officedocument.spreadsheetml.worksheet+xml"/>
  <Override PartName="/xl/charts/chart1.xml" ContentType="application/vnd.openxmlformats-officedocument.drawingml.chart+xml"/>
  <Override PartName="/xl/drawings/drawing3.xml" ContentType="application/vnd.openxmlformats-officedocument.drawing+xml"/>
  <Override PartName="/xl/charts/chart39.xml" ContentType="application/vnd.openxmlformats-officedocument.drawingml.chart+xml"/>
  <Override PartName="/xl/charts/chart48.xml" ContentType="application/vnd.openxmlformats-officedocument.drawingml.chart+xml"/>
  <Override PartName="/xl/charts/chart57.xml" ContentType="application/vnd.openxmlformats-officedocument.drawingml.chart+xml"/>
  <Override PartName="/xl/charts/chart68.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harts/chart19.xml" ContentType="application/vnd.openxmlformats-officedocument.drawingml.chart+xml"/>
  <Override PartName="/xl/charts/chart28.xml" ContentType="application/vnd.openxmlformats-officedocument.drawingml.chart+xml"/>
  <Override PartName="/xl/charts/chart37.xml" ContentType="application/vnd.openxmlformats-officedocument.drawingml.chart+xml"/>
  <Override PartName="/xl/charts/chart46.xml" ContentType="application/vnd.openxmlformats-officedocument.drawingml.chart+xml"/>
  <Override PartName="/xl/charts/chart55.xml" ContentType="application/vnd.openxmlformats-officedocument.drawingml.chart+xml"/>
  <Override PartName="/xl/charts/chart66.xml" ContentType="application/vnd.openxmlformats-officedocument.drawingml.chart+xml"/>
  <Override PartName="/xl/charts/chart17.xml" ContentType="application/vnd.openxmlformats-officedocument.drawingml.chart+xml"/>
  <Override PartName="/xl/charts/chart26.xml" ContentType="application/vnd.openxmlformats-officedocument.drawingml.chart+xml"/>
  <Override PartName="/xl/charts/chart35.xml" ContentType="application/vnd.openxmlformats-officedocument.drawingml.chart+xml"/>
  <Override PartName="/xl/charts/chart44.xml" ContentType="application/vnd.openxmlformats-officedocument.drawingml.chart+xml"/>
  <Override PartName="/xl/charts/chart53.xml" ContentType="application/vnd.openxmlformats-officedocument.drawingml.chart+xml"/>
  <Override PartName="/xl/charts/chart64.xml" ContentType="application/vnd.openxmlformats-officedocument.drawingml.chart+xml"/>
  <Override PartName="/xl/calcChain.xml" ContentType="application/vnd.openxmlformats-officedocument.spreadsheetml.calcChain+xml"/>
  <Override PartName="/xl/charts/chart13.xml" ContentType="application/vnd.openxmlformats-officedocument.drawingml.chart+xml"/>
  <Override PartName="/xl/charts/chart15.xml" ContentType="application/vnd.openxmlformats-officedocument.drawingml.chart+xml"/>
  <Override PartName="/xl/charts/chart24.xml" ContentType="application/vnd.openxmlformats-officedocument.drawingml.chart+xml"/>
  <Override PartName="/xl/charts/chart33.xml" ContentType="application/vnd.openxmlformats-officedocument.drawingml.chart+xml"/>
  <Override PartName="/xl/charts/chart42.xml" ContentType="application/vnd.openxmlformats-officedocument.drawingml.chart+xml"/>
  <Override PartName="/xl/charts/chart51.xml" ContentType="application/vnd.openxmlformats-officedocument.drawingml.chart+xml"/>
  <Override PartName="/xl/charts/chart62.xml" ContentType="application/vnd.openxmlformats-officedocument.drawingml.chart+xml"/>
  <Override PartName="/xl/charts/chart71.xml" ContentType="application/vnd.openxmlformats-officedocument.drawingml.chart+xml"/>
  <Override PartName="/xl/charts/chart8.xml" ContentType="application/vnd.openxmlformats-officedocument.drawingml.chart+xml"/>
  <Override PartName="/xl/charts/chart11.xml" ContentType="application/vnd.openxmlformats-officedocument.drawingml.chart+xml"/>
  <Override PartName="/xl/charts/chart22.xml" ContentType="application/vnd.openxmlformats-officedocument.drawingml.chart+xml"/>
  <Override PartName="/xl/charts/chart31.xml" ContentType="application/vnd.openxmlformats-officedocument.drawingml.chart+xml"/>
  <Override PartName="/xl/charts/chart40.xml" ContentType="application/vnd.openxmlformats-officedocument.drawingml.chart+xml"/>
  <Override PartName="/xl/charts/chart60.xml" ContentType="application/vnd.openxmlformats-officedocument.drawingml.chart+xml"/>
  <Override PartName="/docProps/core.xml" ContentType="application/vnd.openxmlformats-package.core-properties+xml"/>
  <Override PartName="/xl/charts/chart6.xml" ContentType="application/vnd.openxmlformats-officedocument.drawingml.chart+xml"/>
  <Override PartName="/xl/charts/chart20.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22560" windowHeight="12015" tabRatio="818"/>
  </bookViews>
  <sheets>
    <sheet name="0. Report notes" sheetId="1" r:id="rId1"/>
    <sheet name="1. Table of contents" sheetId="2" r:id="rId2"/>
    <sheet name="2. Agency dashboard" sheetId="3" r:id="rId3"/>
    <sheet name="3. Summary graphs" sheetId="4" r:id="rId4"/>
    <sheet name="4. HR metrics" sheetId="5" r:id="rId5"/>
    <sheet name="5. Finance metrics" sheetId="6" r:id="rId6"/>
    <sheet name="6. ICT metrics" sheetId="7" r:id="rId7"/>
    <sheet name="7. Procurement" sheetId="8" r:id="rId8"/>
    <sheet name="8. CES" sheetId="9" r:id="rId9"/>
  </sheets>
  <definedNames>
    <definedName name="_xlnm.Print_Area" localSheetId="6">'6. ICT metrics'!$A$1:$M$1037</definedName>
  </definedNames>
  <calcPr calcId="125725"/>
  <customWorkbookViews>
    <customWorkbookView name="Shane Simpson - Personal View" guid="{1955BA96-31E1-4958-8935-A0DE5811631F}" mergeInterval="0" personalView="1" maximized="1" xWindow="1" yWindow="1" windowWidth="1676" windowHeight="798" tabRatio="868" activeSheetId="1"/>
  </customWorkbookViews>
</workbook>
</file>

<file path=xl/calcChain.xml><?xml version="1.0" encoding="utf-8"?>
<calcChain xmlns="http://schemas.openxmlformats.org/spreadsheetml/2006/main">
  <c r="B3" i="3"/>
  <c r="F8"/>
  <c r="G8"/>
  <c r="F10"/>
  <c r="G10"/>
  <c r="F11"/>
  <c r="G11"/>
  <c r="F13"/>
  <c r="G13"/>
  <c r="F14"/>
  <c r="G14"/>
  <c r="F15"/>
  <c r="G15"/>
  <c r="F16"/>
  <c r="G16"/>
  <c r="F17"/>
  <c r="G17"/>
  <c r="F18"/>
  <c r="G18"/>
  <c r="F19"/>
  <c r="G19"/>
  <c r="F21"/>
  <c r="G21"/>
  <c r="F22"/>
  <c r="G22"/>
  <c r="F23"/>
  <c r="G23"/>
  <c r="F24"/>
  <c r="G24"/>
  <c r="F25"/>
  <c r="G25"/>
  <c r="F26"/>
  <c r="G26"/>
  <c r="F27"/>
  <c r="G27"/>
  <c r="F28"/>
  <c r="G28"/>
  <c r="F29"/>
  <c r="G29"/>
  <c r="F31"/>
  <c r="G31"/>
  <c r="F33"/>
  <c r="G33"/>
  <c r="F34"/>
  <c r="G34"/>
  <c r="F35"/>
  <c r="G35"/>
  <c r="F36"/>
  <c r="G36"/>
  <c r="F37"/>
  <c r="G37"/>
  <c r="F38"/>
  <c r="G38"/>
  <c r="F39"/>
  <c r="G39"/>
  <c r="F40"/>
  <c r="G40"/>
  <c r="F42"/>
  <c r="G42"/>
  <c r="F43"/>
  <c r="G43"/>
  <c r="F44"/>
  <c r="G44"/>
  <c r="F45"/>
  <c r="G45"/>
  <c r="F46"/>
  <c r="G46"/>
  <c r="F47"/>
  <c r="G47"/>
  <c r="F48"/>
  <c r="G48"/>
  <c r="F49"/>
  <c r="G49"/>
  <c r="F50"/>
  <c r="G50"/>
  <c r="F51"/>
  <c r="G51"/>
  <c r="F52"/>
  <c r="G52"/>
  <c r="F53"/>
  <c r="G53"/>
  <c r="F55"/>
  <c r="G55"/>
  <c r="F57"/>
  <c r="G57"/>
  <c r="F58"/>
  <c r="G58"/>
  <c r="F59"/>
  <c r="G59"/>
  <c r="F60"/>
  <c r="G60"/>
  <c r="F61"/>
  <c r="G61"/>
  <c r="F62"/>
  <c r="G62"/>
  <c r="F63"/>
  <c r="G63"/>
  <c r="F64"/>
  <c r="G64"/>
  <c r="F65"/>
  <c r="G65"/>
  <c r="F66"/>
  <c r="G66"/>
  <c r="F69"/>
  <c r="G69"/>
  <c r="F70"/>
  <c r="G70"/>
  <c r="F71"/>
  <c r="G71"/>
  <c r="F72"/>
  <c r="G72"/>
  <c r="F73"/>
  <c r="G73"/>
  <c r="F74"/>
  <c r="G74"/>
  <c r="F75"/>
  <c r="G75"/>
  <c r="F76"/>
  <c r="G76"/>
  <c r="F77"/>
  <c r="G77"/>
  <c r="F79"/>
  <c r="G79"/>
  <c r="F80"/>
  <c r="G80"/>
  <c r="F81"/>
  <c r="G81"/>
  <c r="F82"/>
  <c r="G82"/>
  <c r="F83"/>
  <c r="G83"/>
  <c r="F84"/>
  <c r="G84"/>
  <c r="F85"/>
  <c r="G85"/>
  <c r="F86"/>
  <c r="G86"/>
  <c r="F87"/>
  <c r="G87"/>
  <c r="F89"/>
  <c r="G89"/>
  <c r="F90"/>
  <c r="G90"/>
  <c r="F91"/>
  <c r="G91"/>
  <c r="F92"/>
  <c r="G92"/>
  <c r="F93"/>
  <c r="G93"/>
  <c r="F94"/>
  <c r="G94"/>
  <c r="F95"/>
  <c r="G95"/>
  <c r="F96"/>
  <c r="G96"/>
  <c r="F97"/>
  <c r="G97"/>
  <c r="F99"/>
  <c r="G99"/>
  <c r="F100"/>
  <c r="G100"/>
  <c r="F101"/>
  <c r="G101"/>
  <c r="F102"/>
  <c r="G102"/>
  <c r="F103"/>
  <c r="G103"/>
  <c r="F104"/>
  <c r="G104"/>
  <c r="F105"/>
  <c r="G105"/>
  <c r="F106"/>
  <c r="G106"/>
  <c r="F107"/>
  <c r="G107"/>
  <c r="F109"/>
  <c r="G109"/>
  <c r="F110"/>
  <c r="G110"/>
  <c r="F111"/>
  <c r="G111"/>
  <c r="F112"/>
  <c r="G112"/>
  <c r="F113"/>
  <c r="G113"/>
  <c r="F114"/>
  <c r="G114"/>
  <c r="F115"/>
  <c r="G115"/>
  <c r="F116"/>
  <c r="G116"/>
  <c r="F117"/>
  <c r="G117"/>
  <c r="F119"/>
  <c r="G119"/>
  <c r="F120"/>
  <c r="G120"/>
  <c r="F121"/>
  <c r="G121"/>
  <c r="F122"/>
  <c r="G122"/>
  <c r="F123"/>
  <c r="G123"/>
  <c r="F124"/>
  <c r="G124"/>
  <c r="F125"/>
  <c r="G125"/>
  <c r="F126"/>
  <c r="G126"/>
  <c r="F127"/>
  <c r="G127"/>
  <c r="F129"/>
  <c r="G129"/>
  <c r="F130"/>
  <c r="G130"/>
  <c r="F131"/>
  <c r="G131"/>
  <c r="F132"/>
  <c r="G132"/>
  <c r="F133"/>
  <c r="G133"/>
  <c r="F134"/>
  <c r="G134"/>
  <c r="F135"/>
  <c r="G135"/>
  <c r="F136"/>
  <c r="G136"/>
  <c r="F137"/>
  <c r="G137"/>
  <c r="F139"/>
  <c r="G139"/>
  <c r="F140"/>
  <c r="G140"/>
  <c r="F141"/>
  <c r="G141"/>
  <c r="F142"/>
  <c r="G142"/>
  <c r="F143"/>
  <c r="G143"/>
  <c r="F144"/>
  <c r="G144"/>
  <c r="F145"/>
  <c r="G145"/>
  <c r="F146"/>
  <c r="G146"/>
  <c r="F147"/>
  <c r="G147"/>
  <c r="F149"/>
  <c r="G149"/>
  <c r="F150"/>
  <c r="G150"/>
  <c r="F151"/>
  <c r="G151"/>
  <c r="F152"/>
  <c r="G152"/>
  <c r="F153"/>
  <c r="G153"/>
  <c r="F154"/>
  <c r="G154"/>
  <c r="F155"/>
  <c r="G155"/>
  <c r="F156"/>
  <c r="G156"/>
  <c r="F157"/>
  <c r="G157"/>
  <c r="F159"/>
  <c r="G159"/>
  <c r="F160"/>
  <c r="G160"/>
  <c r="F161"/>
  <c r="G161"/>
  <c r="F162"/>
  <c r="G162"/>
  <c r="F163"/>
  <c r="G163"/>
  <c r="F164"/>
  <c r="G164"/>
  <c r="F165"/>
  <c r="G165"/>
  <c r="F166"/>
  <c r="G166"/>
  <c r="F167"/>
  <c r="G167"/>
  <c r="F169"/>
  <c r="G169"/>
  <c r="F170"/>
  <c r="G170"/>
  <c r="F171"/>
  <c r="G171"/>
  <c r="F172"/>
  <c r="G172"/>
  <c r="F173"/>
  <c r="G173"/>
  <c r="F174"/>
  <c r="G174"/>
  <c r="F175"/>
  <c r="G175"/>
  <c r="F176"/>
  <c r="G176"/>
  <c r="F177"/>
  <c r="G177"/>
  <c r="F180"/>
  <c r="G180"/>
  <c r="F181"/>
  <c r="G181"/>
  <c r="F182"/>
  <c r="G182"/>
  <c r="F183"/>
  <c r="G183"/>
  <c r="F184"/>
  <c r="G184"/>
  <c r="F185"/>
  <c r="G185"/>
  <c r="F186"/>
  <c r="G186"/>
  <c r="F187"/>
  <c r="G187"/>
  <c r="F188"/>
  <c r="G188"/>
  <c r="F190"/>
  <c r="G190"/>
  <c r="F191"/>
  <c r="G191"/>
  <c r="F192"/>
  <c r="G192"/>
  <c r="F193"/>
  <c r="G193"/>
  <c r="F194"/>
  <c r="G194"/>
  <c r="F195"/>
  <c r="G195"/>
  <c r="F196"/>
  <c r="G196"/>
  <c r="F197"/>
  <c r="G197"/>
  <c r="F198"/>
  <c r="G198"/>
  <c r="F200"/>
  <c r="G200"/>
  <c r="F201"/>
  <c r="G201"/>
  <c r="F202"/>
  <c r="G202"/>
  <c r="F203"/>
  <c r="G203"/>
  <c r="F204"/>
  <c r="G204"/>
  <c r="F205"/>
  <c r="G205"/>
  <c r="F206"/>
  <c r="G206"/>
  <c r="F207"/>
  <c r="G207"/>
  <c r="F208"/>
  <c r="G208"/>
  <c r="F210"/>
  <c r="G210"/>
  <c r="F211"/>
  <c r="G211"/>
  <c r="F212"/>
  <c r="G212"/>
  <c r="F213"/>
  <c r="G213"/>
  <c r="F214"/>
  <c r="G214"/>
  <c r="F215"/>
  <c r="G215"/>
  <c r="F216"/>
  <c r="G216"/>
  <c r="F217"/>
  <c r="G217"/>
  <c r="F218"/>
  <c r="G218"/>
  <c r="F220"/>
  <c r="G220"/>
  <c r="F221"/>
  <c r="G221"/>
  <c r="F222"/>
  <c r="G222"/>
  <c r="F223"/>
  <c r="G223"/>
  <c r="F224"/>
  <c r="G224"/>
  <c r="F225"/>
  <c r="G225"/>
  <c r="F226"/>
  <c r="G226"/>
  <c r="F227"/>
  <c r="G227"/>
  <c r="F228"/>
  <c r="G228"/>
  <c r="F230"/>
  <c r="G230"/>
  <c r="F231"/>
  <c r="G231"/>
  <c r="F232"/>
  <c r="G232"/>
  <c r="F233"/>
  <c r="G233"/>
  <c r="F234"/>
  <c r="G234"/>
  <c r="F235"/>
  <c r="G235"/>
  <c r="F236"/>
  <c r="G236"/>
  <c r="F237"/>
  <c r="G237"/>
  <c r="F238"/>
  <c r="G238"/>
  <c r="F240"/>
  <c r="G240"/>
  <c r="F241"/>
  <c r="G241"/>
  <c r="F242"/>
  <c r="G242"/>
  <c r="F243"/>
  <c r="G243"/>
  <c r="F244"/>
  <c r="G244"/>
  <c r="F245"/>
  <c r="G245"/>
  <c r="F246"/>
  <c r="G246"/>
  <c r="F247"/>
  <c r="G247"/>
  <c r="F248"/>
  <c r="G248"/>
  <c r="F250"/>
  <c r="G250"/>
  <c r="F251"/>
  <c r="G251"/>
  <c r="F252"/>
  <c r="G252"/>
  <c r="F253"/>
  <c r="G253"/>
  <c r="F254"/>
  <c r="G254"/>
  <c r="F255"/>
  <c r="G255"/>
  <c r="F256"/>
  <c r="G256"/>
  <c r="F257"/>
  <c r="G257"/>
  <c r="F258"/>
  <c r="G258"/>
  <c r="F259"/>
  <c r="G259"/>
  <c r="F260"/>
  <c r="G260"/>
  <c r="F261"/>
  <c r="G261"/>
  <c r="F262"/>
  <c r="G262"/>
  <c r="F263"/>
  <c r="G263"/>
  <c r="F264"/>
  <c r="G264"/>
  <c r="F265"/>
  <c r="G265"/>
  <c r="F267"/>
  <c r="G267"/>
  <c r="F268"/>
  <c r="G268"/>
  <c r="F269"/>
  <c r="G269"/>
  <c r="F270"/>
  <c r="G270"/>
  <c r="F271"/>
  <c r="G271"/>
  <c r="F272"/>
  <c r="G272"/>
  <c r="F273"/>
  <c r="G273"/>
  <c r="F274"/>
  <c r="G274"/>
  <c r="F275"/>
  <c r="G275"/>
  <c r="F276"/>
  <c r="G276"/>
  <c r="F278"/>
  <c r="G278"/>
  <c r="F279"/>
  <c r="G279"/>
  <c r="F280"/>
  <c r="G280"/>
  <c r="F281"/>
  <c r="G281"/>
  <c r="F282"/>
  <c r="G282"/>
  <c r="F283"/>
  <c r="G283"/>
  <c r="F284"/>
  <c r="G284"/>
  <c r="F285"/>
  <c r="G285"/>
  <c r="F286"/>
  <c r="G286"/>
  <c r="F287"/>
  <c r="G287"/>
  <c r="F288"/>
  <c r="G288"/>
  <c r="F289"/>
  <c r="G289"/>
  <c r="F290"/>
  <c r="G290"/>
  <c r="F291"/>
  <c r="G291"/>
  <c r="F292"/>
  <c r="G292"/>
  <c r="F294"/>
  <c r="G294"/>
  <c r="F295"/>
  <c r="G295"/>
  <c r="F296"/>
  <c r="G296"/>
  <c r="F297"/>
  <c r="G297"/>
  <c r="F298"/>
  <c r="G298"/>
  <c r="F299"/>
  <c r="G299"/>
  <c r="F300"/>
  <c r="G300"/>
  <c r="F301"/>
  <c r="G301"/>
  <c r="F302"/>
  <c r="G302"/>
  <c r="F303"/>
  <c r="G303"/>
  <c r="F304"/>
  <c r="G304"/>
  <c r="F306"/>
  <c r="G306"/>
  <c r="F307"/>
  <c r="G307"/>
  <c r="F308"/>
  <c r="G308"/>
  <c r="F309"/>
  <c r="G309"/>
  <c r="F310"/>
  <c r="G310"/>
  <c r="F311"/>
  <c r="G311"/>
  <c r="F312"/>
  <c r="G312"/>
  <c r="F313"/>
  <c r="G313"/>
  <c r="F314"/>
  <c r="G314"/>
  <c r="F315"/>
  <c r="G315"/>
  <c r="F317"/>
  <c r="G317"/>
  <c r="F319"/>
  <c r="G319"/>
  <c r="F320"/>
  <c r="G320"/>
  <c r="F321"/>
  <c r="G321"/>
  <c r="F322"/>
  <c r="G322"/>
  <c r="F323"/>
  <c r="G323"/>
  <c r="F324"/>
  <c r="G324"/>
  <c r="F325"/>
  <c r="G325"/>
  <c r="F326"/>
  <c r="G326"/>
  <c r="F327"/>
  <c r="G327"/>
  <c r="F328"/>
  <c r="G328"/>
  <c r="F329"/>
  <c r="G329"/>
  <c r="F330"/>
  <c r="G330"/>
  <c r="F331"/>
  <c r="G331"/>
  <c r="F332"/>
  <c r="G332"/>
  <c r="F333"/>
  <c r="G333"/>
  <c r="F335"/>
  <c r="G335"/>
  <c r="F336"/>
  <c r="G336"/>
  <c r="F337"/>
  <c r="G337"/>
  <c r="F338"/>
  <c r="G338"/>
  <c r="F339"/>
  <c r="G339"/>
  <c r="F340"/>
  <c r="G340"/>
  <c r="F341"/>
  <c r="G341"/>
  <c r="F342"/>
  <c r="G342"/>
  <c r="F343"/>
  <c r="G343"/>
  <c r="B27" i="4"/>
  <c r="C27"/>
  <c r="D27"/>
  <c r="E27"/>
  <c r="F27"/>
  <c r="B28"/>
  <c r="C28"/>
  <c r="D28"/>
  <c r="E28"/>
  <c r="F28"/>
  <c r="B29"/>
  <c r="C29"/>
  <c r="D29"/>
  <c r="E29"/>
  <c r="F29"/>
  <c r="B90"/>
  <c r="B91"/>
  <c r="B92"/>
  <c r="B93"/>
  <c r="B94"/>
  <c r="C135"/>
  <c r="C136"/>
  <c r="B143"/>
  <c r="B144"/>
  <c r="B288"/>
  <c r="C288"/>
  <c r="D288"/>
  <c r="E288"/>
  <c r="F288"/>
  <c r="B289"/>
  <c r="C289"/>
  <c r="D289"/>
  <c r="E289"/>
  <c r="F289"/>
  <c r="C4" i="5"/>
  <c r="D4"/>
  <c r="C5"/>
  <c r="D5"/>
  <c r="C7"/>
  <c r="C70" s="1"/>
  <c r="D7"/>
  <c r="D70" s="1"/>
  <c r="C8"/>
  <c r="D8"/>
  <c r="C9"/>
  <c r="C72" s="1"/>
  <c r="D9"/>
  <c r="D72" s="1"/>
  <c r="C10"/>
  <c r="D10"/>
  <c r="C11"/>
  <c r="C74" s="1"/>
  <c r="D11"/>
  <c r="D74" s="1"/>
  <c r="C12"/>
  <c r="D12"/>
  <c r="C13"/>
  <c r="C100" s="1"/>
  <c r="D13"/>
  <c r="D100" s="1"/>
  <c r="C15"/>
  <c r="D15"/>
  <c r="C16"/>
  <c r="D16"/>
  <c r="C17"/>
  <c r="D17"/>
  <c r="C18"/>
  <c r="D18"/>
  <c r="C19"/>
  <c r="D19"/>
  <c r="C20"/>
  <c r="D20"/>
  <c r="C21"/>
  <c r="D21"/>
  <c r="C22"/>
  <c r="C178" s="1"/>
  <c r="B198" i="4" s="1"/>
  <c r="D22" i="5"/>
  <c r="D287" i="4"/>
  <c r="C23" i="5"/>
  <c r="C179" s="1"/>
  <c r="D23"/>
  <c r="D179" s="1"/>
  <c r="A25"/>
  <c r="B25"/>
  <c r="C26"/>
  <c r="D26"/>
  <c r="E26"/>
  <c r="F26"/>
  <c r="G26"/>
  <c r="H26"/>
  <c r="I26"/>
  <c r="J26"/>
  <c r="A47"/>
  <c r="B47"/>
  <c r="C48"/>
  <c r="D48"/>
  <c r="E48"/>
  <c r="F48"/>
  <c r="G48"/>
  <c r="H48"/>
  <c r="I48"/>
  <c r="J48"/>
  <c r="A69"/>
  <c r="B69"/>
  <c r="A70"/>
  <c r="B70"/>
  <c r="E70"/>
  <c r="F70"/>
  <c r="G70"/>
  <c r="H70"/>
  <c r="I70"/>
  <c r="J70"/>
  <c r="A71"/>
  <c r="B71"/>
  <c r="C71"/>
  <c r="D71"/>
  <c r="E71"/>
  <c r="F71"/>
  <c r="G71"/>
  <c r="H71"/>
  <c r="I71"/>
  <c r="J71"/>
  <c r="A72"/>
  <c r="B72"/>
  <c r="E72"/>
  <c r="F72"/>
  <c r="G72"/>
  <c r="H72"/>
  <c r="I72"/>
  <c r="J72"/>
  <c r="A73"/>
  <c r="B73"/>
  <c r="C73"/>
  <c r="D73"/>
  <c r="E73"/>
  <c r="F73"/>
  <c r="G73"/>
  <c r="H73"/>
  <c r="I73"/>
  <c r="J73"/>
  <c r="A74"/>
  <c r="B74"/>
  <c r="E74"/>
  <c r="F74"/>
  <c r="G74"/>
  <c r="H74"/>
  <c r="I74"/>
  <c r="J74"/>
  <c r="A75"/>
  <c r="B75"/>
  <c r="C75"/>
  <c r="D75"/>
  <c r="E75"/>
  <c r="F75"/>
  <c r="G75"/>
  <c r="H75"/>
  <c r="I75"/>
  <c r="J75"/>
  <c r="A99"/>
  <c r="B99"/>
  <c r="E100"/>
  <c r="F100"/>
  <c r="G100"/>
  <c r="H100"/>
  <c r="I100"/>
  <c r="J100"/>
  <c r="A121"/>
  <c r="B121"/>
  <c r="A122"/>
  <c r="B122"/>
  <c r="C122"/>
  <c r="D122"/>
  <c r="E122"/>
  <c r="F122"/>
  <c r="G122"/>
  <c r="H122"/>
  <c r="I122"/>
  <c r="J122"/>
  <c r="A123"/>
  <c r="B123"/>
  <c r="C123"/>
  <c r="D123"/>
  <c r="E123"/>
  <c r="F123"/>
  <c r="G123"/>
  <c r="H123"/>
  <c r="I123"/>
  <c r="J123"/>
  <c r="A124"/>
  <c r="B124"/>
  <c r="C124"/>
  <c r="D124"/>
  <c r="E124"/>
  <c r="F124"/>
  <c r="G124"/>
  <c r="H124"/>
  <c r="I124"/>
  <c r="J124"/>
  <c r="A125"/>
  <c r="B125"/>
  <c r="C125"/>
  <c r="D125"/>
  <c r="E125"/>
  <c r="F125"/>
  <c r="G125"/>
  <c r="H125"/>
  <c r="I125"/>
  <c r="J125"/>
  <c r="A126"/>
  <c r="B126"/>
  <c r="C126"/>
  <c r="D126"/>
  <c r="E126"/>
  <c r="F126"/>
  <c r="G126"/>
  <c r="H126"/>
  <c r="I126"/>
  <c r="J126"/>
  <c r="A127"/>
  <c r="B127"/>
  <c r="C127"/>
  <c r="D127"/>
  <c r="E127"/>
  <c r="F127"/>
  <c r="G127"/>
  <c r="H127"/>
  <c r="I127"/>
  <c r="J127"/>
  <c r="A151"/>
  <c r="B151"/>
  <c r="C152"/>
  <c r="D152"/>
  <c r="E152"/>
  <c r="F152"/>
  <c r="G152"/>
  <c r="H152"/>
  <c r="I152"/>
  <c r="J152"/>
  <c r="A178"/>
  <c r="D178"/>
  <c r="B199" i="4" s="1"/>
  <c r="E178" i="5"/>
  <c r="B200" i="4"/>
  <c r="F178" i="5"/>
  <c r="B201" i="4"/>
  <c r="G178" i="5"/>
  <c r="H178"/>
  <c r="A179"/>
  <c r="E179"/>
  <c r="F179"/>
  <c r="G179"/>
  <c r="H179"/>
  <c r="C4" i="6"/>
  <c r="C29" s="1"/>
  <c r="D4"/>
  <c r="C6"/>
  <c r="C51" s="1"/>
  <c r="D6"/>
  <c r="C7"/>
  <c r="C52" s="1"/>
  <c r="D7"/>
  <c r="D52" s="1"/>
  <c r="C8"/>
  <c r="C53" s="1"/>
  <c r="D8"/>
  <c r="C9"/>
  <c r="C54" s="1"/>
  <c r="D9"/>
  <c r="D54" s="1"/>
  <c r="C10"/>
  <c r="C55" s="1"/>
  <c r="D10"/>
  <c r="C11"/>
  <c r="C56" s="1"/>
  <c r="D11"/>
  <c r="D56" s="1"/>
  <c r="C12"/>
  <c r="C57" s="1"/>
  <c r="D12"/>
  <c r="C13"/>
  <c r="C82" s="1"/>
  <c r="D13"/>
  <c r="D82" s="1"/>
  <c r="C15"/>
  <c r="D15"/>
  <c r="C16"/>
  <c r="C105" s="1"/>
  <c r="D16"/>
  <c r="C17"/>
  <c r="D17"/>
  <c r="C18"/>
  <c r="C107" s="1"/>
  <c r="D18"/>
  <c r="C19"/>
  <c r="D19"/>
  <c r="C20"/>
  <c r="C109" s="1"/>
  <c r="D20"/>
  <c r="C21"/>
  <c r="D21"/>
  <c r="C22"/>
  <c r="C136" s="1"/>
  <c r="D22"/>
  <c r="C23"/>
  <c r="D23"/>
  <c r="C24"/>
  <c r="C178" s="1"/>
  <c r="D24"/>
  <c r="B142" i="4" s="1"/>
  <c r="C25" i="6"/>
  <c r="C134" i="4" s="1"/>
  <c r="D25" i="6"/>
  <c r="C26"/>
  <c r="D26"/>
  <c r="A28"/>
  <c r="B28"/>
  <c r="D29"/>
  <c r="E29"/>
  <c r="F29"/>
  <c r="G29"/>
  <c r="H29"/>
  <c r="I29"/>
  <c r="J29"/>
  <c r="A50"/>
  <c r="B50"/>
  <c r="A51"/>
  <c r="B51"/>
  <c r="D51"/>
  <c r="E51"/>
  <c r="F51"/>
  <c r="G51"/>
  <c r="H51"/>
  <c r="I51"/>
  <c r="J51"/>
  <c r="A52"/>
  <c r="B52"/>
  <c r="E52"/>
  <c r="F52"/>
  <c r="G52"/>
  <c r="H52"/>
  <c r="I52"/>
  <c r="J52"/>
  <c r="A53"/>
  <c r="B53"/>
  <c r="D53"/>
  <c r="E53"/>
  <c r="F53"/>
  <c r="G53"/>
  <c r="H53"/>
  <c r="I53"/>
  <c r="J53"/>
  <c r="A54"/>
  <c r="B54"/>
  <c r="E54"/>
  <c r="F54"/>
  <c r="G54"/>
  <c r="H54"/>
  <c r="I54"/>
  <c r="J54"/>
  <c r="A55"/>
  <c r="B55"/>
  <c r="D55"/>
  <c r="E55"/>
  <c r="F55"/>
  <c r="G55"/>
  <c r="H55"/>
  <c r="I55"/>
  <c r="J55"/>
  <c r="A56"/>
  <c r="B56"/>
  <c r="E56"/>
  <c r="F56"/>
  <c r="G56"/>
  <c r="H56"/>
  <c r="I56"/>
  <c r="J56"/>
  <c r="A57"/>
  <c r="B57"/>
  <c r="D57"/>
  <c r="E57"/>
  <c r="F57"/>
  <c r="G57"/>
  <c r="H57"/>
  <c r="I57"/>
  <c r="J57"/>
  <c r="A81"/>
  <c r="B81"/>
  <c r="E82"/>
  <c r="F82"/>
  <c r="G82"/>
  <c r="H82"/>
  <c r="I82"/>
  <c r="J82"/>
  <c r="A103"/>
  <c r="B103"/>
  <c r="A104"/>
  <c r="B104"/>
  <c r="C104"/>
  <c r="D104"/>
  <c r="E104"/>
  <c r="F104"/>
  <c r="G104"/>
  <c r="H104"/>
  <c r="I104"/>
  <c r="J104"/>
  <c r="A105"/>
  <c r="B105"/>
  <c r="D105"/>
  <c r="E105"/>
  <c r="F105"/>
  <c r="G105"/>
  <c r="H105"/>
  <c r="I105"/>
  <c r="J105"/>
  <c r="A106"/>
  <c r="B106"/>
  <c r="C106"/>
  <c r="D106"/>
  <c r="E106"/>
  <c r="F106"/>
  <c r="G106"/>
  <c r="H106"/>
  <c r="I106"/>
  <c r="J106"/>
  <c r="A107"/>
  <c r="B107"/>
  <c r="D107"/>
  <c r="E107"/>
  <c r="F107"/>
  <c r="G107"/>
  <c r="H107"/>
  <c r="I107"/>
  <c r="J107"/>
  <c r="A108"/>
  <c r="B108"/>
  <c r="C108"/>
  <c r="D108"/>
  <c r="E108"/>
  <c r="F108"/>
  <c r="G108"/>
  <c r="H108"/>
  <c r="I108"/>
  <c r="J108"/>
  <c r="A109"/>
  <c r="B109"/>
  <c r="D109"/>
  <c r="E109"/>
  <c r="F109"/>
  <c r="G109"/>
  <c r="H109"/>
  <c r="I109"/>
  <c r="J109"/>
  <c r="A110"/>
  <c r="B110"/>
  <c r="C110"/>
  <c r="D110"/>
  <c r="E110"/>
  <c r="F110"/>
  <c r="G110"/>
  <c r="H110"/>
  <c r="I110"/>
  <c r="J110"/>
  <c r="A135"/>
  <c r="B135"/>
  <c r="D136"/>
  <c r="E136"/>
  <c r="F136"/>
  <c r="G136"/>
  <c r="H136"/>
  <c r="I136"/>
  <c r="J136"/>
  <c r="A156"/>
  <c r="B156"/>
  <c r="C157"/>
  <c r="D157"/>
  <c r="E157"/>
  <c r="F157"/>
  <c r="G157"/>
  <c r="H157"/>
  <c r="I157"/>
  <c r="J157"/>
  <c r="A178"/>
  <c r="E178"/>
  <c r="F178"/>
  <c r="G178"/>
  <c r="H178"/>
  <c r="A179"/>
  <c r="D179"/>
  <c r="E179"/>
  <c r="F179"/>
  <c r="G179"/>
  <c r="H179"/>
  <c r="A202"/>
  <c r="B202"/>
  <c r="C203"/>
  <c r="D203"/>
  <c r="E203"/>
  <c r="F203"/>
  <c r="G203"/>
  <c r="C4" i="7"/>
  <c r="D4"/>
  <c r="C6"/>
  <c r="D6"/>
  <c r="C7"/>
  <c r="D7"/>
  <c r="C8"/>
  <c r="D8"/>
  <c r="C9"/>
  <c r="D9"/>
  <c r="C10"/>
  <c r="D10"/>
  <c r="C11"/>
  <c r="D11"/>
  <c r="C12"/>
  <c r="D12"/>
  <c r="C13"/>
  <c r="D13"/>
  <c r="C14"/>
  <c r="D14"/>
  <c r="C15"/>
  <c r="D15"/>
  <c r="C18"/>
  <c r="C317" s="1"/>
  <c r="D18"/>
  <c r="C19"/>
  <c r="D19"/>
  <c r="C20"/>
  <c r="C318" s="1"/>
  <c r="D20"/>
  <c r="C21"/>
  <c r="D21"/>
  <c r="C22"/>
  <c r="D22"/>
  <c r="C23"/>
  <c r="D23"/>
  <c r="C24"/>
  <c r="D24"/>
  <c r="C25"/>
  <c r="D25"/>
  <c r="C26"/>
  <c r="D26"/>
  <c r="C28"/>
  <c r="D28"/>
  <c r="C29"/>
  <c r="C353" s="1"/>
  <c r="D29"/>
  <c r="C30"/>
  <c r="D30"/>
  <c r="C31"/>
  <c r="C355" s="1"/>
  <c r="D31"/>
  <c r="C32"/>
  <c r="D32"/>
  <c r="C33"/>
  <c r="C358" s="1"/>
  <c r="D33"/>
  <c r="C34"/>
  <c r="D34"/>
  <c r="C35"/>
  <c r="C360" s="1"/>
  <c r="D35"/>
  <c r="C36"/>
  <c r="D36"/>
  <c r="C38"/>
  <c r="C387" s="1"/>
  <c r="D38"/>
  <c r="C39"/>
  <c r="D39"/>
  <c r="C40"/>
  <c r="C392" s="1"/>
  <c r="D40"/>
  <c r="C41"/>
  <c r="D41"/>
  <c r="C42"/>
  <c r="C393" s="1"/>
  <c r="D42"/>
  <c r="C43"/>
  <c r="D43"/>
  <c r="C44"/>
  <c r="C395" s="1"/>
  <c r="D44"/>
  <c r="C45"/>
  <c r="D45"/>
  <c r="C46"/>
  <c r="C397" s="1"/>
  <c r="D46"/>
  <c r="C48"/>
  <c r="D48"/>
  <c r="C49"/>
  <c r="C424" s="1"/>
  <c r="D49"/>
  <c r="C50"/>
  <c r="D50"/>
  <c r="C51"/>
  <c r="C428" s="1"/>
  <c r="D51"/>
  <c r="C52"/>
  <c r="D52"/>
  <c r="C53"/>
  <c r="C430" s="1"/>
  <c r="D53"/>
  <c r="C54"/>
  <c r="D54"/>
  <c r="C55"/>
  <c r="C432" s="1"/>
  <c r="D55"/>
  <c r="C56"/>
  <c r="D56"/>
  <c r="C58"/>
  <c r="C461" s="1"/>
  <c r="D58"/>
  <c r="C59"/>
  <c r="D59"/>
  <c r="C60"/>
  <c r="C462" s="1"/>
  <c r="D60"/>
  <c r="C61"/>
  <c r="D61"/>
  <c r="C62"/>
  <c r="D62"/>
  <c r="C63"/>
  <c r="D63"/>
  <c r="C64"/>
  <c r="D64"/>
  <c r="C65"/>
  <c r="D65"/>
  <c r="C66"/>
  <c r="D66"/>
  <c r="C68"/>
  <c r="D68"/>
  <c r="C69"/>
  <c r="C497" s="1"/>
  <c r="D69"/>
  <c r="C70"/>
  <c r="D70"/>
  <c r="C71"/>
  <c r="C499" s="1"/>
  <c r="D71"/>
  <c r="C72"/>
  <c r="D72"/>
  <c r="C73"/>
  <c r="C502" s="1"/>
  <c r="D73"/>
  <c r="C74"/>
  <c r="D74"/>
  <c r="C75"/>
  <c r="C504" s="1"/>
  <c r="D75"/>
  <c r="C76"/>
  <c r="D76"/>
  <c r="C78"/>
  <c r="C531" s="1"/>
  <c r="D78"/>
  <c r="C79"/>
  <c r="D79"/>
  <c r="C80"/>
  <c r="C536" s="1"/>
  <c r="D80"/>
  <c r="C81"/>
  <c r="D81"/>
  <c r="C82"/>
  <c r="C537" s="1"/>
  <c r="D82"/>
  <c r="C83"/>
  <c r="D83"/>
  <c r="C84"/>
  <c r="C539" s="1"/>
  <c r="D84"/>
  <c r="C85"/>
  <c r="D85"/>
  <c r="C86"/>
  <c r="C541" s="1"/>
  <c r="D86"/>
  <c r="C88"/>
  <c r="D88"/>
  <c r="C89"/>
  <c r="C568" s="1"/>
  <c r="D89"/>
  <c r="C90"/>
  <c r="D90"/>
  <c r="C91"/>
  <c r="C572" s="1"/>
  <c r="D91"/>
  <c r="C92"/>
  <c r="D92"/>
  <c r="C93"/>
  <c r="C574" s="1"/>
  <c r="D93"/>
  <c r="C94"/>
  <c r="D94"/>
  <c r="C95"/>
  <c r="C576" s="1"/>
  <c r="D95"/>
  <c r="C96"/>
  <c r="D96"/>
  <c r="C98"/>
  <c r="C605" s="1"/>
  <c r="D98"/>
  <c r="C99"/>
  <c r="D99"/>
  <c r="C100"/>
  <c r="C606" s="1"/>
  <c r="D100"/>
  <c r="C101"/>
  <c r="D101"/>
  <c r="C102"/>
  <c r="D102"/>
  <c r="C103"/>
  <c r="D103"/>
  <c r="C104"/>
  <c r="D104"/>
  <c r="C105"/>
  <c r="D105"/>
  <c r="C106"/>
  <c r="D106"/>
  <c r="C108"/>
  <c r="D108"/>
  <c r="C109"/>
  <c r="C641" s="1"/>
  <c r="D109"/>
  <c r="C110"/>
  <c r="D110"/>
  <c r="C111"/>
  <c r="C643" s="1"/>
  <c r="D111"/>
  <c r="C112"/>
  <c r="D112"/>
  <c r="C113"/>
  <c r="C646" s="1"/>
  <c r="D113"/>
  <c r="C114"/>
  <c r="D114"/>
  <c r="C115"/>
  <c r="C648" s="1"/>
  <c r="D115"/>
  <c r="C116"/>
  <c r="D116"/>
  <c r="C118"/>
  <c r="C676" s="1"/>
  <c r="D118"/>
  <c r="C119"/>
  <c r="D119"/>
  <c r="C120"/>
  <c r="C681" s="1"/>
  <c r="D120"/>
  <c r="C121"/>
  <c r="D121"/>
  <c r="C122"/>
  <c r="C683" s="1"/>
  <c r="D122"/>
  <c r="C123"/>
  <c r="D123"/>
  <c r="C124"/>
  <c r="C686" s="1"/>
  <c r="D124"/>
  <c r="C125"/>
  <c r="D125"/>
  <c r="C126"/>
  <c r="C688" s="1"/>
  <c r="D126"/>
  <c r="C129"/>
  <c r="D129"/>
  <c r="C130"/>
  <c r="D130"/>
  <c r="C131"/>
  <c r="D131"/>
  <c r="C132"/>
  <c r="D132"/>
  <c r="C133"/>
  <c r="D133"/>
  <c r="C134"/>
  <c r="D134"/>
  <c r="C135"/>
  <c r="D135"/>
  <c r="C136"/>
  <c r="D136"/>
  <c r="C137"/>
  <c r="D137"/>
  <c r="C139"/>
  <c r="D139"/>
  <c r="C140"/>
  <c r="D140"/>
  <c r="C141"/>
  <c r="D141"/>
  <c r="C142"/>
  <c r="D142"/>
  <c r="C143"/>
  <c r="D143"/>
  <c r="C144"/>
  <c r="D144"/>
  <c r="C145"/>
  <c r="D145"/>
  <c r="C146"/>
  <c r="D146"/>
  <c r="C147"/>
  <c r="D147"/>
  <c r="C149"/>
  <c r="D149"/>
  <c r="C150"/>
  <c r="D150"/>
  <c r="C151"/>
  <c r="D151"/>
  <c r="C152"/>
  <c r="D152"/>
  <c r="C153"/>
  <c r="D153"/>
  <c r="C154"/>
  <c r="D154"/>
  <c r="C155"/>
  <c r="D155"/>
  <c r="C156"/>
  <c r="D156"/>
  <c r="C157"/>
  <c r="D157"/>
  <c r="C159"/>
  <c r="D159"/>
  <c r="C160"/>
  <c r="D160"/>
  <c r="C161"/>
  <c r="D161"/>
  <c r="C162"/>
  <c r="D162"/>
  <c r="C163"/>
  <c r="D163"/>
  <c r="C164"/>
  <c r="D164"/>
  <c r="C165"/>
  <c r="D165"/>
  <c r="C166"/>
  <c r="D166"/>
  <c r="C167"/>
  <c r="D167"/>
  <c r="C169"/>
  <c r="D169"/>
  <c r="C170"/>
  <c r="D170"/>
  <c r="C171"/>
  <c r="D171"/>
  <c r="C172"/>
  <c r="D172"/>
  <c r="C173"/>
  <c r="D173"/>
  <c r="C174"/>
  <c r="D174"/>
  <c r="C175"/>
  <c r="D175"/>
  <c r="C176"/>
  <c r="D176"/>
  <c r="C177"/>
  <c r="D177"/>
  <c r="C179"/>
  <c r="D179"/>
  <c r="C180"/>
  <c r="D180"/>
  <c r="C181"/>
  <c r="D181"/>
  <c r="C182"/>
  <c r="D182"/>
  <c r="C183"/>
  <c r="D183"/>
  <c r="C184"/>
  <c r="D184"/>
  <c r="C185"/>
  <c r="D185"/>
  <c r="C186"/>
  <c r="D186"/>
  <c r="C187"/>
  <c r="D187"/>
  <c r="C189"/>
  <c r="D189"/>
  <c r="C190"/>
  <c r="D190"/>
  <c r="C191"/>
  <c r="D191"/>
  <c r="C192"/>
  <c r="D192"/>
  <c r="C193"/>
  <c r="D193"/>
  <c r="C194"/>
  <c r="D194"/>
  <c r="C195"/>
  <c r="D195"/>
  <c r="C196"/>
  <c r="D196"/>
  <c r="C197"/>
  <c r="D197"/>
  <c r="C199"/>
  <c r="D199"/>
  <c r="C200"/>
  <c r="D200"/>
  <c r="C201"/>
  <c r="D201"/>
  <c r="C202"/>
  <c r="D202"/>
  <c r="C203"/>
  <c r="D203"/>
  <c r="C204"/>
  <c r="D204"/>
  <c r="C205"/>
  <c r="D205"/>
  <c r="C206"/>
  <c r="D206"/>
  <c r="C207"/>
  <c r="D207"/>
  <c r="C208"/>
  <c r="D208"/>
  <c r="C209"/>
  <c r="D209"/>
  <c r="C210"/>
  <c r="D210"/>
  <c r="C211"/>
  <c r="C805" s="1"/>
  <c r="D211"/>
  <c r="C212"/>
  <c r="D212"/>
  <c r="C213"/>
  <c r="C847" s="1"/>
  <c r="D213"/>
  <c r="C214"/>
  <c r="D214"/>
  <c r="C216"/>
  <c r="C890" s="1"/>
  <c r="D216"/>
  <c r="C217"/>
  <c r="D217"/>
  <c r="C218"/>
  <c r="C892" s="1"/>
  <c r="D218"/>
  <c r="C219"/>
  <c r="D219"/>
  <c r="C220"/>
  <c r="D220"/>
  <c r="C221"/>
  <c r="D221"/>
  <c r="C222"/>
  <c r="C896" s="1"/>
  <c r="D222"/>
  <c r="C223"/>
  <c r="D223"/>
  <c r="C224"/>
  <c r="C898" s="1"/>
  <c r="D224"/>
  <c r="C225"/>
  <c r="D225"/>
  <c r="C227"/>
  <c r="C927" s="1"/>
  <c r="D227"/>
  <c r="C228"/>
  <c r="D228"/>
  <c r="C229"/>
  <c r="C929" s="1"/>
  <c r="D229"/>
  <c r="C230"/>
  <c r="D230"/>
  <c r="C231"/>
  <c r="C931" s="1"/>
  <c r="D231"/>
  <c r="C232"/>
  <c r="D232"/>
  <c r="C233"/>
  <c r="C933" s="1"/>
  <c r="D233"/>
  <c r="C234"/>
  <c r="D234"/>
  <c r="C235"/>
  <c r="C935" s="1"/>
  <c r="D235"/>
  <c r="C236"/>
  <c r="D236"/>
  <c r="C237"/>
  <c r="C966" s="1"/>
  <c r="D237"/>
  <c r="C238"/>
  <c r="D238"/>
  <c r="C239"/>
  <c r="C1017" s="1"/>
  <c r="D239"/>
  <c r="C240"/>
  <c r="D240"/>
  <c r="C241"/>
  <c r="D241"/>
  <c r="C243"/>
  <c r="D243"/>
  <c r="C244"/>
  <c r="D244"/>
  <c r="C245"/>
  <c r="D245"/>
  <c r="C246"/>
  <c r="D246"/>
  <c r="C247"/>
  <c r="D247"/>
  <c r="C248"/>
  <c r="D248"/>
  <c r="C249"/>
  <c r="D249"/>
  <c r="C250"/>
  <c r="D250"/>
  <c r="C251"/>
  <c r="D251"/>
  <c r="C252"/>
  <c r="D252"/>
  <c r="C253"/>
  <c r="D253"/>
  <c r="A255"/>
  <c r="B255"/>
  <c r="C256"/>
  <c r="D256"/>
  <c r="E256"/>
  <c r="F256"/>
  <c r="G256"/>
  <c r="H256"/>
  <c r="I256"/>
  <c r="J256"/>
  <c r="A278"/>
  <c r="A279"/>
  <c r="C279"/>
  <c r="D279"/>
  <c r="E279"/>
  <c r="A280"/>
  <c r="C280"/>
  <c r="D280"/>
  <c r="E280"/>
  <c r="A281"/>
  <c r="C281"/>
  <c r="D281"/>
  <c r="E281"/>
  <c r="A282"/>
  <c r="C282"/>
  <c r="D282"/>
  <c r="E282"/>
  <c r="A283"/>
  <c r="C283"/>
  <c r="D283"/>
  <c r="E283"/>
  <c r="A284"/>
  <c r="C284"/>
  <c r="D284"/>
  <c r="E284"/>
  <c r="A285"/>
  <c r="C285"/>
  <c r="D285"/>
  <c r="E285"/>
  <c r="A286"/>
  <c r="C286"/>
  <c r="D286"/>
  <c r="E286"/>
  <c r="A287"/>
  <c r="C287"/>
  <c r="D287"/>
  <c r="E287"/>
  <c r="A288"/>
  <c r="C288"/>
  <c r="D288"/>
  <c r="E288"/>
  <c r="I304"/>
  <c r="K304"/>
  <c r="A314"/>
  <c r="A315"/>
  <c r="B315"/>
  <c r="C315"/>
  <c r="D315"/>
  <c r="A316"/>
  <c r="B316"/>
  <c r="C316"/>
  <c r="D316"/>
  <c r="D317"/>
  <c r="A318"/>
  <c r="B318"/>
  <c r="D318"/>
  <c r="A319"/>
  <c r="B319"/>
  <c r="C319"/>
  <c r="D319"/>
  <c r="C320"/>
  <c r="D320"/>
  <c r="A321"/>
  <c r="B321"/>
  <c r="C321"/>
  <c r="D321"/>
  <c r="A322"/>
  <c r="B322"/>
  <c r="C322"/>
  <c r="D322"/>
  <c r="A323"/>
  <c r="B323"/>
  <c r="C323"/>
  <c r="D323"/>
  <c r="A324"/>
  <c r="B324"/>
  <c r="C324"/>
  <c r="D324"/>
  <c r="A325"/>
  <c r="B325"/>
  <c r="C325"/>
  <c r="D325"/>
  <c r="A350"/>
  <c r="A351"/>
  <c r="B351"/>
  <c r="C351"/>
  <c r="D351"/>
  <c r="A352"/>
  <c r="B352"/>
  <c r="D352"/>
  <c r="D353"/>
  <c r="A354"/>
  <c r="B354"/>
  <c r="C354"/>
  <c r="D354"/>
  <c r="A355"/>
  <c r="B355"/>
  <c r="D355"/>
  <c r="D356"/>
  <c r="A357"/>
  <c r="B357"/>
  <c r="C357"/>
  <c r="D357"/>
  <c r="A358"/>
  <c r="B358"/>
  <c r="D358"/>
  <c r="A359"/>
  <c r="B359"/>
  <c r="C359"/>
  <c r="D359"/>
  <c r="A360"/>
  <c r="B360"/>
  <c r="D360"/>
  <c r="A361"/>
  <c r="B361"/>
  <c r="C361"/>
  <c r="D361"/>
  <c r="A386"/>
  <c r="A387"/>
  <c r="B387"/>
  <c r="D387"/>
  <c r="A388"/>
  <c r="B388"/>
  <c r="C388"/>
  <c r="D388"/>
  <c r="C389"/>
  <c r="D389"/>
  <c r="A390"/>
  <c r="B390"/>
  <c r="C390"/>
  <c r="D390"/>
  <c r="A391"/>
  <c r="B391"/>
  <c r="C391"/>
  <c r="D391"/>
  <c r="D392"/>
  <c r="A393"/>
  <c r="B393"/>
  <c r="D393"/>
  <c r="A394"/>
  <c r="B394"/>
  <c r="C394"/>
  <c r="D394"/>
  <c r="A395"/>
  <c r="B395"/>
  <c r="D395"/>
  <c r="A396"/>
  <c r="B396"/>
  <c r="C396"/>
  <c r="D396"/>
  <c r="A397"/>
  <c r="B397"/>
  <c r="D397"/>
  <c r="A422"/>
  <c r="A423"/>
  <c r="B423"/>
  <c r="C423"/>
  <c r="D423"/>
  <c r="A424"/>
  <c r="B424"/>
  <c r="D424"/>
  <c r="D425"/>
  <c r="A426"/>
  <c r="B426"/>
  <c r="C426"/>
  <c r="D426"/>
  <c r="A427"/>
  <c r="B427"/>
  <c r="D427"/>
  <c r="D428"/>
  <c r="A429"/>
  <c r="B429"/>
  <c r="C429"/>
  <c r="D429"/>
  <c r="A430"/>
  <c r="B430"/>
  <c r="D430"/>
  <c r="A431"/>
  <c r="B431"/>
  <c r="C431"/>
  <c r="D431"/>
  <c r="A432"/>
  <c r="B432"/>
  <c r="D432"/>
  <c r="A433"/>
  <c r="B433"/>
  <c r="C433"/>
  <c r="D433"/>
  <c r="A458"/>
  <c r="A459"/>
  <c r="B459"/>
  <c r="C459"/>
  <c r="D459"/>
  <c r="A460"/>
  <c r="B460"/>
  <c r="C460"/>
  <c r="D460"/>
  <c r="D461"/>
  <c r="A462"/>
  <c r="B462"/>
  <c r="D462"/>
  <c r="A463"/>
  <c r="B463"/>
  <c r="C463"/>
  <c r="D463"/>
  <c r="C464"/>
  <c r="D464"/>
  <c r="A465"/>
  <c r="B465"/>
  <c r="C465"/>
  <c r="D465"/>
  <c r="A466"/>
  <c r="B466"/>
  <c r="C466"/>
  <c r="D466"/>
  <c r="A467"/>
  <c r="B467"/>
  <c r="C467"/>
  <c r="D467"/>
  <c r="A468"/>
  <c r="B468"/>
  <c r="C468"/>
  <c r="D468"/>
  <c r="A469"/>
  <c r="B469"/>
  <c r="C469"/>
  <c r="D469"/>
  <c r="A494"/>
  <c r="A495"/>
  <c r="B495"/>
  <c r="C495"/>
  <c r="D495"/>
  <c r="A496"/>
  <c r="B496"/>
  <c r="D496"/>
  <c r="D497"/>
  <c r="A498"/>
  <c r="B498"/>
  <c r="C498"/>
  <c r="D498"/>
  <c r="A499"/>
  <c r="B499"/>
  <c r="D499"/>
  <c r="D500"/>
  <c r="A501"/>
  <c r="B501"/>
  <c r="C501"/>
  <c r="D501"/>
  <c r="A502"/>
  <c r="B502"/>
  <c r="D502"/>
  <c r="A503"/>
  <c r="B503"/>
  <c r="C503"/>
  <c r="D503"/>
  <c r="A504"/>
  <c r="B504"/>
  <c r="D504"/>
  <c r="A505"/>
  <c r="B505"/>
  <c r="C505"/>
  <c r="D505"/>
  <c r="A530"/>
  <c r="A531"/>
  <c r="B531"/>
  <c r="D531"/>
  <c r="A532"/>
  <c r="B532"/>
  <c r="C532"/>
  <c r="D532"/>
  <c r="C533"/>
  <c r="D533"/>
  <c r="A534"/>
  <c r="B534"/>
  <c r="C534"/>
  <c r="D534"/>
  <c r="A535"/>
  <c r="B535"/>
  <c r="C535"/>
  <c r="D535"/>
  <c r="D536"/>
  <c r="A537"/>
  <c r="B537"/>
  <c r="D537"/>
  <c r="A538"/>
  <c r="B538"/>
  <c r="C538"/>
  <c r="D538"/>
  <c r="A539"/>
  <c r="B539"/>
  <c r="D539"/>
  <c r="A540"/>
  <c r="B540"/>
  <c r="C540"/>
  <c r="D540"/>
  <c r="A541"/>
  <c r="B541"/>
  <c r="D541"/>
  <c r="A566"/>
  <c r="A567"/>
  <c r="B567"/>
  <c r="C567"/>
  <c r="D567"/>
  <c r="A568"/>
  <c r="B568"/>
  <c r="D568"/>
  <c r="D569"/>
  <c r="A570"/>
  <c r="B570"/>
  <c r="C570"/>
  <c r="D570"/>
  <c r="A571"/>
  <c r="B571"/>
  <c r="D571"/>
  <c r="D572"/>
  <c r="A573"/>
  <c r="B573"/>
  <c r="C573"/>
  <c r="D573"/>
  <c r="A574"/>
  <c r="B574"/>
  <c r="D574"/>
  <c r="A575"/>
  <c r="B575"/>
  <c r="C575"/>
  <c r="D575"/>
  <c r="A576"/>
  <c r="B576"/>
  <c r="D576"/>
  <c r="A577"/>
  <c r="B577"/>
  <c r="C577"/>
  <c r="D577"/>
  <c r="A602"/>
  <c r="A603"/>
  <c r="B603"/>
  <c r="C603"/>
  <c r="D603"/>
  <c r="A604"/>
  <c r="B604"/>
  <c r="C604"/>
  <c r="D604"/>
  <c r="D605"/>
  <c r="A606"/>
  <c r="B606"/>
  <c r="D606"/>
  <c r="A607"/>
  <c r="B607"/>
  <c r="C607"/>
  <c r="D607"/>
  <c r="C608"/>
  <c r="D608"/>
  <c r="A609"/>
  <c r="B609"/>
  <c r="C609"/>
  <c r="D609"/>
  <c r="A610"/>
  <c r="B610"/>
  <c r="C610"/>
  <c r="D610"/>
  <c r="A611"/>
  <c r="B611"/>
  <c r="C611"/>
  <c r="D611"/>
  <c r="A612"/>
  <c r="B612"/>
  <c r="C612"/>
  <c r="D612"/>
  <c r="A613"/>
  <c r="B613"/>
  <c r="C613"/>
  <c r="D613"/>
  <c r="A638"/>
  <c r="A639"/>
  <c r="B639"/>
  <c r="C639"/>
  <c r="D639"/>
  <c r="A640"/>
  <c r="B640"/>
  <c r="D640"/>
  <c r="D641"/>
  <c r="A642"/>
  <c r="B642"/>
  <c r="C642"/>
  <c r="D642"/>
  <c r="A643"/>
  <c r="B643"/>
  <c r="D643"/>
  <c r="D644"/>
  <c r="A645"/>
  <c r="B645"/>
  <c r="C645"/>
  <c r="D645"/>
  <c r="A646"/>
  <c r="B646"/>
  <c r="D646"/>
  <c r="A647"/>
  <c r="B647"/>
  <c r="C647"/>
  <c r="D647"/>
  <c r="A648"/>
  <c r="B648"/>
  <c r="D648"/>
  <c r="A649"/>
  <c r="B649"/>
  <c r="C649"/>
  <c r="D649"/>
  <c r="A675"/>
  <c r="B675"/>
  <c r="A676"/>
  <c r="D676"/>
  <c r="E676"/>
  <c r="A677"/>
  <c r="C677"/>
  <c r="D677"/>
  <c r="E677"/>
  <c r="A680"/>
  <c r="C680"/>
  <c r="D680"/>
  <c r="E680"/>
  <c r="A681"/>
  <c r="D681"/>
  <c r="E681"/>
  <c r="A682"/>
  <c r="C682"/>
  <c r="D682"/>
  <c r="E682"/>
  <c r="A683"/>
  <c r="D683"/>
  <c r="E683"/>
  <c r="A686"/>
  <c r="D686"/>
  <c r="E686"/>
  <c r="A687"/>
  <c r="C687"/>
  <c r="D687"/>
  <c r="E687"/>
  <c r="A688"/>
  <c r="D688"/>
  <c r="E688"/>
  <c r="A745"/>
  <c r="B745"/>
  <c r="A746"/>
  <c r="C746"/>
  <c r="D746"/>
  <c r="E746"/>
  <c r="A747"/>
  <c r="C747"/>
  <c r="D747"/>
  <c r="E747"/>
  <c r="A748"/>
  <c r="C748"/>
  <c r="D748"/>
  <c r="E748"/>
  <c r="A749"/>
  <c r="C749"/>
  <c r="D749"/>
  <c r="E749"/>
  <c r="A750"/>
  <c r="C750"/>
  <c r="D750"/>
  <c r="E750"/>
  <c r="A751"/>
  <c r="C751"/>
  <c r="D751"/>
  <c r="E751"/>
  <c r="A752"/>
  <c r="C752"/>
  <c r="D752"/>
  <c r="E752"/>
  <c r="A753"/>
  <c r="C753"/>
  <c r="D753"/>
  <c r="E753"/>
  <c r="A754"/>
  <c r="C754"/>
  <c r="D754"/>
  <c r="E754"/>
  <c r="A755"/>
  <c r="C755"/>
  <c r="D755"/>
  <c r="E755"/>
  <c r="A756"/>
  <c r="C756"/>
  <c r="D756"/>
  <c r="E756"/>
  <c r="A783"/>
  <c r="B783"/>
  <c r="C784"/>
  <c r="D784"/>
  <c r="E784"/>
  <c r="F784"/>
  <c r="G784"/>
  <c r="A804"/>
  <c r="D805"/>
  <c r="E805"/>
  <c r="F805"/>
  <c r="G805"/>
  <c r="H805"/>
  <c r="A825"/>
  <c r="C826"/>
  <c r="D826"/>
  <c r="E826"/>
  <c r="F826"/>
  <c r="G826"/>
  <c r="H826"/>
  <c r="A846"/>
  <c r="B846"/>
  <c r="D847"/>
  <c r="E847"/>
  <c r="F847"/>
  <c r="G847"/>
  <c r="H847"/>
  <c r="I847"/>
  <c r="J847"/>
  <c r="A867"/>
  <c r="B867"/>
  <c r="C868"/>
  <c r="D868"/>
  <c r="E868"/>
  <c r="F868"/>
  <c r="G868"/>
  <c r="H868"/>
  <c r="I868"/>
  <c r="J868"/>
  <c r="A889"/>
  <c r="B889"/>
  <c r="A890"/>
  <c r="D890"/>
  <c r="E890"/>
  <c r="F890"/>
  <c r="A891"/>
  <c r="C891"/>
  <c r="D891"/>
  <c r="E891"/>
  <c r="F891"/>
  <c r="A892"/>
  <c r="D892"/>
  <c r="E892"/>
  <c r="F892"/>
  <c r="A893"/>
  <c r="C893"/>
  <c r="D893"/>
  <c r="E893"/>
  <c r="F893"/>
  <c r="A894"/>
  <c r="C894"/>
  <c r="D894"/>
  <c r="E894"/>
  <c r="F894"/>
  <c r="A895"/>
  <c r="C895"/>
  <c r="D895"/>
  <c r="E895"/>
  <c r="F895"/>
  <c r="A896"/>
  <c r="D896"/>
  <c r="E896"/>
  <c r="F896"/>
  <c r="A897"/>
  <c r="C897"/>
  <c r="D897"/>
  <c r="E897"/>
  <c r="F897"/>
  <c r="A898"/>
  <c r="D898"/>
  <c r="E898"/>
  <c r="F898"/>
  <c r="A899"/>
  <c r="C899"/>
  <c r="D899"/>
  <c r="E899"/>
  <c r="F899"/>
  <c r="A926"/>
  <c r="B926"/>
  <c r="A927"/>
  <c r="D927"/>
  <c r="E927"/>
  <c r="F927"/>
  <c r="A928"/>
  <c r="C928"/>
  <c r="D928"/>
  <c r="E928"/>
  <c r="F928"/>
  <c r="A929"/>
  <c r="D929"/>
  <c r="E929"/>
  <c r="F929"/>
  <c r="A930"/>
  <c r="C930"/>
  <c r="D930"/>
  <c r="E930"/>
  <c r="F930"/>
  <c r="A931"/>
  <c r="D931"/>
  <c r="E931"/>
  <c r="F931"/>
  <c r="A932"/>
  <c r="C932"/>
  <c r="D932"/>
  <c r="E932"/>
  <c r="F932"/>
  <c r="A933"/>
  <c r="D933"/>
  <c r="E933"/>
  <c r="F933"/>
  <c r="A934"/>
  <c r="C934"/>
  <c r="D934"/>
  <c r="E934"/>
  <c r="F934"/>
  <c r="A935"/>
  <c r="D935"/>
  <c r="E935"/>
  <c r="F935"/>
  <c r="A936"/>
  <c r="C936"/>
  <c r="D936"/>
  <c r="E936"/>
  <c r="F936"/>
  <c r="G955"/>
  <c r="A965"/>
  <c r="B965"/>
  <c r="D966"/>
  <c r="E966"/>
  <c r="F966"/>
  <c r="G966"/>
  <c r="H966"/>
  <c r="I966"/>
  <c r="G980"/>
  <c r="A990"/>
  <c r="B990"/>
  <c r="C991"/>
  <c r="D991"/>
  <c r="E991"/>
  <c r="F991"/>
  <c r="G991"/>
  <c r="H991"/>
  <c r="I991"/>
  <c r="A1016"/>
  <c r="B1016"/>
  <c r="D1017"/>
  <c r="E1017"/>
  <c r="C4" i="8"/>
  <c r="D4"/>
  <c r="C5"/>
  <c r="D5"/>
  <c r="C6"/>
  <c r="D6"/>
  <c r="C7"/>
  <c r="D7"/>
  <c r="D79" s="1"/>
  <c r="C8"/>
  <c r="D8"/>
  <c r="C9"/>
  <c r="D9"/>
  <c r="C10"/>
  <c r="D10"/>
  <c r="C11"/>
  <c r="D11"/>
  <c r="C12"/>
  <c r="C286" i="4"/>
  <c r="D12" i="8"/>
  <c r="C287" i="4"/>
  <c r="C13" i="8"/>
  <c r="D13"/>
  <c r="A15"/>
  <c r="B15"/>
  <c r="C16"/>
  <c r="D16"/>
  <c r="E16"/>
  <c r="F16"/>
  <c r="G16"/>
  <c r="H16"/>
  <c r="I16"/>
  <c r="J16"/>
  <c r="A36"/>
  <c r="B36"/>
  <c r="C37"/>
  <c r="D37"/>
  <c r="E37"/>
  <c r="F37"/>
  <c r="G37"/>
  <c r="H37"/>
  <c r="I37"/>
  <c r="J37"/>
  <c r="A57"/>
  <c r="B57"/>
  <c r="C58"/>
  <c r="D58"/>
  <c r="E58"/>
  <c r="F58"/>
  <c r="G58"/>
  <c r="H58"/>
  <c r="A78"/>
  <c r="B78"/>
  <c r="C79"/>
  <c r="E79"/>
  <c r="F79"/>
  <c r="G79"/>
  <c r="H79"/>
  <c r="F97"/>
  <c r="G97"/>
  <c r="A99"/>
  <c r="B99"/>
  <c r="C100"/>
  <c r="D100"/>
  <c r="E100"/>
  <c r="F100"/>
  <c r="G100"/>
  <c r="H100"/>
  <c r="A122"/>
  <c r="B122"/>
  <c r="C123"/>
  <c r="D123"/>
  <c r="E123"/>
  <c r="F123"/>
  <c r="G123"/>
  <c r="H123"/>
  <c r="A145"/>
  <c r="B145"/>
  <c r="C146"/>
  <c r="D146"/>
  <c r="E146"/>
  <c r="F146"/>
  <c r="G146"/>
  <c r="H146"/>
  <c r="A167"/>
  <c r="B167"/>
  <c r="C168"/>
  <c r="D168"/>
  <c r="E168"/>
  <c r="F168"/>
  <c r="G168"/>
  <c r="H168"/>
  <c r="A194"/>
  <c r="C194"/>
  <c r="B169" i="4"/>
  <c r="D194" i="8"/>
  <c r="B170" i="4" s="1"/>
  <c r="E194" i="8"/>
  <c r="B171" i="4"/>
  <c r="F194" i="8"/>
  <c r="B172" i="4"/>
  <c r="G194" i="8"/>
  <c r="H194"/>
  <c r="A195"/>
  <c r="C195"/>
  <c r="C162" i="4"/>
  <c r="D195" i="8"/>
  <c r="C163" i="4"/>
  <c r="E195" i="8"/>
  <c r="C164" i="4"/>
  <c r="F195" i="8"/>
  <c r="G195"/>
  <c r="H195"/>
  <c r="C4" i="9"/>
  <c r="D4"/>
  <c r="C6"/>
  <c r="C54" s="1"/>
  <c r="D6"/>
  <c r="C7"/>
  <c r="D7"/>
  <c r="C8"/>
  <c r="C56" s="1"/>
  <c r="D8"/>
  <c r="C9"/>
  <c r="D9"/>
  <c r="C10"/>
  <c r="C58" s="1"/>
  <c r="D10"/>
  <c r="C11"/>
  <c r="D11"/>
  <c r="C12"/>
  <c r="C60" s="1"/>
  <c r="D12"/>
  <c r="C13"/>
  <c r="D13"/>
  <c r="C14"/>
  <c r="C108" s="1"/>
  <c r="D14"/>
  <c r="C15"/>
  <c r="D15"/>
  <c r="C16"/>
  <c r="C110" s="1"/>
  <c r="D16"/>
  <c r="C17"/>
  <c r="D17"/>
  <c r="C18"/>
  <c r="C112" s="1"/>
  <c r="D18"/>
  <c r="C19"/>
  <c r="D19"/>
  <c r="C20"/>
  <c r="C114" s="1"/>
  <c r="D20"/>
  <c r="C22"/>
  <c r="D22"/>
  <c r="C23"/>
  <c r="C137" s="1"/>
  <c r="D23"/>
  <c r="C24"/>
  <c r="D24"/>
  <c r="C25"/>
  <c r="C139" s="1"/>
  <c r="D25"/>
  <c r="C26"/>
  <c r="D26"/>
  <c r="C27"/>
  <c r="C187" s="1"/>
  <c r="B227" i="4" s="1"/>
  <c r="D27" i="9"/>
  <c r="E287" i="4"/>
  <c r="C28" i="9"/>
  <c r="C188" s="1"/>
  <c r="D28"/>
  <c r="C29"/>
  <c r="F286" i="4"/>
  <c r="D29" i="9"/>
  <c r="D213" s="1"/>
  <c r="B257" i="4" s="1"/>
  <c r="C30" i="9"/>
  <c r="D30"/>
  <c r="A32"/>
  <c r="B32"/>
  <c r="C33"/>
  <c r="D33"/>
  <c r="E33"/>
  <c r="F33"/>
  <c r="G33"/>
  <c r="H33"/>
  <c r="I33"/>
  <c r="J33"/>
  <c r="A53"/>
  <c r="B53"/>
  <c r="A54"/>
  <c r="B54"/>
  <c r="D54"/>
  <c r="E54"/>
  <c r="F54"/>
  <c r="G54"/>
  <c r="H54"/>
  <c r="I54"/>
  <c r="J54"/>
  <c r="A55"/>
  <c r="B55"/>
  <c r="C55"/>
  <c r="D55"/>
  <c r="E55"/>
  <c r="F55"/>
  <c r="G55"/>
  <c r="H55"/>
  <c r="I55"/>
  <c r="J55"/>
  <c r="A56"/>
  <c r="B56"/>
  <c r="D56"/>
  <c r="E56"/>
  <c r="F56"/>
  <c r="G56"/>
  <c r="H56"/>
  <c r="I56"/>
  <c r="J56"/>
  <c r="A57"/>
  <c r="B57"/>
  <c r="C57"/>
  <c r="D57"/>
  <c r="E57"/>
  <c r="F57"/>
  <c r="G57"/>
  <c r="H57"/>
  <c r="I57"/>
  <c r="J57"/>
  <c r="A58"/>
  <c r="B58"/>
  <c r="D58"/>
  <c r="E58"/>
  <c r="F58"/>
  <c r="G58"/>
  <c r="H58"/>
  <c r="I58"/>
  <c r="J58"/>
  <c r="A59"/>
  <c r="B59"/>
  <c r="C59"/>
  <c r="D59"/>
  <c r="E59"/>
  <c r="F59"/>
  <c r="G59"/>
  <c r="H59"/>
  <c r="I59"/>
  <c r="J59"/>
  <c r="A60"/>
  <c r="B60"/>
  <c r="D60"/>
  <c r="E60"/>
  <c r="F60"/>
  <c r="G60"/>
  <c r="H60"/>
  <c r="I60"/>
  <c r="J60"/>
  <c r="A85"/>
  <c r="B85"/>
  <c r="C86"/>
  <c r="D86"/>
  <c r="E86"/>
  <c r="F86"/>
  <c r="G86"/>
  <c r="H86"/>
  <c r="I86"/>
  <c r="J86"/>
  <c r="A107"/>
  <c r="A108"/>
  <c r="B108"/>
  <c r="D108"/>
  <c r="E108"/>
  <c r="F108"/>
  <c r="G108"/>
  <c r="H108"/>
  <c r="I108"/>
  <c r="J108"/>
  <c r="A109"/>
  <c r="B109"/>
  <c r="C109"/>
  <c r="D109"/>
  <c r="E109"/>
  <c r="F109"/>
  <c r="G109"/>
  <c r="H109"/>
  <c r="I109"/>
  <c r="J109"/>
  <c r="A110"/>
  <c r="B110"/>
  <c r="D110"/>
  <c r="E110"/>
  <c r="F110"/>
  <c r="G110"/>
  <c r="H110"/>
  <c r="I110"/>
  <c r="J110"/>
  <c r="A111"/>
  <c r="B111"/>
  <c r="C111"/>
  <c r="D111"/>
  <c r="E111"/>
  <c r="F111"/>
  <c r="G111"/>
  <c r="H111"/>
  <c r="I111"/>
  <c r="J111"/>
  <c r="A112"/>
  <c r="B112"/>
  <c r="D112"/>
  <c r="E112"/>
  <c r="F112"/>
  <c r="G112"/>
  <c r="H112"/>
  <c r="I112"/>
  <c r="J112"/>
  <c r="A113"/>
  <c r="B113"/>
  <c r="C113"/>
  <c r="D113"/>
  <c r="E113"/>
  <c r="F113"/>
  <c r="G113"/>
  <c r="H113"/>
  <c r="I113"/>
  <c r="J113"/>
  <c r="A114"/>
  <c r="B114"/>
  <c r="D114"/>
  <c r="E114"/>
  <c r="F114"/>
  <c r="G114"/>
  <c r="H114"/>
  <c r="I114"/>
  <c r="J114"/>
  <c r="A135"/>
  <c r="B135"/>
  <c r="A136"/>
  <c r="B136"/>
  <c r="C136"/>
  <c r="D136"/>
  <c r="E136"/>
  <c r="F136"/>
  <c r="G136"/>
  <c r="H136"/>
  <c r="A137"/>
  <c r="B137"/>
  <c r="D137"/>
  <c r="E137"/>
  <c r="F137"/>
  <c r="G137"/>
  <c r="H137"/>
  <c r="A138"/>
  <c r="B138"/>
  <c r="C138"/>
  <c r="D138"/>
  <c r="E138"/>
  <c r="F138"/>
  <c r="G138"/>
  <c r="H138"/>
  <c r="A139"/>
  <c r="B139"/>
  <c r="D139"/>
  <c r="E139"/>
  <c r="F139"/>
  <c r="G139"/>
  <c r="H139"/>
  <c r="A160"/>
  <c r="B160"/>
  <c r="C161"/>
  <c r="D161"/>
  <c r="E161"/>
  <c r="F161"/>
  <c r="G161"/>
  <c r="H161"/>
  <c r="A187"/>
  <c r="D187"/>
  <c r="B228" i="4" s="1"/>
  <c r="E187" i="9"/>
  <c r="B229" i="4"/>
  <c r="F187" i="9"/>
  <c r="B230" i="4"/>
  <c r="G187" i="9"/>
  <c r="H187"/>
  <c r="A188"/>
  <c r="D188"/>
  <c r="E188"/>
  <c r="F188"/>
  <c r="G188"/>
  <c r="H188"/>
  <c r="A213"/>
  <c r="C213"/>
  <c r="B256" i="4" s="1"/>
  <c r="E213" i="9"/>
  <c r="B258" i="4"/>
  <c r="F213" i="9"/>
  <c r="B259" i="4"/>
  <c r="G213" i="9"/>
  <c r="H213"/>
  <c r="A214"/>
  <c r="C214"/>
  <c r="D214"/>
  <c r="E214"/>
  <c r="F214"/>
  <c r="G214"/>
  <c r="H214"/>
  <c r="B287" i="4"/>
  <c r="F287" l="1"/>
  <c r="E286"/>
  <c r="C644" i="7"/>
  <c r="C640"/>
  <c r="C571"/>
  <c r="C569"/>
  <c r="C500"/>
  <c r="C496"/>
  <c r="C427"/>
  <c r="C425"/>
  <c r="C356"/>
  <c r="C352"/>
  <c r="C179" i="6"/>
  <c r="B286" i="4"/>
  <c r="D286"/>
  <c r="B141"/>
  <c r="D178" i="6"/>
</calcChain>
</file>

<file path=xl/sharedStrings.xml><?xml version="1.0" encoding="utf-8"?>
<sst xmlns="http://schemas.openxmlformats.org/spreadsheetml/2006/main" count="2707" uniqueCount="870">
  <si>
    <t>ICT</t>
  </si>
  <si>
    <t>Legal</t>
  </si>
  <si>
    <t>Total Cost of HR function per employee</t>
  </si>
  <si>
    <t>Agency:</t>
  </si>
  <si>
    <t>Table of contents</t>
  </si>
  <si>
    <t>Ref</t>
  </si>
  <si>
    <t>Title</t>
  </si>
  <si>
    <t>Summary of analysis</t>
  </si>
  <si>
    <t>Report notes</t>
  </si>
  <si>
    <t>Agency dashboard</t>
  </si>
  <si>
    <t>Metric number</t>
  </si>
  <si>
    <t>Metric</t>
  </si>
  <si>
    <t>GENERAL</t>
  </si>
  <si>
    <t>Total cost of A&amp;S services as percentage of organisational running costs</t>
  </si>
  <si>
    <t>HUMAN RESOURCES</t>
  </si>
  <si>
    <t>HR1</t>
  </si>
  <si>
    <t>HR2</t>
  </si>
  <si>
    <t>Number of employees per HR FTE</t>
  </si>
  <si>
    <t>HR3</t>
  </si>
  <si>
    <t xml:space="preserve">Cost of HR process per employee </t>
  </si>
  <si>
    <t>HR3.1</t>
  </si>
  <si>
    <t>Develop and manage HR planning, policies, and strategies</t>
  </si>
  <si>
    <t>HR3.2</t>
  </si>
  <si>
    <t>Recruitment, source and select employees</t>
  </si>
  <si>
    <t>HR3.3</t>
  </si>
  <si>
    <t>Reward and retain employees</t>
  </si>
  <si>
    <t>HR3.4</t>
  </si>
  <si>
    <t>Develop and counsel employees</t>
  </si>
  <si>
    <t>HR3.5</t>
  </si>
  <si>
    <t>Manage employee information</t>
  </si>
  <si>
    <t>HR3.6</t>
  </si>
  <si>
    <t>Redeploy and retire employees</t>
  </si>
  <si>
    <t>HR4</t>
  </si>
  <si>
    <t>Cost of recruitment per new employee</t>
  </si>
  <si>
    <t>HR5</t>
  </si>
  <si>
    <t>Number of employees per HR  process FTE</t>
  </si>
  <si>
    <t>HR5.1</t>
  </si>
  <si>
    <t>HR5.2</t>
  </si>
  <si>
    <t>HR5.3</t>
  </si>
  <si>
    <t>HR5.4</t>
  </si>
  <si>
    <t>HR5.5</t>
  </si>
  <si>
    <t>HR5.6</t>
  </si>
  <si>
    <t>HR6</t>
  </si>
  <si>
    <t>HR7</t>
  </si>
  <si>
    <t>Percentage of new employees still in the role after 12 months</t>
  </si>
  <si>
    <t>HR8</t>
  </si>
  <si>
    <t>FINANCE</t>
  </si>
  <si>
    <t>FIN1</t>
  </si>
  <si>
    <t>Total cost of the Finance function as a percentage of organisational running costs</t>
  </si>
  <si>
    <t>FIN2</t>
  </si>
  <si>
    <t>FIN2.1</t>
  </si>
  <si>
    <t>Perform planning and management accounting</t>
  </si>
  <si>
    <t>FIN2.2</t>
  </si>
  <si>
    <t>Perform revenue accounting</t>
  </si>
  <si>
    <t>FIN2.3</t>
  </si>
  <si>
    <t>Perform general accounting and reporting</t>
  </si>
  <si>
    <t>FIN2.4</t>
  </si>
  <si>
    <t>Manage fixed asset project accounting</t>
  </si>
  <si>
    <t>FIN2.5</t>
  </si>
  <si>
    <t>Process payroll</t>
  </si>
  <si>
    <t>FIN2.6</t>
  </si>
  <si>
    <t>Process accounts payable and expense reimbursements</t>
  </si>
  <si>
    <t>FIN2.7</t>
  </si>
  <si>
    <t>Other</t>
  </si>
  <si>
    <t>FIN3</t>
  </si>
  <si>
    <t>Total cost of the Finance function per organisational FTE</t>
  </si>
  <si>
    <t>FIN4</t>
  </si>
  <si>
    <t>Percentage of Finance FTE by Finance process</t>
  </si>
  <si>
    <t>FIN4.1</t>
  </si>
  <si>
    <t>FIN4.2</t>
  </si>
  <si>
    <t>FIN4.3</t>
  </si>
  <si>
    <t>FIN4.4</t>
  </si>
  <si>
    <t>FIN4.5</t>
  </si>
  <si>
    <t>FIN4.6</t>
  </si>
  <si>
    <t>FIN4.7</t>
  </si>
  <si>
    <t>FIN5</t>
  </si>
  <si>
    <t>Cost of Payroll process per employee</t>
  </si>
  <si>
    <t>FIN6</t>
  </si>
  <si>
    <t>FIN7</t>
  </si>
  <si>
    <t>ICT1</t>
  </si>
  <si>
    <t>Total ICT cost as a proportion of the organisational running costs</t>
  </si>
  <si>
    <t>ICT2</t>
  </si>
  <si>
    <t>ICT2.3</t>
  </si>
  <si>
    <t>ICT2.4</t>
  </si>
  <si>
    <t>ICT2.5</t>
  </si>
  <si>
    <t>ICT3</t>
  </si>
  <si>
    <t>ICT3.3</t>
  </si>
  <si>
    <t>ICT3.4</t>
  </si>
  <si>
    <t>ICT3.5</t>
  </si>
  <si>
    <t>ICT4</t>
  </si>
  <si>
    <t>Percentage of ICT establishment (non-project) positions occupied by contractors</t>
  </si>
  <si>
    <t>Reliability</t>
  </si>
  <si>
    <t>Supportability</t>
  </si>
  <si>
    <t>ICT7</t>
  </si>
  <si>
    <t>Total ICT cost per end user</t>
  </si>
  <si>
    <t>ICT8</t>
  </si>
  <si>
    <t>ICT9</t>
  </si>
  <si>
    <t>ICT10</t>
  </si>
  <si>
    <t>ICT Management Practice Indicator</t>
  </si>
  <si>
    <t>PROCUREMENT</t>
  </si>
  <si>
    <t>PR1</t>
  </si>
  <si>
    <t>Total cost of the Procurement function as a percentage of the total purchase value</t>
  </si>
  <si>
    <t>PR2</t>
  </si>
  <si>
    <t>Actual spend against pre-established contract arrangements as a percentage of total purchase value</t>
  </si>
  <si>
    <t>PR3</t>
  </si>
  <si>
    <t>PR4</t>
  </si>
  <si>
    <t>PR5</t>
  </si>
  <si>
    <t>CORPORATE &amp; EXECUTIVE SERVICES</t>
  </si>
  <si>
    <t>CES1</t>
  </si>
  <si>
    <t>CES2</t>
  </si>
  <si>
    <t>Total cost of CES process as a percentage of organisational running costs</t>
  </si>
  <si>
    <t>CES2.1</t>
  </si>
  <si>
    <t>Communications and external relations (excluding the publications function)</t>
  </si>
  <si>
    <t>CES2.2</t>
  </si>
  <si>
    <t>Strategy and planning</t>
  </si>
  <si>
    <t>CES2.3</t>
  </si>
  <si>
    <t>Library, document management, archive and research</t>
  </si>
  <si>
    <t>CES2.4</t>
  </si>
  <si>
    <t>Audit and risk management</t>
  </si>
  <si>
    <t>CES2.5</t>
  </si>
  <si>
    <t>CES2.6</t>
  </si>
  <si>
    <t>All other identified corporate costs</t>
  </si>
  <si>
    <t>CES3</t>
  </si>
  <si>
    <t>CES4</t>
  </si>
  <si>
    <t>CES5</t>
  </si>
  <si>
    <t>Summary table</t>
  </si>
  <si>
    <t>Peer group (median)</t>
  </si>
  <si>
    <t>NZ full cohort (median)</t>
  </si>
  <si>
    <t>Peer group (75th percentile)</t>
  </si>
  <si>
    <t>NZ full cohort (75th percentile)</t>
  </si>
  <si>
    <t>APQC similar cohort (median)</t>
  </si>
  <si>
    <t>APQC all participants cohort (median)</t>
  </si>
  <si>
    <t>Result</t>
  </si>
  <si>
    <t>Reliability (Availability of five key ICT applications</t>
  </si>
  <si>
    <t>Summary of total A&amp;S costs</t>
  </si>
  <si>
    <t>HR</t>
  </si>
  <si>
    <t>Finance</t>
  </si>
  <si>
    <t>Procurement</t>
  </si>
  <si>
    <t>Distribution of A&amp;S costs</t>
  </si>
  <si>
    <t>A&amp;S costs as a percentage of organisational running costs</t>
  </si>
  <si>
    <t>TOTAL</t>
  </si>
  <si>
    <t>Supportability (hours)</t>
  </si>
  <si>
    <t>NZ peer group (median)</t>
  </si>
  <si>
    <t>NZ Full cohort (median)</t>
  </si>
  <si>
    <t>Number of employees per HR process FTE</t>
  </si>
  <si>
    <t>How to interpret the report</t>
  </si>
  <si>
    <t>Summary Graphs</t>
  </si>
  <si>
    <t>Summary graphs for A&amp;S costs and Management Practice Indicators</t>
  </si>
  <si>
    <t>Human Resource (HR) Metrics</t>
  </si>
  <si>
    <t>HR metrics versus Peer Group Cohort, NZ Full Comparator and External Comparators</t>
  </si>
  <si>
    <t>Finance Metrics</t>
  </si>
  <si>
    <t>Finance metrics versus Peer Group Cohort, NZ Full Comparator and External Comparators</t>
  </si>
  <si>
    <t>Information and Communications Technology (ICT) Metrics</t>
  </si>
  <si>
    <t>ICT metrics versus Peer Group Cohort, NZ Full Comparator and External Comparators</t>
  </si>
  <si>
    <t>Procurement Metrics</t>
  </si>
  <si>
    <t>Procurement metrics versus Peer Group Cohort, NZ Full Comparator and External Comparators</t>
  </si>
  <si>
    <t>Corporate and Executive Services (CES) Metrics</t>
  </si>
  <si>
    <t>CES metrics versus Peer Group Cohort, NZ Full Comparator and External Comparators</t>
  </si>
  <si>
    <t>Number of employees per payroll FTE</t>
  </si>
  <si>
    <t>Number of end users per ICT FTE</t>
  </si>
  <si>
    <t>Total</t>
  </si>
  <si>
    <t>Agency result FY 2011/12</t>
  </si>
  <si>
    <t>FIN8</t>
  </si>
  <si>
    <t>ICT11</t>
  </si>
  <si>
    <t>ICT12</t>
  </si>
  <si>
    <t>ICT14</t>
  </si>
  <si>
    <t>ICT19</t>
  </si>
  <si>
    <t>ICT12.3</t>
  </si>
  <si>
    <t>ICT12.4</t>
  </si>
  <si>
    <t>ICT12.5</t>
  </si>
  <si>
    <t>Portfolio Management Office</t>
  </si>
  <si>
    <t>CES2.7</t>
  </si>
  <si>
    <t>PR6</t>
  </si>
  <si>
    <t>ICT4.1</t>
  </si>
  <si>
    <t>Total cost of the "Mainframe &amp; Midrange" Service Tower as % of Total ICT Cost</t>
  </si>
  <si>
    <t>ICT4.2</t>
  </si>
  <si>
    <t>Mainframe &amp; Midrange hardware capital costs</t>
  </si>
  <si>
    <t>Mainframe &amp; Midrange hardware operating costs</t>
  </si>
  <si>
    <t>Mainframe &amp; Midrange software capital costs</t>
  </si>
  <si>
    <t>Mainframe &amp; Midrange software operating costs</t>
  </si>
  <si>
    <t>Mainframe &amp; Midrange personnel internal costs</t>
  </si>
  <si>
    <t>Mainframe &amp; Midrange personnel external costs</t>
  </si>
  <si>
    <t>Mainframe &amp; Midrange outsourced costs</t>
  </si>
  <si>
    <t>Mainframe &amp; Midrange carriage costs</t>
  </si>
  <si>
    <t>Mainframe &amp; Midrange other costs</t>
  </si>
  <si>
    <t>Total cost of the "Storage" Service Tower as % of Total ICT Cost</t>
  </si>
  <si>
    <t>Storage hardware capital costs</t>
  </si>
  <si>
    <t>Storage hardware operating costs</t>
  </si>
  <si>
    <t>Storage software capital costs</t>
  </si>
  <si>
    <t>Storage software operating costs</t>
  </si>
  <si>
    <t>Storage personnel internal costs</t>
  </si>
  <si>
    <t>Storage personnel external costs</t>
  </si>
  <si>
    <t>Storage outsourced costs</t>
  </si>
  <si>
    <t>Storage carriage costs</t>
  </si>
  <si>
    <t>Storage other costs</t>
  </si>
  <si>
    <t>Total cost of the "WAN" Service Tower as % of Total ICT Cost</t>
  </si>
  <si>
    <t>WAN hardware capital costs</t>
  </si>
  <si>
    <t>WAN hardware operating costs</t>
  </si>
  <si>
    <t>WAN software capital costs</t>
  </si>
  <si>
    <t>WAN software operating costs</t>
  </si>
  <si>
    <t>WAN personnel internal costs</t>
  </si>
  <si>
    <t>WAN personnel external costs</t>
  </si>
  <si>
    <t>WAN outsourced costs</t>
  </si>
  <si>
    <t>WAN carriage costs</t>
  </si>
  <si>
    <t>WAN other costs</t>
  </si>
  <si>
    <t>Total cost of the "LAN &amp; RAS" Service Tower as % of Total ICT Cost</t>
  </si>
  <si>
    <t>LAN &amp; RAS hardware capital costs</t>
  </si>
  <si>
    <t>LAN &amp; RAS hardware operating costs</t>
  </si>
  <si>
    <t>LAN &amp; RAS software capital costs</t>
  </si>
  <si>
    <t>LAN &amp; RAS software operating costs</t>
  </si>
  <si>
    <t>LAN &amp; RAS personnel internal costs</t>
  </si>
  <si>
    <t>LAN &amp; RAS personnel external costs</t>
  </si>
  <si>
    <t>LAN &amp; RAS outsourced costs</t>
  </si>
  <si>
    <t>LAN &amp; RAS carriage costs</t>
  </si>
  <si>
    <t>LAN &amp; RAS other costs</t>
  </si>
  <si>
    <t>Total cost of the "Facilities" Service Tower as % of Total ICT Cost</t>
  </si>
  <si>
    <t>Facilities hardware capital costs</t>
  </si>
  <si>
    <t>Facilities hardware operating costs</t>
  </si>
  <si>
    <t>Facilities software capital costs</t>
  </si>
  <si>
    <t>Facilities software operating costs</t>
  </si>
  <si>
    <t>Facilities personnel internal costs</t>
  </si>
  <si>
    <t>Facilities personnel external costs</t>
  </si>
  <si>
    <t>Facilities outsourced costs</t>
  </si>
  <si>
    <t>Facilities carriage costs</t>
  </si>
  <si>
    <t>Facilities other costs</t>
  </si>
  <si>
    <t>Total cost of the "Voice" Service Tower as % of Total ICT Cost</t>
  </si>
  <si>
    <t>Voice hardware capital costs</t>
  </si>
  <si>
    <t>Voice hardware operating costs</t>
  </si>
  <si>
    <t>Voice software capital costs</t>
  </si>
  <si>
    <t>Voice software operating costs</t>
  </si>
  <si>
    <t>Voice personnel internal costs</t>
  </si>
  <si>
    <t>Voice personnel external costs</t>
  </si>
  <si>
    <t>Voice outsourced costs</t>
  </si>
  <si>
    <t>Voice carriage costs</t>
  </si>
  <si>
    <t>Voice other costs</t>
  </si>
  <si>
    <t>Total cost of the "End User Infrastructure" Service Tower as % of Total ICT Cost</t>
  </si>
  <si>
    <t>End User Infrastructure hardware capital costs</t>
  </si>
  <si>
    <t>End User Infrastructure hardware operating costs</t>
  </si>
  <si>
    <t>End User Infrastructure software capital costs</t>
  </si>
  <si>
    <t>End User Infrastructure software operating costs</t>
  </si>
  <si>
    <t>End User Infrastructure personnel internal costs</t>
  </si>
  <si>
    <t>End User Infrastructure personnel external costs</t>
  </si>
  <si>
    <t>End User Infrastructure outsourced costs</t>
  </si>
  <si>
    <t>End User Infrastructure carriage costs</t>
  </si>
  <si>
    <t>End User Infrastructure other costs</t>
  </si>
  <si>
    <t>Total cost of the "Helpdesk" Service Tower as % of Total ICT Cost</t>
  </si>
  <si>
    <t>Helpdesk hardware capital costs</t>
  </si>
  <si>
    <t>Helpdesk hardware operating costs</t>
  </si>
  <si>
    <t>Helpdesk software capital costs</t>
  </si>
  <si>
    <t>Helpdesk software operating costs</t>
  </si>
  <si>
    <t>Helpdesk personnel internal costs</t>
  </si>
  <si>
    <t>Helpdesk personnel external costs</t>
  </si>
  <si>
    <t>Helpdesk outsourced costs</t>
  </si>
  <si>
    <t>Helpdesk carriage costs</t>
  </si>
  <si>
    <t>Helpdesk other costs</t>
  </si>
  <si>
    <t>Total cost of the "Applications" Service Tower as % of Total ICT Cost</t>
  </si>
  <si>
    <t>Applications hardware capital costs</t>
  </si>
  <si>
    <t>Applications hardware operating costs</t>
  </si>
  <si>
    <t>Applications software capital costs</t>
  </si>
  <si>
    <t>Applications software operating costs</t>
  </si>
  <si>
    <t>Applications personnel internal costs</t>
  </si>
  <si>
    <t>Applications personnel external costs</t>
  </si>
  <si>
    <t>Applications outsourced costs</t>
  </si>
  <si>
    <t>Applications carriage costs</t>
  </si>
  <si>
    <t>Applications other costs</t>
  </si>
  <si>
    <t>Total cost of the "ICT Management" Service Tower as % of Total ICT Cost</t>
  </si>
  <si>
    <t>ICT Management hardware capital costs</t>
  </si>
  <si>
    <t>ICT Management hardware operating costs</t>
  </si>
  <si>
    <t>ICT Management software capital costs</t>
  </si>
  <si>
    <t>ICT Management software operating costs</t>
  </si>
  <si>
    <t>ICT Management personnel internal costs</t>
  </si>
  <si>
    <t>ICT Management personnel external costs</t>
  </si>
  <si>
    <t>ICT Management outsourced costs</t>
  </si>
  <si>
    <t>ICT Management carriage costs</t>
  </si>
  <si>
    <t>ICT Management other costs</t>
  </si>
  <si>
    <t>Total Application Maintenance and Support as % of Total Application Cost</t>
  </si>
  <si>
    <t>Application Maintenance and Support as % of Total Application Cost</t>
  </si>
  <si>
    <t>Application maintenance and support hardware capital costs</t>
  </si>
  <si>
    <t>Application maintenance and support hardware operating costs</t>
  </si>
  <si>
    <t>Application maintenance and support software capital costs</t>
  </si>
  <si>
    <t>Application maintenance and support software operating costs</t>
  </si>
  <si>
    <t>Application maintenance and support personnel internal costs</t>
  </si>
  <si>
    <t>Application maintenance and support personnel external costs</t>
  </si>
  <si>
    <t>Application maintenance and support outsourced costs</t>
  </si>
  <si>
    <t>Application maintenance and support carriage costs</t>
  </si>
  <si>
    <t>Application maintenance and support other costs</t>
  </si>
  <si>
    <t>Ongoing software licences and upgrades as % of Total Application Cost</t>
  </si>
  <si>
    <t>Ongoing software licenses and upgrades hardware capital costs</t>
  </si>
  <si>
    <t>Ongoing software licenses and upgrades hardware operating costs</t>
  </si>
  <si>
    <t>Ongoing software licenses and upgrades software capital costs</t>
  </si>
  <si>
    <t>Ongoing software licenses and upgrades software operating costs</t>
  </si>
  <si>
    <t>Ongoing software licenses and upgrades personnel internal costs</t>
  </si>
  <si>
    <t>Ongoing software licenses and upgrades personnel external costs</t>
  </si>
  <si>
    <t>Ongoing software licenses and upgrades outsourced costs</t>
  </si>
  <si>
    <t>Ongoing software licenses and upgrades carriage costs</t>
  </si>
  <si>
    <t>Ongoing software licenses and upgrades other costs</t>
  </si>
  <si>
    <t>Minor enhancements driven by legislation as % of Total Application Cost</t>
  </si>
  <si>
    <t>Minor enhancements driven by legislation hardware capital costs</t>
  </si>
  <si>
    <t>Minor enhancements driven by legislation hardware operating costs</t>
  </si>
  <si>
    <t>Minor enhancements driven by legislation software capital costs</t>
  </si>
  <si>
    <t>Minor enhancements driven by legislation software operating costs</t>
  </si>
  <si>
    <t>Minor enhancements driven by legislation personnel internal costs</t>
  </si>
  <si>
    <t>Minor enhancements driven by legislation personnel external costs</t>
  </si>
  <si>
    <t>Minor enhancements driven by legislation outsourced costs</t>
  </si>
  <si>
    <t>Minor enhancements driven by legislation carriage costs</t>
  </si>
  <si>
    <t>Minor enhancements driven by legislation other costs</t>
  </si>
  <si>
    <t>Minor enhancements driven internally as % of Total Application Cost</t>
  </si>
  <si>
    <t>Minor enhancements driven internally hardware capital costs</t>
  </si>
  <si>
    <t>Minor enhancements driven internally hardware operating costs</t>
  </si>
  <si>
    <t>Minor enhancements driven internally software capital costs</t>
  </si>
  <si>
    <t>Minor enhancements driven internally software operating costs</t>
  </si>
  <si>
    <t>Minor enhancements driven internally personnel internal costs</t>
  </si>
  <si>
    <t>Minor enhancements driven internally personnel external costs</t>
  </si>
  <si>
    <t>Minor enhancements driven internally outsourced costs</t>
  </si>
  <si>
    <t>Minor enhancements driven internally carriage costs</t>
  </si>
  <si>
    <t>Minor enhancements driven internally other costs</t>
  </si>
  <si>
    <t>Total Applications Development as % of Total Application Cost</t>
  </si>
  <si>
    <t>New applications/major enhancements driven by legislation as % of Total Application Cost</t>
  </si>
  <si>
    <t>New applications/major enhancements driven by legislation hardware capital costs</t>
  </si>
  <si>
    <t>New applications/major enhancements driven by legislation hardware operating costs</t>
  </si>
  <si>
    <t>New applications/major enhancements driven by legislation software capital costs</t>
  </si>
  <si>
    <t>New applications/major enhancements driven by legislation software operating costs</t>
  </si>
  <si>
    <t>New applications/major enhancements driven by legislation personnel internal costs</t>
  </si>
  <si>
    <t>New applications/major enhancements driven by legislation personnel external costs</t>
  </si>
  <si>
    <t>New applications/major enhancements driven by legislation outsourced costs</t>
  </si>
  <si>
    <t>New applications/major enhancements driven by legislation carriage costs</t>
  </si>
  <si>
    <t>New applications/major enhancements driven by legislation other costs</t>
  </si>
  <si>
    <t>New applications/major enhancements driven internally as % of Total Application Cost</t>
  </si>
  <si>
    <t>New applications/major enhancements driven internally hardware capital costs</t>
  </si>
  <si>
    <t>New applications/major enhancements driven internally hardware operating costs</t>
  </si>
  <si>
    <t>New applications/major enhancements driven internally software capital costs</t>
  </si>
  <si>
    <t>New applications/major enhancements driven internally software operating costs</t>
  </si>
  <si>
    <t>New applications/major enhancements driven internally personnel internal costs</t>
  </si>
  <si>
    <t>New applications/major enhancements driven internally personnel external costs</t>
  </si>
  <si>
    <t>New applications/major enhancements driven internally outsourced costs</t>
  </si>
  <si>
    <t>New applications/major enhancements driven internally carriage costs</t>
  </si>
  <si>
    <t>New applications/major enhancements driven internally other costs</t>
  </si>
  <si>
    <t>New software licences as % of Total Application Cost</t>
  </si>
  <si>
    <t>New software licences hardware capital costs</t>
  </si>
  <si>
    <t>New software licences hardware operating costs</t>
  </si>
  <si>
    <t>New software licences software capital costs</t>
  </si>
  <si>
    <t>New software licences software operating costs</t>
  </si>
  <si>
    <t>New software licences personnel internal costs</t>
  </si>
  <si>
    <t>New software licences personnel external costs</t>
  </si>
  <si>
    <t>New software licences outsourced costs</t>
  </si>
  <si>
    <t>New software licences carriage costs</t>
  </si>
  <si>
    <t>New software licences other costs</t>
  </si>
  <si>
    <t>Percentage of ICT FTEs by Service Tower</t>
  </si>
  <si>
    <t>Number of ICT FTEs for the Mainframe/Midrange Service Tower</t>
  </si>
  <si>
    <t>Number of ICT FTEs  for the Storage Service Tower</t>
  </si>
  <si>
    <t>Number of ICT FTEs for the WAN Service Tower</t>
  </si>
  <si>
    <t>Number of ICT FTEs for the LAN &amp; RAS Service Tower</t>
  </si>
  <si>
    <t>Number of ICT FTEs for  the Voice Service Tower</t>
  </si>
  <si>
    <t>Number of ICT FTEs for  the Facilities Service Tower</t>
  </si>
  <si>
    <t>Number of ICT FTEs for  the End User Infrastructure Service Tower</t>
  </si>
  <si>
    <t>Number of ICT FTEs for the Helpdesk Service Tower</t>
  </si>
  <si>
    <t xml:space="preserve">Number of ICT FTEs for the Applications Maintenance &amp; Support sub Tower </t>
  </si>
  <si>
    <t>Number of ICT FTEs for the Applications Development sub Tower</t>
  </si>
  <si>
    <t>Number of ICT FTE’s for the ICT Management Service Tower</t>
  </si>
  <si>
    <t>ICT13</t>
  </si>
  <si>
    <t>Total ICT Service Tower cost per end user</t>
  </si>
  <si>
    <t>ICT13.1</t>
  </si>
  <si>
    <t>Total cost of the "Mainframe/Midrange" Service Tower per end user</t>
  </si>
  <si>
    <t>ICT13.2</t>
  </si>
  <si>
    <t>Total cost of the "Storage" Service Tower per end user</t>
  </si>
  <si>
    <t>ICT13.3</t>
  </si>
  <si>
    <t>Total cost of the "WAN" Service Tower per end user</t>
  </si>
  <si>
    <t>ICT13.4</t>
  </si>
  <si>
    <t>Total cost of the "LAN &amp;RAS" Service Tower per end user</t>
  </si>
  <si>
    <t>ICT13.5</t>
  </si>
  <si>
    <t>Total cost of the "Voice" Service Tower per end user</t>
  </si>
  <si>
    <t>ICT13.6</t>
  </si>
  <si>
    <t>Total cost of the "Facilities" Service Tower per end user</t>
  </si>
  <si>
    <t>ICT13.7</t>
  </si>
  <si>
    <t>Total cost of the "End User Infrastructure" Service Tower per end user</t>
  </si>
  <si>
    <t>ICT13.8</t>
  </si>
  <si>
    <t>Total cost of the "Helpdesk" Service Tower per end user</t>
  </si>
  <si>
    <t>ICT13.9</t>
  </si>
  <si>
    <t>Total cost of the "Applications" Service Tower per end user</t>
  </si>
  <si>
    <t>ICT13.10</t>
  </si>
  <si>
    <t>Total cost of the "ICT Management" Service Tower per end user</t>
  </si>
  <si>
    <t>ICT15</t>
  </si>
  <si>
    <t>ICT16</t>
  </si>
  <si>
    <t>ICT17</t>
  </si>
  <si>
    <t>ICT18</t>
  </si>
  <si>
    <t>Finance Current State</t>
  </si>
  <si>
    <t>Finance Future State Aspiration</t>
  </si>
  <si>
    <t>Finance Capability Maturity Model Indicator - Current State</t>
  </si>
  <si>
    <t>Finance Capability Maturity Model Indicator - Future State Aspiration</t>
  </si>
  <si>
    <t>Total cost of the Service Towers as a percentage of Total ICT Cost</t>
  </si>
  <si>
    <t>"Mainframe &amp; Midrange" Service Tower cost as % of Total ICT Cost</t>
  </si>
  <si>
    <t>"Storage" Service Tower cost as % of Total ICT Cost</t>
  </si>
  <si>
    <t>"WAN" Service Tower cost as % of Total ICT Cost</t>
  </si>
  <si>
    <t>"LAN &amp; RAS" Service Tower cost as % of Total ICT Cost</t>
  </si>
  <si>
    <t>"Facilities" Service Tower cost as % of Total ICT Cost</t>
  </si>
  <si>
    <t>"Voice" Service Tower cost as % of Total ICT Cost</t>
  </si>
  <si>
    <t>"End User Infrastructure" Service Tower cost as % of Total ICT Cost</t>
  </si>
  <si>
    <t>"Helpdesk" Service Tower cost as % of Total ICT Cost</t>
  </si>
  <si>
    <t>"Applications" Service Tower cost as % of Total ICT Cost</t>
  </si>
  <si>
    <t>"ICT Management" Service Tower cost as % of Total ICT Cost</t>
  </si>
  <si>
    <t>Cost elements for the Mainframe &amp; Midrange Service Tower as a % of that Service Tower Cost</t>
  </si>
  <si>
    <t>Cost elements for the Storage Service Tower as a % of that Service Tower Cost</t>
  </si>
  <si>
    <t>Cost elements for the WAN Service Tower as a % of that Service Tower Cost</t>
  </si>
  <si>
    <t>Cost elements for the LAN&amp;RAS Service Tower as a % of that Service Tower Cost</t>
  </si>
  <si>
    <t>Cost elements for the Facilities Service Tower as a % of that Service Tower Cost</t>
  </si>
  <si>
    <t>Cost elements for the Voice Service Tower as a % of that Service Tower Cost</t>
  </si>
  <si>
    <t>Cost elements for the End User Infrastructure Service Tower as a % of that Service Tower Cost</t>
  </si>
  <si>
    <t>Cost elements for the Helpdesk Service Tower as a % of that Service Tower Cost</t>
  </si>
  <si>
    <t>Cost elements for the Applications Service Tower as a % of that Service Tower Cost</t>
  </si>
  <si>
    <t>Cost elements for the ICT Management Service Tower as a % of that Service Tower Cost</t>
  </si>
  <si>
    <t>Total Application Maintenance and Support</t>
  </si>
  <si>
    <t>Application Maintenance and Support</t>
  </si>
  <si>
    <t>Ongoing software licences and upgrades</t>
  </si>
  <si>
    <t>Minor enhancements driven by legislation</t>
  </si>
  <si>
    <t>Minor enhancements driven internally</t>
  </si>
  <si>
    <t>Total Applications Development</t>
  </si>
  <si>
    <t>New applications/major enhancements driven by legislation</t>
  </si>
  <si>
    <t>New applications/major enhancements driven internally</t>
  </si>
  <si>
    <t>New software licences</t>
  </si>
  <si>
    <t>Procurement Capability Maturity Model Indicator - Current State</t>
  </si>
  <si>
    <t>Procurement Capability Maturity Model Indicator - Future State Aspiration</t>
  </si>
  <si>
    <t>Procurement Capability Maturity Model (CMM)</t>
  </si>
  <si>
    <t>Procurement Current State</t>
  </si>
  <si>
    <t>Procurement Future State Aspiration</t>
  </si>
  <si>
    <t>Total cost of the CES function by process per organisational FTE</t>
  </si>
  <si>
    <t>Finance Capability Maturity Model scores</t>
  </si>
  <si>
    <t>Other Jurisdiction</t>
  </si>
  <si>
    <t>Finance Capability Maturity Model Indicator - Current State (Mean)</t>
  </si>
  <si>
    <t>Finance Capability Maturity Model Indicator - Future State Aspiration (Mean)</t>
  </si>
  <si>
    <t>Procurement Capability Maturity Model Indicator - Current State (Mean)</t>
  </si>
  <si>
    <t>Procurement Capability Maturity Model Indicator - Future State Aspiration (Mean)</t>
  </si>
  <si>
    <t>Cost of Finance processes per $1000 expenses (ORC)</t>
  </si>
  <si>
    <t>NZ peer group (mean)</t>
  </si>
  <si>
    <t>NZ Full cohort (mean)</t>
  </si>
  <si>
    <t>Applications Development sub Tower breakdown</t>
  </si>
  <si>
    <t>Applications Maintenance and Support sub Tower breakdown</t>
  </si>
  <si>
    <t>Mainframe/Midrange</t>
  </si>
  <si>
    <t>Storage Service Tower</t>
  </si>
  <si>
    <t>WAN Service Tower</t>
  </si>
  <si>
    <t>LAN &amp; RAS Service Tower</t>
  </si>
  <si>
    <t>Voice Service Tower</t>
  </si>
  <si>
    <t>End User Infrastructure</t>
  </si>
  <si>
    <t>Helpdesk Service Tower</t>
  </si>
  <si>
    <t>Applications Maintenance</t>
  </si>
  <si>
    <t>Applications Development</t>
  </si>
  <si>
    <t>ICT Management Service</t>
  </si>
  <si>
    <t>Facilities Service Tower</t>
  </si>
  <si>
    <t>Mainframe and Midrange hardware costs</t>
  </si>
  <si>
    <t>Mainframe and Midrange software costs</t>
  </si>
  <si>
    <t>Storage hardware costs</t>
  </si>
  <si>
    <t>Storage software costs</t>
  </si>
  <si>
    <t>WAN hardware costs</t>
  </si>
  <si>
    <t>WAN software costs</t>
  </si>
  <si>
    <t>LAN &amp; RAS hardware costs</t>
  </si>
  <si>
    <t>LAN &amp; RAS software costs</t>
  </si>
  <si>
    <t>Facilities hardware costs</t>
  </si>
  <si>
    <t>Facilities software costs</t>
  </si>
  <si>
    <t>Voice hardware costs</t>
  </si>
  <si>
    <t>Voice software costs</t>
  </si>
  <si>
    <t>End User Infrastructure hardware costs</t>
  </si>
  <si>
    <t>End User Infrastructure software costs</t>
  </si>
  <si>
    <t>Helpdesk hardware costs</t>
  </si>
  <si>
    <t>Helpdesk software costs</t>
  </si>
  <si>
    <t>Applications hardware costs</t>
  </si>
  <si>
    <t>Applications software costs</t>
  </si>
  <si>
    <t>ICT Management hardware costs</t>
  </si>
  <si>
    <t>ICT Management software costs</t>
  </si>
  <si>
    <t>APQC all 
participants 
cohort (median)</t>
  </si>
  <si>
    <t>APQC similar 
cohort (median)</t>
  </si>
  <si>
    <t>NZ full cohort 
(75th percentile)</t>
  </si>
  <si>
    <t>APQC all participants
 cohort (median)</t>
  </si>
  <si>
    <t>APQC similar
 cohort (median)</t>
  </si>
  <si>
    <t>NZ full cohort
 (75th percentile)</t>
  </si>
  <si>
    <t>APQC all participants 
cohort (median)</t>
  </si>
  <si>
    <t>Summary of Finance Capability Maturity Model (CMM) scores</t>
  </si>
  <si>
    <t>Summary of Procurement Capability Maturity Model (CMM) scores</t>
  </si>
  <si>
    <t>Peer group (median/mean)</t>
  </si>
  <si>
    <t>HR Capability Maturity Indicator - Current state (Mean)</t>
  </si>
  <si>
    <t>HR Capability Maturity Indicator - Future state (Mean)</t>
  </si>
  <si>
    <t xml:space="preserve">Total cost of the Services Towers as a percentage of Total ICT Cost
</t>
  </si>
  <si>
    <t>Cost elements for each  Service Tower as a percentage of each Service Tower Cost</t>
  </si>
  <si>
    <t>"Mainframe &amp; Midrange" Service Tower cost elements as a % of the Total "Mainframe &amp; Midrange" Service Tower cost</t>
  </si>
  <si>
    <t>"Storage" Service Tower cost elements as a % of the Total "Storage" Service Tower cost</t>
  </si>
  <si>
    <t>"WAN" Service Tower cost elements as a % of the Total "WAN" Service Tower cost</t>
  </si>
  <si>
    <t>"LAN &amp; RAS" Service Tower cost elements as a % of the Total "LAN &amp; RAS" Service Tower cost</t>
  </si>
  <si>
    <t>"Facilities" Service Tower cost elements as a % of the Total "Facilities" Service Tower cost</t>
  </si>
  <si>
    <t>"Voice" Service Tower cost elements as a % of the Total "Voice" Service Tower cost</t>
  </si>
  <si>
    <t>"End User Infrastructure" Service Tower cost elements as a % of the Total "End User Infrastructure" Service Tower cost</t>
  </si>
  <si>
    <t>ICT 3.7.9</t>
  </si>
  <si>
    <t>"Helpdesk" Service Tower cost elements as a % of the Total "Helpdesk" Service Tower cost</t>
  </si>
  <si>
    <t>ICT 3.8.9</t>
  </si>
  <si>
    <t>"Applications" Service Tower cost elements as a % of the Total "Applications" Service Tower cost</t>
  </si>
  <si>
    <t>ICT 3.9.3</t>
  </si>
  <si>
    <t>"ICT Management" Service Tower cost elements as a % of the Total "ICT Management" Service Tower cost</t>
  </si>
  <si>
    <t>Total cost of each Applications sub Tower as a percentage of Total Applications cost</t>
  </si>
  <si>
    <t>Total Application Maintenance and Support as % of Total App. Cost</t>
  </si>
  <si>
    <t>Application Maintenance and Support as % of Total App. Cost</t>
  </si>
  <si>
    <t>Ongoing software licences and upgrades as % of Total App. Cost</t>
  </si>
  <si>
    <t>Minor enhancements driven by legislation as % of Total App. Cost</t>
  </si>
  <si>
    <t>Minor enhancements driven internally as % of Total App. Cost</t>
  </si>
  <si>
    <t>Total Applications Development as % of Total App. Cost</t>
  </si>
  <si>
    <t>New applications/major enhancements driven by legislation as % of Total App. Cost</t>
  </si>
  <si>
    <t>New applications/major enhancements driven internally as % of Total App. Cost</t>
  </si>
  <si>
    <t>New software licences as % of Total App. Cost</t>
  </si>
  <si>
    <t xml:space="preserve">Cost elements for each Applications sub Tower as a percentage of each Applications sub Tower Total Cost </t>
  </si>
  <si>
    <t>"Applications Maintenance and Support" sub Service Tower cost elements as a % of the Total "Applications Maintenance and Support" sub Service Tower cost</t>
  </si>
  <si>
    <t>"Ongoing software licences and upgrades" sub Service Tower cost elements as a % of the Total "Ongoing software licences and upgrades" sub Service Tower cost</t>
  </si>
  <si>
    <t>"Minor enhancements driven by legislation" sub Service Tower cost elements as a % of the Total "Minor enhancements driven by legislation" sub Service Tower cost</t>
  </si>
  <si>
    <t>"Minor enhancements driven internally" sub Service Tower cost elements as a % of the Total "Minor enhancements driven internally" sub Service Tower cost</t>
  </si>
  <si>
    <t>"New applications/major enhancements driven by legislation" sub Service Tower cost elements as a % of the Total "New applications/major enhancements driven by legislation" sub Service Tower cost</t>
  </si>
  <si>
    <t>"New applications/major enhancements driven internally" sub Service Tower cost elements as a % of the Total "New applications/major enhancements driven internally" sub Service Tower cost</t>
  </si>
  <si>
    <t>"New software licences" sub Service Tower cost elements as a % of the Total "New software licences" sub Service Tower cost</t>
  </si>
  <si>
    <t>Total ICT cost per internal end user</t>
  </si>
  <si>
    <t>Total ICT Service Tower cost per internal end user</t>
  </si>
  <si>
    <t>Total cost of the "Mainframe/Midrange" Service Tower per internal end user</t>
  </si>
  <si>
    <t>Total cost of the "Storage" Service Tower per internal end user</t>
  </si>
  <si>
    <t>Total cost of the "WAN" Service Tower per internal end user</t>
  </si>
  <si>
    <t>Total cost of the "LAN &amp;RAS" Service Tower per internal end user</t>
  </si>
  <si>
    <t>Total cost of the "Voice" Service Tower per internal end user</t>
  </si>
  <si>
    <t>Total cost of the "Facilities" Service Tower per internal end user</t>
  </si>
  <si>
    <t>Total cost of the "End User Infrastructure" Service Tower per internal end user</t>
  </si>
  <si>
    <t>Total cost of the "Helpdesk" Service Tower per internal end user</t>
  </si>
  <si>
    <t>Total cost of the "Applications" Service Tower per internal end user</t>
  </si>
  <si>
    <t>Total cost of the "ICT Management" Service Tower per internal end user</t>
  </si>
  <si>
    <t>Number of internal end users per ICT FTE</t>
  </si>
  <si>
    <t>FIN 4.6</t>
  </si>
  <si>
    <t>ICT Operational Cost as a percentage of Total ICT System Cost</t>
  </si>
  <si>
    <t>ICT Capital Cost as a percentage of Total ICT System Cost</t>
  </si>
  <si>
    <t>Each of the Cost Elements as a percentage of Total ICT Cost</t>
  </si>
  <si>
    <t>Hardware Capital Cost Element as a percentage of Total ICT Cost</t>
  </si>
  <si>
    <t>Hardware Operating Cost Element as a percentage of Total ICT Cost</t>
  </si>
  <si>
    <t>Total Hardware Cost Element as a percentage of Total ICT Cost</t>
  </si>
  <si>
    <t>Software Capital Cost Element as a percentage of Total ICT Cost</t>
  </si>
  <si>
    <t>Software Operating Cost Element as a percentage of Total ICT Cost</t>
  </si>
  <si>
    <t>Total Software Cost Element as a percentage of Total ICT Cost</t>
  </si>
  <si>
    <t>Personnel - Internal Cost Element as a percentage of Total ICT Cost</t>
  </si>
  <si>
    <t>Personnel - External Cost Element as a percentage of Total ICT Cost</t>
  </si>
  <si>
    <t>Outsourced Cost Element as a percentage of Total ICT Cost</t>
  </si>
  <si>
    <t>Carriage Cost Element as a percentage of Total ICT Cost</t>
  </si>
  <si>
    <t>Other Cost Element as a percentage of Total ICT Cost</t>
  </si>
  <si>
    <t>Percentage of 'commodity' procurement spend channelled through collaborative procurement arrangements</t>
  </si>
  <si>
    <t>Percentage of spend under management by Procurement Professionals</t>
  </si>
  <si>
    <t>Professionally qualified Procurement employees as a % of total Procurement employees.</t>
  </si>
  <si>
    <t xml:space="preserve">% of Procurement contracts with a value over $100,000 that have a valid procurement plan </t>
  </si>
  <si>
    <t>% of contracts with a value over $100,000 reviewed at least once a year</t>
  </si>
  <si>
    <t xml:space="preserve">Total cost of the CES function as a percentage of organisational running costs </t>
  </si>
  <si>
    <t xml:space="preserve">Total cost of CES function per organisational FTE </t>
  </si>
  <si>
    <t>The percentage of total Communications employees by level of experience</t>
  </si>
  <si>
    <t>Number at Assistant/Advisor level as % of Total Comms employees</t>
  </si>
  <si>
    <t>Number at  Senior Advisor level as % of Total Comms employees</t>
  </si>
  <si>
    <t>Number at Lead/Principal Advisor / Account Manager level as % of Total Comms employees</t>
  </si>
  <si>
    <t>Number at Team Leader/Manager/Director level as % of Total Comms employees</t>
  </si>
  <si>
    <t>Professionally qualified Communications employees as % of total Comms employees</t>
  </si>
  <si>
    <t>Communications Capability Maturity Indicator - Current State (Mean)</t>
  </si>
  <si>
    <t>Communications Capability Maturity Indicator - Future State Aspiration (Mean)</t>
  </si>
  <si>
    <t>Legal Capability Maturity Indicator - Current State (Mean)</t>
  </si>
  <si>
    <t>Legal Capability Maturity Indicator - Future State Aspiration (Mean)</t>
  </si>
  <si>
    <t>Agency result FY 2012/13 (mean)</t>
  </si>
  <si>
    <t>HR Current State</t>
  </si>
  <si>
    <t>Summary of HR Capability Maturity Model (CMM) scores</t>
  </si>
  <si>
    <t>Summary of Communications Capability Maturity Model (CMM) scores</t>
  </si>
  <si>
    <t>Communications Current State</t>
  </si>
  <si>
    <t>Summary of Legal Capability Maturity Model (CMM) scores</t>
  </si>
  <si>
    <t>Legal Current State</t>
  </si>
  <si>
    <t>Summary of Capability Maturity Model (CMM) scores</t>
  </si>
  <si>
    <t>HR Capability Maturity Model Indicator - Current State</t>
  </si>
  <si>
    <t>HR Capability Maturity Model Indicator - Future State Aspiration</t>
  </si>
  <si>
    <t>HR Capability Maturity Model scores</t>
  </si>
  <si>
    <t>Agency result FY 2012/13</t>
  </si>
  <si>
    <t>ICT 2 through to ICT 6 are calculated as a mean to ensure distribution for can be compared with agency and comparator data</t>
  </si>
  <si>
    <t>ICT2.1</t>
  </si>
  <si>
    <t>ICT2.2</t>
  </si>
  <si>
    <t>ICT2.6</t>
  </si>
  <si>
    <t>ICT2.7</t>
  </si>
  <si>
    <t>ICT2.8</t>
  </si>
  <si>
    <t>ICT2.9</t>
  </si>
  <si>
    <t>ICT2.10</t>
  </si>
  <si>
    <t>ICT3.1</t>
  </si>
  <si>
    <t>ICT3.1.1</t>
  </si>
  <si>
    <t>ICT3.1.2</t>
  </si>
  <si>
    <t>ICT3.1.3</t>
  </si>
  <si>
    <t>ICT3.1.4</t>
  </si>
  <si>
    <t>ICT3.1.5</t>
  </si>
  <si>
    <t>ICT3.1.6</t>
  </si>
  <si>
    <t>ICT3.1.7</t>
  </si>
  <si>
    <t>ICT3.1.8</t>
  </si>
  <si>
    <t>ICT3.1.9</t>
  </si>
  <si>
    <t>ICT3.2</t>
  </si>
  <si>
    <t>ICT3.2.1</t>
  </si>
  <si>
    <t>ICT3.2.2</t>
  </si>
  <si>
    <t>ICT3.2.3</t>
  </si>
  <si>
    <t>ICT3.2.4</t>
  </si>
  <si>
    <t>ICT3.2.5</t>
  </si>
  <si>
    <t>ICT3.2.6</t>
  </si>
  <si>
    <t>ICT3.2.7</t>
  </si>
  <si>
    <t>ICT3.2.8</t>
  </si>
  <si>
    <t>ICT3.2.9</t>
  </si>
  <si>
    <t>ICT3.3.1</t>
  </si>
  <si>
    <t>ICT3.3.2</t>
  </si>
  <si>
    <t>ICT3.3.3</t>
  </si>
  <si>
    <t>ICT3.3.4</t>
  </si>
  <si>
    <t>ICT3.3.5</t>
  </si>
  <si>
    <t>ICT3.3.6</t>
  </si>
  <si>
    <t>ICT3.3.7</t>
  </si>
  <si>
    <t>ICT3.3.8</t>
  </si>
  <si>
    <t>ICT3.3.9</t>
  </si>
  <si>
    <t>ICT3.4.1</t>
  </si>
  <si>
    <t>ICT3.4.2</t>
  </si>
  <si>
    <t>ICT3.4.3</t>
  </si>
  <si>
    <t>ICT3.4.4</t>
  </si>
  <si>
    <t>ICT3.4.5</t>
  </si>
  <si>
    <t>ICT3.4.6</t>
  </si>
  <si>
    <t>ICT3.4.7</t>
  </si>
  <si>
    <t>ICT3.4.8</t>
  </si>
  <si>
    <t>ICT3.4.9</t>
  </si>
  <si>
    <t>ICT3.5.1</t>
  </si>
  <si>
    <t>ICT3.5.2</t>
  </si>
  <si>
    <t>ICT3.5.3</t>
  </si>
  <si>
    <t>ICT3.5.4</t>
  </si>
  <si>
    <t>ICT3.5.5</t>
  </si>
  <si>
    <t>ICT3.5.6</t>
  </si>
  <si>
    <t>ICT3.5.7</t>
  </si>
  <si>
    <t>ICT3.5.8</t>
  </si>
  <si>
    <t>ICT3.5.9</t>
  </si>
  <si>
    <t>ICT3.6</t>
  </si>
  <si>
    <t>ICT3.6.1</t>
  </si>
  <si>
    <t>ICT3.6.2</t>
  </si>
  <si>
    <t>ICT3.6.3</t>
  </si>
  <si>
    <t>ICT3.6.4</t>
  </si>
  <si>
    <t>ICT3.6.5</t>
  </si>
  <si>
    <t>ICT3.6.6</t>
  </si>
  <si>
    <t>ICT3.6.7</t>
  </si>
  <si>
    <t>ICT3.6.8</t>
  </si>
  <si>
    <t>ICT3.6.9</t>
  </si>
  <si>
    <t>ICT3.7</t>
  </si>
  <si>
    <t>ICT3.7.1</t>
  </si>
  <si>
    <t>ICT3.7.2</t>
  </si>
  <si>
    <t>ICT3.7.3</t>
  </si>
  <si>
    <t>ICT3.7.4</t>
  </si>
  <si>
    <t>ICT3.7.5</t>
  </si>
  <si>
    <t>ICT3.7.6</t>
  </si>
  <si>
    <t>ICT3.7.7</t>
  </si>
  <si>
    <t>ICT3.7.8</t>
  </si>
  <si>
    <t>ICT3.7.9</t>
  </si>
  <si>
    <t>ICT3.8</t>
  </si>
  <si>
    <t>ICT3.8.1</t>
  </si>
  <si>
    <t>ICT3.8.2</t>
  </si>
  <si>
    <t>ICT3.8.3</t>
  </si>
  <si>
    <t>ICT3.8.4</t>
  </si>
  <si>
    <t>ICT3.8.5</t>
  </si>
  <si>
    <t>ICT3.8.6</t>
  </si>
  <si>
    <t>ICT3.8.7</t>
  </si>
  <si>
    <t>ICT3.8.8</t>
  </si>
  <si>
    <t>ICT3.8.9</t>
  </si>
  <si>
    <t>ICT3.9</t>
  </si>
  <si>
    <t>ICT3.9.1</t>
  </si>
  <si>
    <t>ICT3.9.2</t>
  </si>
  <si>
    <t>ICT3.9.3</t>
  </si>
  <si>
    <t>ICT3.9.4</t>
  </si>
  <si>
    <t>ICT3.9.5</t>
  </si>
  <si>
    <t>ICT3.9.6</t>
  </si>
  <si>
    <t>ICT3.9.7</t>
  </si>
  <si>
    <t>ICT3.9.8</t>
  </si>
  <si>
    <t>ICT3.9.9</t>
  </si>
  <si>
    <t>ICT3.10</t>
  </si>
  <si>
    <t>ICT3.10.1</t>
  </si>
  <si>
    <t>ICT3.10.2</t>
  </si>
  <si>
    <t>ICT3.10.3</t>
  </si>
  <si>
    <t>ICT3.10.4</t>
  </si>
  <si>
    <t>ICT3.10.5</t>
  </si>
  <si>
    <t>ICT3.10.6</t>
  </si>
  <si>
    <t>ICT3.10.7</t>
  </si>
  <si>
    <t>ICT3.10.8</t>
  </si>
  <si>
    <t>ICT3.10.9</t>
  </si>
  <si>
    <t>ICT4.1.1</t>
  </si>
  <si>
    <t>ICT4.1.2</t>
  </si>
  <si>
    <t>ICT4.1.3</t>
  </si>
  <si>
    <t>ICT4.1.4</t>
  </si>
  <si>
    <t>ICT4.2.1</t>
  </si>
  <si>
    <t>ICT4.2.3</t>
  </si>
  <si>
    <t>ICT4.2.2</t>
  </si>
  <si>
    <t>ICT5</t>
  </si>
  <si>
    <t>ICT5.1</t>
  </si>
  <si>
    <t>ICT5.1.1</t>
  </si>
  <si>
    <t>ICT5.1.2</t>
  </si>
  <si>
    <t>ICT5.1.3</t>
  </si>
  <si>
    <t>ICT5.1.4</t>
  </si>
  <si>
    <t>ICT5.1.5</t>
  </si>
  <si>
    <t>ICT5.1.6</t>
  </si>
  <si>
    <t>ICT5.1.7</t>
  </si>
  <si>
    <t>ICT5.1.8</t>
  </si>
  <si>
    <t>ICT5.1.9</t>
  </si>
  <si>
    <t>ICT5.2.1</t>
  </si>
  <si>
    <t>ICT5.2</t>
  </si>
  <si>
    <t>ICT5.2.2</t>
  </si>
  <si>
    <t>ICT5.2.3</t>
  </si>
  <si>
    <t>ICT5.2.4</t>
  </si>
  <si>
    <t>ICT5.2.5</t>
  </si>
  <si>
    <t>ICT5.2.6</t>
  </si>
  <si>
    <t>ICT5.2.7</t>
  </si>
  <si>
    <t>ICT5.2.8</t>
  </si>
  <si>
    <t>ICT5.2.9</t>
  </si>
  <si>
    <t>ICT5.3</t>
  </si>
  <si>
    <t>ICT5.3.1</t>
  </si>
  <si>
    <t>ICT5.3.2</t>
  </si>
  <si>
    <t>ICT5.3.3</t>
  </si>
  <si>
    <t>ICT5.3.4</t>
  </si>
  <si>
    <t>ICT5.3.5</t>
  </si>
  <si>
    <t>ICT5.3.6</t>
  </si>
  <si>
    <t>ICT5.3.7</t>
  </si>
  <si>
    <t>ICT5.3.8</t>
  </si>
  <si>
    <t>ICT5.3.9</t>
  </si>
  <si>
    <t>ICT5.4</t>
  </si>
  <si>
    <t>ICT5.4.1</t>
  </si>
  <si>
    <t>ICT5.4.2</t>
  </si>
  <si>
    <t>ICT5.4.3</t>
  </si>
  <si>
    <t>ICT5.4.4</t>
  </si>
  <si>
    <t>ICT5.4.5</t>
  </si>
  <si>
    <t>ICT5.4.6</t>
  </si>
  <si>
    <t>ICT5.4.7</t>
  </si>
  <si>
    <t>ICT5.4.8</t>
  </si>
  <si>
    <t>ICT5.4.9</t>
  </si>
  <si>
    <t>ICT5.5</t>
  </si>
  <si>
    <t>ICT5.5.1</t>
  </si>
  <si>
    <t>ICT5.5.2</t>
  </si>
  <si>
    <t>ICT5.5.3</t>
  </si>
  <si>
    <t>ICT5.5.4</t>
  </si>
  <si>
    <t>ICT5.5.5</t>
  </si>
  <si>
    <t>ICT5.5.6</t>
  </si>
  <si>
    <t>ICT5.5.7</t>
  </si>
  <si>
    <t>ICT5.5.8</t>
  </si>
  <si>
    <t>ICT5.5.9</t>
  </si>
  <si>
    <t>ICT5.6</t>
  </si>
  <si>
    <t>ICT5.6.1</t>
  </si>
  <si>
    <t>ICT5.6.2</t>
  </si>
  <si>
    <t>ICT5.6.3</t>
  </si>
  <si>
    <t>ICT5.6.4</t>
  </si>
  <si>
    <t>ICT5.6.5</t>
  </si>
  <si>
    <t>ICT5.6.6</t>
  </si>
  <si>
    <t>ICT5.6.7</t>
  </si>
  <si>
    <t>ICT5.6.8</t>
  </si>
  <si>
    <t>ICT5.6.9</t>
  </si>
  <si>
    <t>ICT5.7</t>
  </si>
  <si>
    <t>ICT5.7.1</t>
  </si>
  <si>
    <t>ICT5.7.2</t>
  </si>
  <si>
    <t>ICT5.7.3</t>
  </si>
  <si>
    <t>ICT5.7.4</t>
  </si>
  <si>
    <t>ICT5.7.5</t>
  </si>
  <si>
    <t>ICT5.7.6</t>
  </si>
  <si>
    <t>ICT5.7.7</t>
  </si>
  <si>
    <t>ICT5.7.8</t>
  </si>
  <si>
    <t>ICT5.7.9</t>
  </si>
  <si>
    <t>ICT6</t>
  </si>
  <si>
    <t>ICT6.1</t>
  </si>
  <si>
    <t>ICT6.2</t>
  </si>
  <si>
    <t>ICT6.3</t>
  </si>
  <si>
    <t>ICT6.4</t>
  </si>
  <si>
    <t>ICT6.5</t>
  </si>
  <si>
    <t>ICT6.6</t>
  </si>
  <si>
    <t>ICT6.7</t>
  </si>
  <si>
    <t>ICT6.8</t>
  </si>
  <si>
    <t>ICT6.9</t>
  </si>
  <si>
    <t>ICT6.10</t>
  </si>
  <si>
    <t>ICT6.11</t>
  </si>
  <si>
    <t>ICT12.1</t>
  </si>
  <si>
    <t>ICT12.2</t>
  </si>
  <si>
    <t>ICT12.6</t>
  </si>
  <si>
    <t>ICT12.7</t>
  </si>
  <si>
    <t>ICT12.8</t>
  </si>
  <si>
    <t>ICT12.9</t>
  </si>
  <si>
    <t>ICT12.10</t>
  </si>
  <si>
    <t>Total cost of the "Storage" Service Tower per  internal end user</t>
  </si>
  <si>
    <t>Total cost of the "WAN" Service Tower per  internal end user</t>
  </si>
  <si>
    <t>Total cost of the "LAN &amp;RAS" Service Tower per  internal end user</t>
  </si>
  <si>
    <t>Total cost of the "Voice" Service Tower per  internal end user</t>
  </si>
  <si>
    <t>Total cost of the "Facilities" Service Tower per  internal end user</t>
  </si>
  <si>
    <t>Total cost of the "End User Infrastructure" Service Tower per  internal end user</t>
  </si>
  <si>
    <t>Total cost of the "Helpdesk" Service Tower per  internal end user</t>
  </si>
  <si>
    <t>Total cost of the "Applications" Service Tower per  internal end user</t>
  </si>
  <si>
    <t>Total cost of the "ICT Management" Service Tower per  internal end user</t>
  </si>
  <si>
    <t>PR7</t>
  </si>
  <si>
    <t>PR8</t>
  </si>
  <si>
    <t>PR9</t>
  </si>
  <si>
    <t>PR10</t>
  </si>
  <si>
    <t>CES4.1</t>
  </si>
  <si>
    <t>CES4.2</t>
  </si>
  <si>
    <t>CES4.3</t>
  </si>
  <si>
    <t>CES4.4</t>
  </si>
  <si>
    <t>Communications Capability Maturity Indicator - current state</t>
  </si>
  <si>
    <t>Communications Capability Maturity Indicator - future state aspiration</t>
  </si>
  <si>
    <t>Legal Capability Maturity Indicator - current state</t>
  </si>
  <si>
    <t>Legal Capability Maturity Indicator - future state aspiration</t>
  </si>
  <si>
    <t>CES6</t>
  </si>
  <si>
    <t>CES7</t>
  </si>
  <si>
    <t>CES8</t>
  </si>
  <si>
    <t>CES9</t>
  </si>
  <si>
    <t>Communications Capability Maturity Model scores</t>
  </si>
  <si>
    <t>HR Future State Aspiration</t>
  </si>
  <si>
    <t>Communications Future State Aspiration</t>
  </si>
  <si>
    <t>Legal Capability Maturity Model scores</t>
  </si>
  <si>
    <t>Legal Future State Aspiration</t>
  </si>
  <si>
    <t xml:space="preserve">ICT </t>
  </si>
  <si>
    <r>
      <t xml:space="preserve">Summary of </t>
    </r>
    <r>
      <rPr>
        <b/>
        <sz val="11"/>
        <rFont val="Arial"/>
        <family val="2"/>
      </rPr>
      <t>ICT</t>
    </r>
    <r>
      <rPr>
        <b/>
        <sz val="11"/>
        <color indexed="10"/>
        <rFont val="Arial"/>
        <family val="2"/>
      </rPr>
      <t xml:space="preserve"> </t>
    </r>
    <r>
      <rPr>
        <b/>
        <sz val="11"/>
        <color indexed="8"/>
        <rFont val="Arial"/>
        <family val="2"/>
      </rPr>
      <t>MPI scores</t>
    </r>
  </si>
  <si>
    <t>Peer group (median)
FY 2012/13</t>
  </si>
  <si>
    <t>NZ full cohort (median)
FY 2012/13</t>
  </si>
  <si>
    <t>Peer group (75th percentile)
FY 2012/13</t>
  </si>
  <si>
    <t>NZ full cohort (75th percentile)
FY 2012/13</t>
  </si>
  <si>
    <t>Agency result
FY 2012/13</t>
  </si>
  <si>
    <t>Agency result 
FY 2012/13</t>
  </si>
  <si>
    <t>GEN1</t>
  </si>
  <si>
    <t>ICT 2.3</t>
  </si>
  <si>
    <t>ICT19.1</t>
  </si>
  <si>
    <t>ICT19.2</t>
  </si>
  <si>
    <t>ICT19.25</t>
  </si>
  <si>
    <t>ICT19.3</t>
  </si>
  <si>
    <t>ICT19.4</t>
  </si>
  <si>
    <t>ICT19.45</t>
  </si>
  <si>
    <t>ICT19.5</t>
  </si>
  <si>
    <t>ICT19.6</t>
  </si>
  <si>
    <t>ICT19.7</t>
  </si>
  <si>
    <t>ICT19.8</t>
  </si>
  <si>
    <t>ICT19.9</t>
  </si>
  <si>
    <t>BASS measurement FY 2013/14 - Agency report</t>
  </si>
  <si>
    <t>Agency dashboard showing full metric results for 11/12, 12/13 and 13/14 years</t>
  </si>
  <si>
    <t>Recruit, source and select employees</t>
  </si>
  <si>
    <t>FIN9</t>
  </si>
  <si>
    <t>Cost of Strategic Financial Management as % of Total Finance Cost</t>
  </si>
  <si>
    <t>CES3.1</t>
  </si>
  <si>
    <t>CES3.2</t>
  </si>
  <si>
    <t>CES3.3</t>
  </si>
  <si>
    <t>CES3.4</t>
  </si>
  <si>
    <t>CES3.5</t>
  </si>
  <si>
    <t>CES3.6</t>
  </si>
  <si>
    <t>CES3.7</t>
  </si>
  <si>
    <t>BASS measurement FY 2013/14 - Summary graphs</t>
  </si>
  <si>
    <t>Cost ($ million) FY 2013/14</t>
  </si>
  <si>
    <t>Distribution of A&amp;S costs FY 2013/14</t>
  </si>
  <si>
    <t>Agency result FY 2013/14</t>
  </si>
  <si>
    <t xml:space="preserve">Agency result FY 2013/14 </t>
  </si>
  <si>
    <t>Agency result FY 2013/14 (mean)</t>
  </si>
  <si>
    <t>Cost ($ million) FY 2012/13</t>
  </si>
  <si>
    <t>Distribution of A&amp;S costs FY 2012/13</t>
  </si>
  <si>
    <t xml:space="preserve">Agency result FY 2012/13 </t>
  </si>
  <si>
    <t>Cost ($ million) FY 2011/12</t>
  </si>
  <si>
    <t>Distribution of A&amp;S costs FY 2011/12</t>
  </si>
  <si>
    <t xml:space="preserve">Agency result FY 2011/12 </t>
  </si>
  <si>
    <t>Agency result
FY 2013/14</t>
  </si>
  <si>
    <t>Peer group (median)
FY 2013/14</t>
  </si>
  <si>
    <t>NZ full cohort (median)
FY 2013/14</t>
  </si>
  <si>
    <t>Peer group (75th percentile)
FY 2013/14</t>
  </si>
  <si>
    <t>NZ full cohort (75th percentile)
FY 2013/14</t>
  </si>
  <si>
    <t>BASS measurement FY 2013/14 - Finance metrics</t>
  </si>
  <si>
    <t>BASS measurement FY 2013/14 - ICT metrics for Service Tower agencies</t>
  </si>
  <si>
    <t>Agency result 
FY 2013/14</t>
  </si>
  <si>
    <t>BASS measurement FY 2013/14 - Procurement metrics</t>
  </si>
  <si>
    <t>BASS measurement FY 2013/14 - Corporate &amp; Executive Services metrics</t>
  </si>
  <si>
    <t xml:space="preserve">% of top 10 suppliers who have a formal partnership/framework agreement </t>
  </si>
  <si>
    <t>Cost elements for each  Service Tower as a % of each Service Tower Cost</t>
  </si>
  <si>
    <t>CES</t>
  </si>
  <si>
    <t>BASS measurement FY 2013/14 - Agency dashboard</t>
  </si>
  <si>
    <t>Metric Result 
FY 2013/14</t>
  </si>
  <si>
    <t>Metric Result 
FY 2012/13</t>
  </si>
  <si>
    <t>Value change FY 13/14 to FY 12/13</t>
  </si>
  <si>
    <t>Percentage change FY 13/14 to FY 12/13</t>
  </si>
  <si>
    <t>Metric Result 
FY 2011/12</t>
  </si>
  <si>
    <t>NB: The above metric has only one year of data due to being introduced for FY 13/14</t>
  </si>
  <si>
    <t>BASS measurement FY 2013/14 - Human Resource metrics</t>
  </si>
  <si>
    <t>Department of Conservation</t>
  </si>
  <si>
    <t/>
  </si>
  <si>
    <t>N/A</t>
  </si>
</sst>
</file>

<file path=xl/styles.xml><?xml version="1.0" encoding="utf-8"?>
<styleSheet xmlns="http://schemas.openxmlformats.org/spreadsheetml/2006/main">
  <numFmts count="6">
    <numFmt numFmtId="164" formatCode="_(&quot;$&quot;* #,##0.00_);_(&quot;$&quot;* \(#,##0.00\);_(&quot;$&quot;* &quot;-&quot;??_);_(@_)"/>
    <numFmt numFmtId="165" formatCode="0.0%"/>
    <numFmt numFmtId="166" formatCode="_(&quot;$&quot;* ##,##0.000_);_(&quot;$&quot;* \(##,##0.000\);_(&quot;$&quot;* &quot;-&quot;??_);_(@_)"/>
    <numFmt numFmtId="167" formatCode="0.0"/>
    <numFmt numFmtId="168" formatCode="#,##0.0_ ;\-#,##0.0\ "/>
    <numFmt numFmtId="169" formatCode="&quot;$&quot;#,##0.00"/>
  </numFmts>
  <fonts count="35">
    <font>
      <sz val="11"/>
      <color indexed="8"/>
      <name val="Arial"/>
      <family val="2"/>
    </font>
    <font>
      <sz val="11"/>
      <color indexed="8"/>
      <name val="Arial"/>
      <family val="2"/>
    </font>
    <font>
      <b/>
      <sz val="11"/>
      <color indexed="9"/>
      <name val="Arial"/>
      <family val="2"/>
    </font>
    <font>
      <b/>
      <sz val="11"/>
      <color indexed="8"/>
      <name val="Arial"/>
      <family val="2"/>
    </font>
    <font>
      <sz val="11"/>
      <name val="Arial"/>
      <family val="2"/>
    </font>
    <font>
      <sz val="28"/>
      <color indexed="9"/>
      <name val="Arial"/>
      <family val="2"/>
    </font>
    <font>
      <b/>
      <i/>
      <sz val="11"/>
      <name val="Arial"/>
      <family val="2"/>
    </font>
    <font>
      <sz val="11"/>
      <color indexed="36"/>
      <name val="Arial"/>
      <family val="2"/>
    </font>
    <font>
      <u/>
      <sz val="11"/>
      <color indexed="39"/>
      <name val="Arial"/>
      <family val="2"/>
    </font>
    <font>
      <sz val="11"/>
      <color indexed="9"/>
      <name val="Arial"/>
      <family val="2"/>
    </font>
    <font>
      <sz val="10"/>
      <name val="Arial"/>
      <family val="2"/>
    </font>
    <font>
      <sz val="11"/>
      <color indexed="10"/>
      <name val="Arial"/>
      <family val="2"/>
    </font>
    <font>
      <sz val="11"/>
      <color indexed="8"/>
      <name val="Calibri"/>
      <family val="2"/>
    </font>
    <font>
      <sz val="11"/>
      <color indexed="17"/>
      <name val="Arial"/>
      <family val="2"/>
    </font>
    <font>
      <sz val="11"/>
      <name val="Cambria"/>
      <family val="1"/>
    </font>
    <font>
      <b/>
      <sz val="11"/>
      <name val="Arial"/>
      <family val="2"/>
    </font>
    <font>
      <b/>
      <sz val="11"/>
      <color indexed="10"/>
      <name val="Arial"/>
      <family val="2"/>
    </font>
    <font>
      <i/>
      <sz val="11"/>
      <name val="Arial"/>
      <family val="2"/>
    </font>
    <font>
      <sz val="11"/>
      <color indexed="8"/>
      <name val="Arial"/>
      <family val="2"/>
    </font>
    <font>
      <sz val="11"/>
      <color indexed="9"/>
      <name val="Arial"/>
      <family val="2"/>
    </font>
    <font>
      <b/>
      <sz val="11"/>
      <color indexed="9"/>
      <name val="Arial"/>
      <family val="2"/>
    </font>
    <font>
      <sz val="11"/>
      <color indexed="8"/>
      <name val="Calibri"/>
      <family val="2"/>
    </font>
    <font>
      <b/>
      <sz val="11"/>
      <color indexed="8"/>
      <name val="Arial"/>
      <family val="2"/>
    </font>
    <font>
      <sz val="11"/>
      <color indexed="10"/>
      <name val="Arial"/>
      <family val="2"/>
    </font>
    <font>
      <b/>
      <sz val="11"/>
      <color rgb="FFFA7D00"/>
      <name val="Arial"/>
      <family val="2"/>
    </font>
    <font>
      <i/>
      <sz val="11"/>
      <color rgb="FF7F7F7F"/>
      <name val="Arial"/>
      <family val="2"/>
    </font>
    <font>
      <sz val="11"/>
      <color rgb="FF006100"/>
      <name val="Arial"/>
      <family val="2"/>
    </font>
    <font>
      <b/>
      <sz val="15"/>
      <color theme="3"/>
      <name val="Arial"/>
      <family val="2"/>
    </font>
    <font>
      <b/>
      <sz val="13"/>
      <color theme="3"/>
      <name val="Arial"/>
      <family val="2"/>
    </font>
    <font>
      <b/>
      <sz val="11"/>
      <color theme="3"/>
      <name val="Arial"/>
      <family val="2"/>
    </font>
    <font>
      <sz val="11"/>
      <color rgb="FF3F3F76"/>
      <name val="Arial"/>
      <family val="2"/>
    </font>
    <font>
      <sz val="11"/>
      <color rgb="FFFA7D00"/>
      <name val="Arial"/>
      <family val="2"/>
    </font>
    <font>
      <sz val="11"/>
      <color rgb="FF9C6500"/>
      <name val="Arial"/>
      <family val="2"/>
    </font>
    <font>
      <b/>
      <sz val="11"/>
      <color rgb="FF3F3F3F"/>
      <name val="Arial"/>
      <family val="2"/>
    </font>
    <font>
      <b/>
      <sz val="18"/>
      <color theme="3"/>
      <name val="Arial"/>
      <family val="2"/>
    </font>
  </fonts>
  <fills count="46">
    <fill>
      <patternFill patternType="none"/>
    </fill>
    <fill>
      <patternFill patternType="gray125"/>
    </fill>
    <fill>
      <patternFill patternType="solid">
        <fgColor indexed="41"/>
        <bgColor indexed="64"/>
      </patternFill>
    </fill>
    <fill>
      <patternFill patternType="solid">
        <fgColor indexed="47"/>
        <bgColor indexed="64"/>
      </patternFill>
    </fill>
    <fill>
      <patternFill patternType="solid">
        <fgColor indexed="22"/>
        <bgColor indexed="64"/>
      </patternFill>
    </fill>
    <fill>
      <patternFill patternType="solid">
        <fgColor indexed="26"/>
        <bgColor indexed="64"/>
      </patternFill>
    </fill>
    <fill>
      <patternFill patternType="solid">
        <fgColor indexed="8"/>
        <bgColor indexed="64"/>
      </patternFill>
    </fill>
    <fill>
      <patternFill patternType="solid">
        <fgColor theme="4" tint="0.79995117038483843"/>
        <bgColor indexed="64"/>
      </patternFill>
    </fill>
    <fill>
      <patternFill patternType="solid">
        <fgColor theme="4" tint="0.79992065187536243"/>
        <bgColor indexed="64"/>
      </patternFill>
    </fill>
    <fill>
      <patternFill patternType="solid">
        <fgColor theme="5" tint="0.79995117038483843"/>
        <bgColor indexed="64"/>
      </patternFill>
    </fill>
    <fill>
      <patternFill patternType="solid">
        <fgColor theme="5" tint="0.79992065187536243"/>
        <bgColor indexed="64"/>
      </patternFill>
    </fill>
    <fill>
      <patternFill patternType="solid">
        <fgColor theme="6" tint="0.79995117038483843"/>
        <bgColor indexed="64"/>
      </patternFill>
    </fill>
    <fill>
      <patternFill patternType="solid">
        <fgColor theme="6" tint="0.79992065187536243"/>
        <bgColor indexed="64"/>
      </patternFill>
    </fill>
    <fill>
      <patternFill patternType="solid">
        <fgColor theme="7" tint="0.79995117038483843"/>
        <bgColor indexed="64"/>
      </patternFill>
    </fill>
    <fill>
      <patternFill patternType="solid">
        <fgColor theme="7" tint="0.79992065187536243"/>
        <bgColor indexed="64"/>
      </patternFill>
    </fill>
    <fill>
      <patternFill patternType="solid">
        <fgColor theme="9" tint="0.79995117038483843"/>
        <bgColor indexed="64"/>
      </patternFill>
    </fill>
    <fill>
      <patternFill patternType="solid">
        <fgColor theme="9" tint="0.79992065187536243"/>
        <bgColor indexed="64"/>
      </patternFill>
    </fill>
    <fill>
      <patternFill patternType="solid">
        <fgColor theme="4" tint="0.59996337778862885"/>
        <bgColor indexed="64"/>
      </patternFill>
    </fill>
    <fill>
      <patternFill patternType="solid">
        <fgColor theme="4" tint="0.59993285927915285"/>
        <bgColor indexed="64"/>
      </patternFill>
    </fill>
    <fill>
      <patternFill patternType="solid">
        <fgColor theme="5" tint="0.59996337778862885"/>
        <bgColor indexed="64"/>
      </patternFill>
    </fill>
    <fill>
      <patternFill patternType="solid">
        <fgColor theme="5" tint="0.59993285927915285"/>
        <bgColor indexed="64"/>
      </patternFill>
    </fill>
    <fill>
      <patternFill patternType="solid">
        <fgColor theme="6" tint="0.59996337778862885"/>
        <bgColor indexed="64"/>
      </patternFill>
    </fill>
    <fill>
      <patternFill patternType="solid">
        <fgColor theme="6" tint="0.59993285927915285"/>
        <bgColor indexed="64"/>
      </patternFill>
    </fill>
    <fill>
      <patternFill patternType="solid">
        <fgColor theme="7" tint="0.59996337778862885"/>
        <bgColor indexed="64"/>
      </patternFill>
    </fill>
    <fill>
      <patternFill patternType="solid">
        <fgColor theme="7" tint="0.59993285927915285"/>
        <bgColor indexed="64"/>
      </patternFill>
    </fill>
    <fill>
      <patternFill patternType="solid">
        <fgColor theme="8" tint="0.59996337778862885"/>
        <bgColor indexed="64"/>
      </patternFill>
    </fill>
    <fill>
      <patternFill patternType="solid">
        <fgColor theme="8" tint="0.59993285927915285"/>
        <bgColor indexed="64"/>
      </patternFill>
    </fill>
    <fill>
      <patternFill patternType="solid">
        <fgColor theme="9" tint="0.599963377788628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thick">
        <color theme="4" tint="0.499923703726310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82">
    <xf numFmtId="0" fontId="0" fillId="0" borderId="0"/>
    <xf numFmtId="0" fontId="18" fillId="7" borderId="0" applyNumberFormat="0" applyBorder="0"/>
    <xf numFmtId="0" fontId="1" fillId="8" borderId="0" applyNumberFormat="0" applyBorder="0"/>
    <xf numFmtId="0" fontId="18" fillId="9" borderId="0" applyNumberFormat="0" applyBorder="0"/>
    <xf numFmtId="0" fontId="1" fillId="10" borderId="0" applyNumberFormat="0" applyBorder="0"/>
    <xf numFmtId="0" fontId="18" fillId="11" borderId="0" applyNumberFormat="0" applyBorder="0"/>
    <xf numFmtId="0" fontId="1" fillId="12" borderId="0" applyNumberFormat="0" applyBorder="0"/>
    <xf numFmtId="0" fontId="18" fillId="13" borderId="0" applyNumberFormat="0" applyBorder="0"/>
    <xf numFmtId="0" fontId="1" fillId="14" borderId="0" applyNumberFormat="0" applyBorder="0"/>
    <xf numFmtId="0" fontId="18" fillId="2" borderId="0" applyNumberFormat="0" applyBorder="0"/>
    <xf numFmtId="0" fontId="1" fillId="2" borderId="0" applyNumberFormat="0" applyBorder="0"/>
    <xf numFmtId="0" fontId="18" fillId="15" borderId="0" applyNumberFormat="0" applyBorder="0"/>
    <xf numFmtId="0" fontId="1" fillId="16" borderId="0" applyNumberFormat="0" applyBorder="0"/>
    <xf numFmtId="0" fontId="18" fillId="17" borderId="0" applyNumberFormat="0" applyBorder="0"/>
    <xf numFmtId="0" fontId="1" fillId="18" borderId="0" applyNumberFormat="0" applyBorder="0"/>
    <xf numFmtId="0" fontId="18" fillId="19" borderId="0" applyNumberFormat="0" applyBorder="0"/>
    <xf numFmtId="0" fontId="1" fillId="20" borderId="0" applyNumberFormat="0" applyBorder="0"/>
    <xf numFmtId="0" fontId="18" fillId="21" borderId="0" applyNumberFormat="0" applyBorder="0"/>
    <xf numFmtId="0" fontId="1" fillId="22" borderId="0" applyNumberFormat="0" applyBorder="0"/>
    <xf numFmtId="0" fontId="18" fillId="23" borderId="0" applyNumberFormat="0" applyBorder="0"/>
    <xf numFmtId="0" fontId="1" fillId="24" borderId="0" applyNumberFormat="0" applyBorder="0"/>
    <xf numFmtId="0" fontId="18" fillId="25" borderId="0" applyNumberFormat="0" applyBorder="0"/>
    <xf numFmtId="0" fontId="1" fillId="26" borderId="0" applyNumberFormat="0" applyBorder="0"/>
    <xf numFmtId="0" fontId="18" fillId="27" borderId="0" applyNumberFormat="0" applyBorder="0"/>
    <xf numFmtId="0" fontId="1" fillId="28" borderId="0" applyNumberFormat="0" applyBorder="0"/>
    <xf numFmtId="0" fontId="19" fillId="29" borderId="0" applyNumberFormat="0" applyBorder="0"/>
    <xf numFmtId="0" fontId="9" fillId="29" borderId="0" applyNumberFormat="0" applyBorder="0"/>
    <xf numFmtId="0" fontId="19" fillId="30" borderId="0" applyNumberFormat="0" applyBorder="0"/>
    <xf numFmtId="0" fontId="9" fillId="30" borderId="0" applyNumberFormat="0" applyBorder="0"/>
    <xf numFmtId="0" fontId="19" fillId="31" borderId="0" applyNumberFormat="0" applyBorder="0"/>
    <xf numFmtId="0" fontId="9" fillId="31" borderId="0" applyNumberFormat="0" applyBorder="0"/>
    <xf numFmtId="0" fontId="19" fillId="32" borderId="0" applyNumberFormat="0" applyBorder="0"/>
    <xf numFmtId="0" fontId="9" fillId="32" borderId="0" applyNumberFormat="0" applyBorder="0"/>
    <xf numFmtId="0" fontId="19" fillId="33" borderId="0" applyNumberFormat="0" applyBorder="0"/>
    <xf numFmtId="0" fontId="9" fillId="33" borderId="0" applyNumberFormat="0" applyBorder="0"/>
    <xf numFmtId="0" fontId="19" fillId="34" borderId="0" applyNumberFormat="0" applyBorder="0"/>
    <xf numFmtId="0" fontId="9" fillId="34" borderId="0" applyNumberFormat="0" applyBorder="0"/>
    <xf numFmtId="0" fontId="19" fillId="35" borderId="0" applyNumberFormat="0" applyBorder="0"/>
    <xf numFmtId="0" fontId="9" fillId="35" borderId="0" applyNumberFormat="0" applyBorder="0"/>
    <xf numFmtId="0" fontId="19" fillId="36" borderId="0" applyNumberFormat="0" applyBorder="0"/>
    <xf numFmtId="0" fontId="9" fillId="36" borderId="0" applyNumberFormat="0" applyBorder="0"/>
    <xf numFmtId="0" fontId="19" fillId="37" borderId="0" applyNumberFormat="0" applyBorder="0"/>
    <xf numFmtId="0" fontId="9" fillId="37" borderId="0" applyNumberFormat="0" applyBorder="0"/>
    <xf numFmtId="0" fontId="19" fillId="38" borderId="0" applyNumberFormat="0" applyBorder="0"/>
    <xf numFmtId="0" fontId="9" fillId="38" borderId="0" applyNumberFormat="0" applyBorder="0"/>
    <xf numFmtId="0" fontId="19" fillId="39" borderId="0" applyNumberFormat="0" applyBorder="0"/>
    <xf numFmtId="0" fontId="9" fillId="39" borderId="0" applyNumberFormat="0" applyBorder="0"/>
    <xf numFmtId="0" fontId="19" fillId="40" borderId="0" applyNumberFormat="0" applyBorder="0"/>
    <xf numFmtId="0" fontId="9" fillId="40" borderId="0" applyNumberFormat="0" applyBorder="0"/>
    <xf numFmtId="0" fontId="7" fillId="41" borderId="0" applyNumberFormat="0" applyBorder="0"/>
    <xf numFmtId="0" fontId="24" fillId="42" borderId="10" applyNumberFormat="0"/>
    <xf numFmtId="0" fontId="20" fillId="43" borderId="11" applyNumberFormat="0"/>
    <xf numFmtId="0" fontId="2" fillId="43" borderId="11" applyNumberFormat="0"/>
    <xf numFmtId="164" fontId="1" fillId="0" borderId="0" applyBorder="0"/>
    <xf numFmtId="164" fontId="1" fillId="0" borderId="0" applyBorder="0"/>
    <xf numFmtId="0" fontId="25" fillId="0" borderId="0" applyNumberFormat="0" applyBorder="0"/>
    <xf numFmtId="0" fontId="26" fillId="44" borderId="0" applyNumberFormat="0" applyBorder="0"/>
    <xf numFmtId="0" fontId="27" fillId="0" borderId="12" applyNumberFormat="0"/>
    <xf numFmtId="0" fontId="28" fillId="0" borderId="13" applyNumberFormat="0"/>
    <xf numFmtId="0" fontId="28" fillId="0" borderId="14" applyNumberFormat="0"/>
    <xf numFmtId="0" fontId="29" fillId="0" borderId="15" applyNumberFormat="0"/>
    <xf numFmtId="0" fontId="29" fillId="0" borderId="0" applyNumberFormat="0" applyBorder="0"/>
    <xf numFmtId="0" fontId="8" fillId="0" borderId="0" applyNumberFormat="0" applyBorder="0" applyAlignment="0" applyProtection="0"/>
    <xf numFmtId="0" fontId="30" fillId="3" borderId="10" applyNumberFormat="0"/>
    <xf numFmtId="0" fontId="30" fillId="3" borderId="10" applyNumberFormat="0"/>
    <xf numFmtId="0" fontId="31" fillId="0" borderId="16" applyNumberFormat="0"/>
    <xf numFmtId="0" fontId="32" fillId="45" borderId="0" applyNumberFormat="0" applyBorder="0"/>
    <xf numFmtId="0" fontId="10" fillId="0" borderId="0"/>
    <xf numFmtId="0" fontId="18" fillId="0" borderId="0"/>
    <xf numFmtId="0" fontId="21" fillId="0" borderId="0"/>
    <xf numFmtId="0" fontId="1" fillId="0" borderId="0"/>
    <xf numFmtId="0" fontId="1" fillId="5" borderId="17" applyNumberFormat="0"/>
    <xf numFmtId="0" fontId="1" fillId="5" borderId="17" applyNumberFormat="0"/>
    <xf numFmtId="0" fontId="33" fillId="42" borderId="18" applyNumberFormat="0"/>
    <xf numFmtId="9" fontId="1" fillId="0" borderId="0" applyBorder="0"/>
    <xf numFmtId="9" fontId="1" fillId="0" borderId="0" applyBorder="0"/>
    <xf numFmtId="9" fontId="12" fillId="0" borderId="0" applyFont="0" applyFill="0" applyBorder="0" applyAlignment="0" applyProtection="0"/>
    <xf numFmtId="0" fontId="34" fillId="0" borderId="0" applyNumberFormat="0" applyBorder="0"/>
    <xf numFmtId="0" fontId="22" fillId="0" borderId="19" applyNumberFormat="0"/>
    <xf numFmtId="0" fontId="3" fillId="0" borderId="19" applyNumberFormat="0"/>
    <xf numFmtId="0" fontId="23" fillId="0" borderId="0" applyNumberFormat="0" applyBorder="0"/>
    <xf numFmtId="0" fontId="11" fillId="0" borderId="0" applyNumberFormat="0" applyBorder="0"/>
  </cellStyleXfs>
  <cellXfs count="185">
    <xf numFmtId="0" fontId="18" fillId="0" borderId="0" xfId="0" applyFont="1"/>
    <xf numFmtId="0" fontId="3" fillId="0" borderId="0" xfId="0" applyFont="1" applyAlignment="1">
      <alignment wrapText="1"/>
    </xf>
    <xf numFmtId="0" fontId="3" fillId="0" borderId="1" xfId="0" applyFont="1" applyBorder="1" applyAlignment="1">
      <alignment wrapText="1"/>
    </xf>
    <xf numFmtId="0" fontId="18" fillId="0" borderId="0" xfId="0" applyFont="1" applyAlignment="1">
      <alignment horizontal="center" vertical="center"/>
    </xf>
    <xf numFmtId="0" fontId="2" fillId="6" borderId="0" xfId="0" applyFont="1" applyFill="1" applyAlignment="1">
      <alignment horizontal="left"/>
    </xf>
    <xf numFmtId="0" fontId="18" fillId="4" borderId="0" xfId="0" applyFont="1" applyFill="1" applyAlignment="1">
      <alignment horizontal="left"/>
    </xf>
    <xf numFmtId="0" fontId="3" fillId="4" borderId="0" xfId="0" applyFont="1" applyFill="1" applyAlignment="1">
      <alignment horizontal="center" vertical="center" wrapText="1"/>
    </xf>
    <xf numFmtId="0" fontId="3" fillId="4" borderId="0" xfId="0" applyFont="1" applyFill="1" applyAlignment="1">
      <alignment horizontal="left" vertical="center"/>
    </xf>
    <xf numFmtId="0" fontId="18" fillId="0" borderId="0" xfId="0" applyFont="1" applyAlignment="1">
      <alignment horizontal="center"/>
    </xf>
    <xf numFmtId="0" fontId="18" fillId="0" borderId="0" xfId="0" applyFont="1" applyAlignment="1">
      <alignment horizontal="left"/>
    </xf>
    <xf numFmtId="0" fontId="2" fillId="6" borderId="1" xfId="0" applyFont="1" applyFill="1" applyBorder="1" applyAlignment="1">
      <alignment vertical="center"/>
    </xf>
    <xf numFmtId="0" fontId="2" fillId="6" borderId="1" xfId="0" applyFont="1" applyFill="1" applyBorder="1" applyAlignment="1">
      <alignment horizontal="center" vertical="center" wrapText="1"/>
    </xf>
    <xf numFmtId="0" fontId="4" fillId="0" borderId="0" xfId="0" applyFont="1" applyFill="1"/>
    <xf numFmtId="0" fontId="4" fillId="0" borderId="1" xfId="0" applyFont="1" applyFill="1" applyBorder="1" applyAlignment="1">
      <alignment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indent="1"/>
    </xf>
    <xf numFmtId="0" fontId="4" fillId="0" borderId="1" xfId="0" applyFont="1" applyFill="1" applyBorder="1" applyAlignment="1">
      <alignment horizontal="left" vertical="center" wrapText="1" indent="1"/>
    </xf>
    <xf numFmtId="0" fontId="18" fillId="0" borderId="1" xfId="0" applyFont="1" applyBorder="1" applyAlignment="1">
      <alignment horizontal="left" vertical="center" indent="1"/>
    </xf>
    <xf numFmtId="0" fontId="18" fillId="0" borderId="1" xfId="0" applyFont="1" applyBorder="1" applyAlignment="1">
      <alignment vertical="center" wrapText="1"/>
    </xf>
    <xf numFmtId="0" fontId="18" fillId="0" borderId="1" xfId="0" applyFont="1" applyBorder="1" applyAlignment="1">
      <alignment vertical="center"/>
    </xf>
    <xf numFmtId="0" fontId="18" fillId="0" borderId="1" xfId="0" applyFont="1" applyBorder="1" applyAlignment="1">
      <alignment horizontal="left" vertical="center" wrapText="1" indent="1"/>
    </xf>
    <xf numFmtId="10" fontId="18" fillId="0" borderId="1" xfId="0" applyNumberFormat="1" applyFont="1" applyBorder="1" applyAlignment="1">
      <alignment horizontal="right" vertical="center"/>
    </xf>
    <xf numFmtId="2" fontId="18" fillId="0" borderId="1" xfId="0" applyNumberFormat="1" applyFont="1" applyBorder="1" applyAlignment="1">
      <alignment horizontal="right" vertical="center"/>
    </xf>
    <xf numFmtId="164" fontId="18" fillId="0" borderId="1" xfId="0" applyNumberFormat="1" applyFont="1" applyBorder="1" applyAlignment="1">
      <alignment horizontal="right" vertical="center"/>
    </xf>
    <xf numFmtId="10" fontId="18" fillId="0" borderId="1" xfId="0" applyNumberFormat="1" applyFont="1" applyBorder="1" applyAlignment="1">
      <alignment horizontal="right"/>
    </xf>
    <xf numFmtId="0" fontId="18" fillId="0" borderId="1" xfId="0" applyFont="1" applyBorder="1" applyAlignment="1">
      <alignment horizontal="left" vertical="center"/>
    </xf>
    <xf numFmtId="0" fontId="2" fillId="6" borderId="0" xfId="0" applyFont="1" applyFill="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18" fillId="0" borderId="1" xfId="0" applyFont="1" applyBorder="1" applyAlignment="1">
      <alignment wrapText="1"/>
    </xf>
    <xf numFmtId="164" fontId="4" fillId="0" borderId="1" xfId="0" applyNumberFormat="1" applyFont="1" applyFill="1" applyBorder="1" applyAlignment="1">
      <alignment horizontal="right" vertical="center"/>
    </xf>
    <xf numFmtId="10" fontId="0" fillId="0" borderId="1" xfId="74" applyNumberFormat="1" applyFont="1" applyFill="1" applyBorder="1" applyAlignment="1">
      <alignment horizontal="right" vertical="center"/>
    </xf>
    <xf numFmtId="164" fontId="0" fillId="0" borderId="1" xfId="53" applyNumberFormat="1" applyFont="1" applyFill="1" applyBorder="1" applyAlignment="1">
      <alignment horizontal="right" vertical="center"/>
    </xf>
    <xf numFmtId="10" fontId="0" fillId="0" borderId="1" xfId="53" applyNumberFormat="1" applyFont="1" applyFill="1" applyBorder="1" applyAlignment="1">
      <alignment horizontal="right" vertical="center"/>
    </xf>
    <xf numFmtId="166" fontId="18" fillId="0" borderId="1" xfId="0" applyNumberFormat="1" applyFont="1" applyBorder="1" applyAlignment="1">
      <alignment horizontal="right" vertical="center"/>
    </xf>
    <xf numFmtId="166" fontId="11" fillId="0" borderId="0" xfId="0" applyNumberFormat="1" applyFont="1" applyBorder="1"/>
    <xf numFmtId="0" fontId="11" fillId="0" borderId="0" xfId="0" applyFont="1"/>
    <xf numFmtId="0" fontId="11" fillId="0" borderId="0" xfId="0" applyFont="1" applyBorder="1" applyAlignment="1">
      <alignment wrapText="1"/>
    </xf>
    <xf numFmtId="166" fontId="11" fillId="0" borderId="0" xfId="0" applyNumberFormat="1" applyFont="1" applyBorder="1" applyAlignment="1">
      <alignment horizontal="right" vertical="center"/>
    </xf>
    <xf numFmtId="10" fontId="18" fillId="0" borderId="0" xfId="0" applyNumberFormat="1" applyFont="1" applyBorder="1" applyAlignment="1">
      <alignment horizontal="right" vertical="center"/>
    </xf>
    <xf numFmtId="0" fontId="18" fillId="0" borderId="0" xfId="0" applyFont="1" applyBorder="1" applyAlignment="1">
      <alignment wrapText="1"/>
    </xf>
    <xf numFmtId="0" fontId="18" fillId="0" borderId="2" xfId="0" applyFont="1" applyBorder="1" applyAlignment="1">
      <alignment horizontal="left" vertical="center"/>
    </xf>
    <xf numFmtId="0" fontId="0" fillId="0" borderId="1" xfId="69" applyFont="1" applyBorder="1" applyAlignment="1">
      <alignment vertical="center"/>
    </xf>
    <xf numFmtId="0" fontId="0" fillId="0" borderId="1" xfId="69" applyFont="1" applyBorder="1" applyAlignment="1">
      <alignment horizontal="left" vertical="center" indent="1"/>
    </xf>
    <xf numFmtId="0" fontId="0" fillId="0" borderId="1" xfId="69" applyFont="1" applyBorder="1" applyAlignment="1">
      <alignment vertical="top" wrapText="1"/>
    </xf>
    <xf numFmtId="0" fontId="0" fillId="0" borderId="1" xfId="68" applyFont="1" applyBorder="1" applyAlignment="1">
      <alignment vertical="center"/>
    </xf>
    <xf numFmtId="0" fontId="0" fillId="0" borderId="1" xfId="68" applyFont="1" applyBorder="1" applyAlignment="1">
      <alignment horizontal="left" vertical="center" indent="1"/>
    </xf>
    <xf numFmtId="0" fontId="0" fillId="0" borderId="1" xfId="69" applyFont="1" applyBorder="1" applyAlignment="1">
      <alignment horizontal="right" vertical="center"/>
    </xf>
    <xf numFmtId="0" fontId="0" fillId="0" borderId="1" xfId="68" applyFont="1" applyBorder="1" applyAlignment="1">
      <alignment vertical="center" wrapText="1"/>
    </xf>
    <xf numFmtId="0" fontId="13" fillId="0" borderId="0" xfId="0" applyFont="1"/>
    <xf numFmtId="10" fontId="13" fillId="0" borderId="1" xfId="0" applyNumberFormat="1" applyFont="1" applyBorder="1" applyAlignment="1">
      <alignment horizontal="right" vertical="center"/>
    </xf>
    <xf numFmtId="0" fontId="3" fillId="0" borderId="1" xfId="0" applyFont="1" applyBorder="1" applyAlignment="1">
      <alignment horizontal="left" vertical="center" indent="1"/>
    </xf>
    <xf numFmtId="0" fontId="18" fillId="0" borderId="1" xfId="0" applyFont="1" applyBorder="1" applyAlignment="1">
      <alignment horizontal="right" vertical="center"/>
    </xf>
    <xf numFmtId="0" fontId="18" fillId="0" borderId="1" xfId="0" applyFont="1" applyBorder="1" applyAlignment="1">
      <alignment horizontal="left" vertical="center" wrapText="1"/>
    </xf>
    <xf numFmtId="167" fontId="18" fillId="0" borderId="1" xfId="0" applyNumberFormat="1" applyFont="1" applyBorder="1" applyAlignment="1">
      <alignment horizontal="right" vertical="center"/>
    </xf>
    <xf numFmtId="0" fontId="4" fillId="0" borderId="1" xfId="0" applyFont="1" applyBorder="1" applyAlignment="1">
      <alignment vertical="center" wrapText="1"/>
    </xf>
    <xf numFmtId="10" fontId="15" fillId="0" borderId="1" xfId="0" applyNumberFormat="1" applyFont="1" applyBorder="1"/>
    <xf numFmtId="10" fontId="4" fillId="0" borderId="1" xfId="0" applyNumberFormat="1" applyFont="1" applyBorder="1"/>
    <xf numFmtId="0" fontId="14" fillId="0" borderId="1" xfId="0" applyFont="1" applyFill="1" applyBorder="1" applyAlignment="1">
      <alignment horizontal="left" vertical="top" wrapText="1"/>
    </xf>
    <xf numFmtId="10" fontId="4" fillId="0" borderId="1" xfId="0" applyNumberFormat="1" applyFont="1" applyBorder="1" applyAlignment="1">
      <alignment horizontal="right" vertical="center"/>
    </xf>
    <xf numFmtId="10" fontId="18" fillId="0" borderId="1" xfId="68" applyNumberFormat="1" applyFont="1" applyBorder="1" applyAlignment="1">
      <alignment horizontal="right" vertical="center"/>
    </xf>
    <xf numFmtId="0" fontId="18" fillId="0" borderId="0" xfId="0" applyFont="1" applyAlignment="1"/>
    <xf numFmtId="10" fontId="4" fillId="0" borderId="1" xfId="0" applyNumberFormat="1" applyFont="1" applyFill="1" applyBorder="1" applyAlignment="1">
      <alignment horizontal="right" vertical="center"/>
    </xf>
    <xf numFmtId="0" fontId="11" fillId="0" borderId="1" xfId="0" applyFont="1" applyBorder="1" applyAlignment="1">
      <alignment horizontal="right" vertical="center"/>
    </xf>
    <xf numFmtId="2" fontId="4" fillId="0" borderId="1" xfId="0" applyNumberFormat="1" applyFont="1" applyFill="1" applyBorder="1" applyAlignment="1">
      <alignment horizontal="right" vertical="center"/>
    </xf>
    <xf numFmtId="0" fontId="4" fillId="0" borderId="1" xfId="0" applyFont="1" applyFill="1" applyBorder="1" applyAlignment="1">
      <alignment horizontal="right" vertical="center"/>
    </xf>
    <xf numFmtId="0" fontId="11" fillId="0" borderId="1" xfId="0" applyFont="1" applyFill="1" applyBorder="1" applyAlignment="1">
      <alignment horizontal="right" vertical="center"/>
    </xf>
    <xf numFmtId="10" fontId="0" fillId="0" borderId="1" xfId="69" applyNumberFormat="1" applyFont="1" applyBorder="1" applyAlignment="1">
      <alignment horizontal="right" vertical="center"/>
    </xf>
    <xf numFmtId="10" fontId="18" fillId="0" borderId="1" xfId="0" applyNumberFormat="1" applyFont="1" applyFill="1" applyBorder="1" applyAlignment="1">
      <alignment horizontal="right" vertical="center"/>
    </xf>
    <xf numFmtId="0" fontId="0" fillId="0" borderId="0" xfId="0" applyFont="1" applyAlignment="1"/>
    <xf numFmtId="165" fontId="18" fillId="0" borderId="1" xfId="0" applyNumberFormat="1" applyFont="1" applyBorder="1" applyAlignment="1">
      <alignment horizontal="right" vertical="center"/>
    </xf>
    <xf numFmtId="0" fontId="23" fillId="0" borderId="0" xfId="0" applyFont="1"/>
    <xf numFmtId="10" fontId="23" fillId="0" borderId="1" xfId="0" applyNumberFormat="1" applyFont="1" applyFill="1" applyBorder="1" applyAlignment="1">
      <alignment horizontal="right" vertical="center"/>
    </xf>
    <xf numFmtId="10" fontId="23" fillId="0" borderId="1" xfId="0" applyNumberFormat="1" applyFont="1" applyBorder="1" applyAlignment="1">
      <alignment horizontal="right" vertical="center"/>
    </xf>
    <xf numFmtId="0" fontId="23" fillId="0" borderId="0" xfId="0" applyFont="1" applyAlignment="1"/>
    <xf numFmtId="167" fontId="18" fillId="0" borderId="0" xfId="0" applyNumberFormat="1" applyFont="1" applyBorder="1" applyAlignment="1">
      <alignment horizontal="right" vertical="center"/>
    </xf>
    <xf numFmtId="0" fontId="3" fillId="0" borderId="0" xfId="0" applyFont="1" applyBorder="1" applyAlignment="1">
      <alignment vertical="center" wrapText="1"/>
    </xf>
    <xf numFmtId="0" fontId="3" fillId="0" borderId="0" xfId="0" applyFont="1" applyBorder="1" applyAlignment="1">
      <alignment horizontal="left" vertical="center" wrapText="1"/>
    </xf>
    <xf numFmtId="0" fontId="4" fillId="0" borderId="1" xfId="0" applyFont="1" applyBorder="1" applyAlignment="1">
      <alignment vertical="center"/>
    </xf>
    <xf numFmtId="0" fontId="4" fillId="0" borderId="1" xfId="0" applyFont="1" applyFill="1" applyBorder="1" applyAlignment="1">
      <alignment horizontal="left" vertical="top" wrapText="1"/>
    </xf>
    <xf numFmtId="167" fontId="4" fillId="0" borderId="1" xfId="0" applyNumberFormat="1" applyFont="1" applyBorder="1" applyAlignment="1">
      <alignment horizontal="right" vertical="center"/>
    </xf>
    <xf numFmtId="0" fontId="4" fillId="0" borderId="1" xfId="62" applyFont="1" applyFill="1" applyBorder="1" applyAlignment="1" applyProtection="1">
      <alignment horizontal="left" vertical="top"/>
    </xf>
    <xf numFmtId="0" fontId="4" fillId="0" borderId="1" xfId="68" applyFont="1" applyBorder="1" applyAlignment="1">
      <alignment horizontal="right" vertical="center"/>
    </xf>
    <xf numFmtId="165" fontId="4" fillId="0" borderId="1" xfId="76" applyNumberFormat="1" applyFont="1" applyFill="1" applyBorder="1" applyAlignment="1">
      <alignment horizontal="right" vertical="center"/>
    </xf>
    <xf numFmtId="0" fontId="4" fillId="0" borderId="1" xfId="0" applyFont="1" applyFill="1" applyBorder="1" applyAlignment="1">
      <alignment horizontal="left" vertical="top" wrapText="1" indent="1"/>
    </xf>
    <xf numFmtId="10" fontId="4" fillId="0" borderId="1" xfId="68" applyNumberFormat="1" applyFont="1" applyBorder="1" applyAlignment="1">
      <alignment horizontal="right" vertical="center"/>
    </xf>
    <xf numFmtId="10" fontId="4" fillId="0" borderId="1" xfId="76" applyNumberFormat="1" applyFont="1" applyFill="1" applyBorder="1" applyAlignment="1">
      <alignment horizontal="right" vertical="center"/>
    </xf>
    <xf numFmtId="0" fontId="4" fillId="0" borderId="1" xfId="0" applyFont="1" applyFill="1" applyBorder="1" applyAlignment="1">
      <alignment horizontal="left" vertical="top"/>
    </xf>
    <xf numFmtId="0" fontId="4" fillId="0" borderId="1" xfId="69" applyFont="1" applyBorder="1" applyAlignment="1">
      <alignment horizontal="right" vertical="center"/>
    </xf>
    <xf numFmtId="0" fontId="4" fillId="0" borderId="1" xfId="0" applyFont="1" applyFill="1" applyBorder="1" applyAlignment="1">
      <alignment horizontal="left" vertical="top" indent="1"/>
    </xf>
    <xf numFmtId="167" fontId="0" fillId="0" borderId="1" xfId="69" applyNumberFormat="1" applyFont="1" applyBorder="1" applyAlignment="1">
      <alignment horizontal="right" vertical="center"/>
    </xf>
    <xf numFmtId="0" fontId="4" fillId="0" borderId="1" xfId="68" applyFont="1" applyBorder="1" applyAlignment="1">
      <alignment vertical="center" wrapText="1"/>
    </xf>
    <xf numFmtId="169" fontId="4" fillId="0" borderId="1" xfId="69" applyNumberFormat="1" applyFont="1" applyBorder="1" applyAlignment="1">
      <alignment horizontal="right" vertical="center"/>
    </xf>
    <xf numFmtId="164" fontId="4" fillId="0" borderId="1" xfId="0" applyNumberFormat="1" applyFont="1" applyBorder="1" applyAlignment="1">
      <alignment horizontal="right" vertical="center"/>
    </xf>
    <xf numFmtId="0" fontId="4" fillId="0" borderId="1" xfId="68" applyFont="1" applyBorder="1" applyAlignment="1">
      <alignment horizontal="left" vertical="center" indent="1"/>
    </xf>
    <xf numFmtId="0" fontId="4" fillId="0" borderId="1" xfId="68" applyFont="1" applyBorder="1" applyAlignment="1">
      <alignment horizontal="left" vertical="center" wrapText="1" indent="1"/>
    </xf>
    <xf numFmtId="0" fontId="4" fillId="0" borderId="3" xfId="0" applyFont="1" applyFill="1" applyBorder="1" applyAlignment="1">
      <alignment vertical="center" wrapText="1"/>
    </xf>
    <xf numFmtId="0" fontId="4" fillId="0" borderId="3" xfId="0" applyFont="1" applyFill="1" applyBorder="1" applyAlignment="1">
      <alignment horizontal="left" vertical="top" wrapText="1" indent="1"/>
    </xf>
    <xf numFmtId="2" fontId="4" fillId="0" borderId="1" xfId="69" applyNumberFormat="1" applyFont="1" applyBorder="1" applyAlignment="1">
      <alignment horizontal="right" vertical="center"/>
    </xf>
    <xf numFmtId="9" fontId="0" fillId="0" borderId="1" xfId="68" applyNumberFormat="1" applyFont="1" applyBorder="1" applyAlignment="1">
      <alignment horizontal="right" vertical="center"/>
    </xf>
    <xf numFmtId="10" fontId="0" fillId="0" borderId="4" xfId="68" applyNumberFormat="1" applyFont="1" applyBorder="1" applyAlignment="1">
      <alignment horizontal="right" vertical="center"/>
    </xf>
    <xf numFmtId="10" fontId="0" fillId="0" borderId="1" xfId="68" applyNumberFormat="1" applyFont="1" applyBorder="1" applyAlignment="1">
      <alignment horizontal="right" vertical="center"/>
    </xf>
    <xf numFmtId="0" fontId="0" fillId="0" borderId="4" xfId="68" applyNumberFormat="1" applyFont="1" applyBorder="1" applyAlignment="1">
      <alignment horizontal="right" vertical="center"/>
    </xf>
    <xf numFmtId="0" fontId="0" fillId="0" borderId="1" xfId="68" applyNumberFormat="1" applyFont="1" applyBorder="1" applyAlignment="1">
      <alignment horizontal="right" vertical="center"/>
    </xf>
    <xf numFmtId="0" fontId="4" fillId="0" borderId="1" xfId="0" applyFont="1" applyFill="1" applyBorder="1" applyAlignment="1">
      <alignment horizontal="left" vertical="center"/>
    </xf>
    <xf numFmtId="0" fontId="4" fillId="0" borderId="5" xfId="0" applyFont="1" applyFill="1" applyBorder="1"/>
    <xf numFmtId="0" fontId="4" fillId="0" borderId="3" xfId="0" applyFont="1" applyFill="1" applyBorder="1" applyAlignment="1">
      <alignment horizontal="left" vertical="center"/>
    </xf>
    <xf numFmtId="0" fontId="4" fillId="0" borderId="1" xfId="0" applyFont="1" applyFill="1" applyBorder="1"/>
    <xf numFmtId="0" fontId="4" fillId="0" borderId="6" xfId="0" applyFont="1" applyFill="1" applyBorder="1" applyAlignment="1">
      <alignment horizontal="left" vertical="top" indent="1"/>
    </xf>
    <xf numFmtId="0" fontId="4" fillId="0" borderId="5" xfId="0" applyFont="1" applyFill="1" applyBorder="1" applyAlignment="1">
      <alignment horizontal="left" indent="1"/>
    </xf>
    <xf numFmtId="0" fontId="4" fillId="0" borderId="6" xfId="0" applyFont="1" applyFill="1" applyBorder="1" applyAlignment="1">
      <alignment horizontal="left" vertical="top" indent="2"/>
    </xf>
    <xf numFmtId="0" fontId="17" fillId="0" borderId="1" xfId="0" applyFont="1" applyFill="1" applyBorder="1" applyAlignment="1">
      <alignment horizontal="left" indent="2"/>
    </xf>
    <xf numFmtId="0" fontId="4" fillId="0" borderId="6" xfId="0" applyFont="1" applyFill="1" applyBorder="1"/>
    <xf numFmtId="0" fontId="4" fillId="0" borderId="1" xfId="0" applyFont="1" applyFill="1" applyBorder="1" applyAlignment="1">
      <alignment horizontal="left" vertical="top" indent="2"/>
    </xf>
    <xf numFmtId="0" fontId="17" fillId="0" borderId="6" xfId="0" applyFont="1" applyFill="1" applyBorder="1" applyAlignment="1">
      <alignment horizontal="left" indent="1"/>
    </xf>
    <xf numFmtId="0" fontId="4" fillId="0" borderId="7" xfId="0" applyFont="1" applyFill="1" applyBorder="1" applyAlignment="1">
      <alignment horizontal="left" vertical="top" indent="1"/>
    </xf>
    <xf numFmtId="0" fontId="4" fillId="0" borderId="5" xfId="0" applyFont="1" applyFill="1" applyBorder="1" applyAlignment="1">
      <alignment horizontal="left" vertical="top" indent="1"/>
    </xf>
    <xf numFmtId="0" fontId="4" fillId="0" borderId="1" xfId="0" applyFont="1" applyBorder="1" applyAlignment="1">
      <alignment horizontal="left" vertical="center"/>
    </xf>
    <xf numFmtId="0" fontId="4" fillId="0" borderId="2" xfId="0" applyFont="1" applyBorder="1" applyAlignment="1">
      <alignment vertical="center"/>
    </xf>
    <xf numFmtId="1" fontId="4" fillId="0" borderId="1" xfId="0" applyNumberFormat="1" applyFont="1" applyBorder="1" applyAlignment="1">
      <alignment horizontal="right" vertical="center"/>
    </xf>
    <xf numFmtId="0" fontId="4" fillId="0" borderId="1" xfId="69" applyFont="1" applyBorder="1" applyAlignment="1">
      <alignment vertical="center" wrapText="1"/>
    </xf>
    <xf numFmtId="168" fontId="4" fillId="0" borderId="1" xfId="0" applyNumberFormat="1" applyFont="1" applyBorder="1" applyAlignment="1">
      <alignment horizontal="right" vertical="center"/>
    </xf>
    <xf numFmtId="0" fontId="4" fillId="0" borderId="1" xfId="0" applyFont="1" applyBorder="1" applyAlignment="1">
      <alignment horizontal="left" vertical="center" wrapText="1"/>
    </xf>
    <xf numFmtId="0" fontId="4" fillId="0" borderId="1" xfId="0" applyFont="1" applyFill="1" applyBorder="1" applyAlignment="1">
      <alignment wrapText="1"/>
    </xf>
    <xf numFmtId="0" fontId="4" fillId="0" borderId="1" xfId="0" applyNumberFormat="1" applyFont="1" applyBorder="1" applyAlignment="1">
      <alignment horizontal="right" vertical="center"/>
    </xf>
    <xf numFmtId="0" fontId="4" fillId="0" borderId="1" xfId="0" applyNumberFormat="1" applyFont="1" applyFill="1" applyBorder="1" applyAlignment="1">
      <alignment horizontal="right" vertical="center"/>
    </xf>
    <xf numFmtId="0" fontId="4" fillId="0" borderId="6" xfId="0" applyFont="1" applyFill="1" applyBorder="1" applyAlignment="1">
      <alignment horizontal="left" wrapText="1" indent="1"/>
    </xf>
    <xf numFmtId="0" fontId="4" fillId="0" borderId="1" xfId="0" applyFont="1" applyFill="1" applyBorder="1" applyAlignment="1">
      <alignment horizontal="left" wrapText="1" indent="1"/>
    </xf>
    <xf numFmtId="0" fontId="4" fillId="0" borderId="7" xfId="0" applyFont="1" applyFill="1" applyBorder="1" applyAlignment="1">
      <alignment horizontal="left" wrapText="1" indent="1"/>
    </xf>
    <xf numFmtId="0" fontId="4" fillId="0" borderId="0" xfId="0" applyFont="1" applyFill="1" applyBorder="1" applyAlignment="1">
      <alignment horizontal="left" wrapText="1" indent="1"/>
    </xf>
    <xf numFmtId="9" fontId="4" fillId="0" borderId="1" xfId="69" applyNumberFormat="1" applyFont="1" applyBorder="1" applyAlignment="1">
      <alignment horizontal="right" vertical="center"/>
    </xf>
    <xf numFmtId="10" fontId="4" fillId="0" borderId="1" xfId="69" applyNumberFormat="1" applyFont="1" applyBorder="1" applyAlignment="1">
      <alignment horizontal="right" vertical="center"/>
    </xf>
    <xf numFmtId="0" fontId="4" fillId="0" borderId="0" xfId="0" applyFont="1" applyAlignment="1">
      <alignment horizontal="center"/>
    </xf>
    <xf numFmtId="0" fontId="4" fillId="0" borderId="1" xfId="0" applyFont="1" applyBorder="1" applyAlignment="1">
      <alignment wrapText="1"/>
    </xf>
    <xf numFmtId="0" fontId="15" fillId="0" borderId="1" xfId="0" applyFont="1" applyBorder="1" applyAlignment="1">
      <alignment horizontal="left" vertical="center" wrapText="1"/>
    </xf>
    <xf numFmtId="0" fontId="20" fillId="6" borderId="1" xfId="0" applyFont="1" applyFill="1" applyBorder="1" applyAlignment="1">
      <alignment horizontal="center" vertical="center" wrapText="1"/>
    </xf>
    <xf numFmtId="0" fontId="20" fillId="6" borderId="0" xfId="0" applyFont="1" applyFill="1" applyAlignment="1">
      <alignment horizontal="center" vertical="center" wrapText="1"/>
    </xf>
    <xf numFmtId="2" fontId="23" fillId="0" borderId="0" xfId="0" applyNumberFormat="1" applyFont="1" applyBorder="1" applyAlignment="1">
      <alignment horizontal="left" vertical="center"/>
    </xf>
    <xf numFmtId="0" fontId="23" fillId="0" borderId="0" xfId="0" applyFont="1" applyFill="1" applyBorder="1" applyAlignment="1">
      <alignment horizontal="left" vertical="center"/>
    </xf>
    <xf numFmtId="167" fontId="23" fillId="0" borderId="0" xfId="0" applyNumberFormat="1" applyFont="1" applyBorder="1" applyAlignment="1">
      <alignment horizontal="left" vertical="center"/>
    </xf>
    <xf numFmtId="0" fontId="15" fillId="0" borderId="1" xfId="0" applyFont="1" applyBorder="1" applyAlignment="1">
      <alignment vertical="center" wrapText="1"/>
    </xf>
    <xf numFmtId="0" fontId="4" fillId="0" borderId="1" xfId="0" applyFont="1" applyBorder="1" applyAlignment="1">
      <alignment horizontal="left" vertical="center" wrapText="1" indent="1"/>
    </xf>
    <xf numFmtId="0" fontId="4" fillId="0" borderId="1" xfId="0" applyFont="1" applyBorder="1" applyAlignment="1">
      <alignment horizontal="left" vertical="center" indent="1"/>
    </xf>
    <xf numFmtId="0" fontId="4" fillId="0" borderId="1" xfId="0" applyFont="1" applyBorder="1" applyAlignment="1">
      <alignment horizontal="left" vertical="center" indent="2"/>
    </xf>
    <xf numFmtId="0" fontId="4" fillId="0" borderId="1" xfId="0" applyFont="1" applyBorder="1" applyAlignment="1">
      <alignment horizontal="left" vertical="center" indent="3"/>
    </xf>
    <xf numFmtId="9" fontId="18" fillId="0" borderId="1" xfId="0" applyNumberFormat="1" applyFont="1" applyBorder="1" applyAlignment="1">
      <alignment horizontal="right" vertical="center"/>
    </xf>
    <xf numFmtId="2" fontId="4" fillId="0" borderId="1" xfId="0" applyNumberFormat="1" applyFont="1" applyBorder="1" applyAlignment="1">
      <alignment horizontal="right" vertical="center"/>
    </xf>
    <xf numFmtId="9" fontId="4" fillId="0" borderId="1" xfId="0" applyNumberFormat="1" applyFont="1" applyBorder="1" applyAlignment="1">
      <alignment horizontal="right" vertical="center"/>
    </xf>
    <xf numFmtId="0" fontId="4" fillId="0" borderId="3" xfId="0" applyFont="1" applyFill="1" applyBorder="1" applyAlignment="1">
      <alignment horizontal="left" vertical="center" wrapText="1"/>
    </xf>
    <xf numFmtId="0" fontId="4" fillId="0" borderId="8" xfId="0" applyFont="1" applyFill="1" applyBorder="1" applyAlignment="1">
      <alignment horizontal="left" wrapText="1"/>
    </xf>
    <xf numFmtId="0" fontId="4" fillId="0" borderId="5" xfId="0" applyFont="1" applyFill="1" applyBorder="1" applyAlignment="1">
      <alignment horizontal="left" wrapText="1"/>
    </xf>
    <xf numFmtId="0" fontId="17" fillId="0" borderId="1" xfId="0" applyFont="1" applyFill="1" applyBorder="1" applyAlignment="1">
      <alignment horizontal="left" wrapText="1"/>
    </xf>
    <xf numFmtId="0" fontId="4" fillId="0" borderId="6" xfId="0" applyFont="1" applyFill="1" applyBorder="1" applyAlignment="1">
      <alignment wrapText="1"/>
    </xf>
    <xf numFmtId="0" fontId="17" fillId="0" borderId="6" xfId="0" applyFont="1" applyFill="1" applyBorder="1" applyAlignment="1">
      <alignment horizontal="left" wrapText="1"/>
    </xf>
    <xf numFmtId="0" fontId="15" fillId="0" borderId="1" xfId="0" applyFont="1" applyBorder="1" applyAlignment="1">
      <alignment horizontal="left" vertical="center"/>
    </xf>
    <xf numFmtId="0" fontId="15" fillId="0" borderId="1" xfId="0" applyFont="1" applyFill="1" applyBorder="1" applyAlignment="1">
      <alignment horizontal="left" vertical="top" wrapText="1"/>
    </xf>
    <xf numFmtId="0" fontId="4" fillId="0" borderId="1" xfId="0" applyFont="1" applyFill="1" applyBorder="1" applyAlignment="1">
      <alignment horizontal="left" wrapText="1"/>
    </xf>
    <xf numFmtId="0" fontId="15" fillId="0" borderId="1" xfId="0" applyFont="1" applyFill="1" applyBorder="1" applyAlignment="1">
      <alignment wrapText="1"/>
    </xf>
    <xf numFmtId="0" fontId="15" fillId="0" borderId="1" xfId="0" applyFont="1" applyFill="1" applyBorder="1" applyAlignment="1">
      <alignment horizontal="left" wrapText="1"/>
    </xf>
    <xf numFmtId="0" fontId="15" fillId="0" borderId="1" xfId="0" applyFont="1" applyBorder="1" applyAlignment="1">
      <alignment horizontal="left" vertical="center" indent="1"/>
    </xf>
    <xf numFmtId="0" fontId="2" fillId="0" borderId="0" xfId="0" applyFont="1" applyFill="1" applyBorder="1" applyAlignment="1">
      <alignment horizontal="center" vertical="center" wrapText="1"/>
    </xf>
    <xf numFmtId="164" fontId="0" fillId="0" borderId="0" xfId="53" applyNumberFormat="1" applyFont="1" applyFill="1" applyBorder="1" applyAlignment="1">
      <alignment horizontal="right" vertical="center"/>
    </xf>
    <xf numFmtId="10" fontId="18" fillId="0" borderId="0" xfId="0" applyNumberFormat="1" applyFont="1" applyFill="1" applyBorder="1" applyAlignment="1">
      <alignment horizontal="right" vertical="center"/>
    </xf>
    <xf numFmtId="0" fontId="15" fillId="0" borderId="0" xfId="0" applyFont="1" applyAlignment="1">
      <alignment wrapText="1"/>
    </xf>
    <xf numFmtId="0" fontId="4" fillId="0" borderId="1" xfId="0" applyFont="1" applyBorder="1" applyAlignment="1">
      <alignment horizontal="right" vertical="center"/>
    </xf>
    <xf numFmtId="0" fontId="15" fillId="0" borderId="1" xfId="0" applyFont="1" applyFill="1" applyBorder="1" applyAlignment="1">
      <alignment horizontal="left" vertical="top"/>
    </xf>
    <xf numFmtId="0" fontId="3" fillId="0" borderId="1" xfId="68" applyFont="1" applyBorder="1" applyAlignment="1">
      <alignment vertical="center" wrapText="1"/>
    </xf>
    <xf numFmtId="0" fontId="15" fillId="0" borderId="1" xfId="68" applyFont="1" applyBorder="1" applyAlignment="1">
      <alignment vertical="center" wrapText="1"/>
    </xf>
    <xf numFmtId="0" fontId="15" fillId="0" borderId="3" xfId="0" applyFont="1" applyFill="1" applyBorder="1" applyAlignment="1">
      <alignment vertical="center" wrapText="1"/>
    </xf>
    <xf numFmtId="0" fontId="15" fillId="0" borderId="3" xfId="0" applyFont="1" applyFill="1" applyBorder="1" applyAlignment="1">
      <alignment vertical="center"/>
    </xf>
    <xf numFmtId="0" fontId="4" fillId="0" borderId="9" xfId="0" applyFont="1" applyFill="1" applyBorder="1"/>
    <xf numFmtId="0" fontId="4" fillId="0" borderId="1" xfId="0" applyFont="1" applyFill="1" applyBorder="1" applyAlignment="1">
      <alignment horizontal="left" indent="1"/>
    </xf>
    <xf numFmtId="0" fontId="3" fillId="0" borderId="1" xfId="69" applyFont="1" applyBorder="1" applyAlignment="1">
      <alignment vertical="center"/>
    </xf>
    <xf numFmtId="0" fontId="22" fillId="0" borderId="1" xfId="0" applyFont="1" applyBorder="1" applyAlignment="1">
      <alignment vertical="center"/>
    </xf>
    <xf numFmtId="9" fontId="1" fillId="0" borderId="1" xfId="74" applyBorder="1"/>
    <xf numFmtId="0" fontId="0" fillId="0" borderId="1" xfId="69" applyFont="1" applyBorder="1" applyAlignment="1">
      <alignment horizontal="left" vertical="center"/>
    </xf>
    <xf numFmtId="10" fontId="1" fillId="0" borderId="1" xfId="74" applyNumberFormat="1" applyBorder="1"/>
    <xf numFmtId="167" fontId="18" fillId="0" borderId="1" xfId="0" applyNumberFormat="1" applyFont="1" applyBorder="1" applyAlignment="1">
      <alignment vertical="center"/>
    </xf>
    <xf numFmtId="0" fontId="5" fillId="6" borderId="0" xfId="0" applyFont="1" applyFill="1" applyAlignment="1">
      <alignment horizontal="center" vertical="center"/>
    </xf>
    <xf numFmtId="0" fontId="6" fillId="4" borderId="2" xfId="0" applyFont="1" applyFill="1" applyBorder="1" applyAlignment="1">
      <alignment horizontal="left" vertical="center"/>
    </xf>
    <xf numFmtId="0" fontId="6" fillId="4" borderId="4" xfId="0" applyFont="1" applyFill="1" applyBorder="1" applyAlignment="1">
      <alignment horizontal="left" vertical="center"/>
    </xf>
    <xf numFmtId="0" fontId="6" fillId="4" borderId="3" xfId="0" applyFont="1" applyFill="1" applyBorder="1" applyAlignment="1">
      <alignment horizontal="left" vertical="center"/>
    </xf>
    <xf numFmtId="0" fontId="3" fillId="0" borderId="0" xfId="0" applyFont="1" applyAlignment="1">
      <alignment horizontal="left" vertical="center" wrapText="1"/>
    </xf>
    <xf numFmtId="10" fontId="4" fillId="0" borderId="2" xfId="0" applyNumberFormat="1" applyFont="1" applyBorder="1" applyAlignment="1">
      <alignment horizontal="center" vertical="center" wrapText="1"/>
    </xf>
    <xf numFmtId="10" fontId="4" fillId="0" borderId="3" xfId="0" applyNumberFormat="1" applyFont="1" applyBorder="1" applyAlignment="1">
      <alignment horizontal="center" vertical="center" wrapText="1"/>
    </xf>
  </cellXfs>
  <cellStyles count="82">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1 2" xfId="26"/>
    <cellStyle name="60% - Accent2" xfId="27" builtinId="36" customBuiltin="1"/>
    <cellStyle name="60% - Accent2 2" xfId="28"/>
    <cellStyle name="60% - Accent3" xfId="29" builtinId="40" customBuiltin="1"/>
    <cellStyle name="60% - Accent3 2" xfId="30"/>
    <cellStyle name="60% - Accent4" xfId="31" builtinId="44" customBuiltin="1"/>
    <cellStyle name="60% - Accent4 2" xfId="32"/>
    <cellStyle name="60% - Accent5" xfId="33" builtinId="48" customBuiltin="1"/>
    <cellStyle name="60% - Accent5 2" xfId="34"/>
    <cellStyle name="60% - Accent6" xfId="35" builtinId="52" customBuiltin="1"/>
    <cellStyle name="60% - Accent6 2" xfId="36"/>
    <cellStyle name="Accent1" xfId="37" builtinId="29" customBuiltin="1"/>
    <cellStyle name="Accent1 2" xfId="38"/>
    <cellStyle name="Accent2" xfId="39" builtinId="33" customBuiltin="1"/>
    <cellStyle name="Accent2 2" xfId="40"/>
    <cellStyle name="Accent3" xfId="41" builtinId="37" customBuiltin="1"/>
    <cellStyle name="Accent3 2" xfId="42"/>
    <cellStyle name="Accent4" xfId="43" builtinId="41" customBuiltin="1"/>
    <cellStyle name="Accent4 2" xfId="44"/>
    <cellStyle name="Accent5" xfId="45" builtinId="45" customBuiltin="1"/>
    <cellStyle name="Accent5 2" xfId="46"/>
    <cellStyle name="Accent6" xfId="47" builtinId="49" customBuiltin="1"/>
    <cellStyle name="Accent6 2" xfId="48"/>
    <cellStyle name="Bad" xfId="49" builtinId="27" customBuiltin="1"/>
    <cellStyle name="Calculation" xfId="50" builtinId="22" customBuiltin="1"/>
    <cellStyle name="Check Cell" xfId="51" builtinId="23" customBuiltin="1"/>
    <cellStyle name="Check Cell 2" xfId="52"/>
    <cellStyle name="Currency" xfId="53" builtinId="4"/>
    <cellStyle name="Currency 2" xfId="54"/>
    <cellStyle name="Explanatory Text" xfId="55" builtinId="53" customBuiltin="1"/>
    <cellStyle name="Good" xfId="56" builtinId="26" customBuiltin="1"/>
    <cellStyle name="Heading 1" xfId="57" builtinId="16" customBuiltin="1"/>
    <cellStyle name="Heading 2" xfId="58" builtinId="17" customBuiltin="1"/>
    <cellStyle name="Heading 2 2" xfId="59"/>
    <cellStyle name="Heading 3" xfId="60" builtinId="18" customBuiltin="1"/>
    <cellStyle name="Heading 4" xfId="61" builtinId="19" customBuiltin="1"/>
    <cellStyle name="Hyperlink" xfId="62" builtinId="8"/>
    <cellStyle name="Input" xfId="63" builtinId="20" customBuiltin="1"/>
    <cellStyle name="Input 2" xfId="64"/>
    <cellStyle name="Linked Cell" xfId="65" builtinId="24" customBuiltin="1"/>
    <cellStyle name="Neutral" xfId="66" builtinId="28" customBuiltin="1"/>
    <cellStyle name="Normal" xfId="0" builtinId="0"/>
    <cellStyle name="Normal 2" xfId="67"/>
    <cellStyle name="Normal 3" xfId="68"/>
    <cellStyle name="Normal 4" xfId="69"/>
    <cellStyle name="Normal 5" xfId="70"/>
    <cellStyle name="Note" xfId="71" builtinId="10" customBuiltin="1"/>
    <cellStyle name="Note 2" xfId="72"/>
    <cellStyle name="Output" xfId="73" builtinId="21" customBuiltin="1"/>
    <cellStyle name="Percent" xfId="74" builtinId="5"/>
    <cellStyle name="Percent 2" xfId="75"/>
    <cellStyle name="Percent 3" xfId="76"/>
    <cellStyle name="Title" xfId="77" builtinId="15" customBuiltin="1"/>
    <cellStyle name="Total" xfId="78" builtinId="25" customBuiltin="1"/>
    <cellStyle name="Total 2" xfId="79"/>
    <cellStyle name="Warning Text" xfId="80" builtinId="11" customBuiltin="1"/>
    <cellStyle name="Warning Text 2" xfId="8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Arial"/>
                <a:ea typeface="Arial"/>
                <a:cs typeface="Arial"/>
              </a:defRPr>
            </a:pPr>
            <a:r>
              <a:t>Summary of total A&amp;S costs</a:t>
            </a:r>
          </a:p>
        </c:rich>
      </c:tx>
      <c:layout>
        <c:manualLayout>
          <c:xMode val="edge"/>
          <c:yMode val="edge"/>
          <c:x val="0.26582308013186118"/>
          <c:y val="2.4844720496894412E-2"/>
        </c:manualLayout>
      </c:layout>
      <c:spPr>
        <a:noFill/>
        <a:ln w="25400">
          <a:noFill/>
        </a:ln>
      </c:spPr>
    </c:title>
    <c:plotArea>
      <c:layout>
        <c:manualLayout>
          <c:layoutTarget val="inner"/>
          <c:xMode val="edge"/>
          <c:yMode val="edge"/>
          <c:x val="6.891711294214925E-2"/>
          <c:y val="0.17665615141955837"/>
          <c:w val="0.75105603360761353"/>
          <c:h val="0.6309148264984229"/>
        </c:manualLayout>
      </c:layout>
      <c:barChart>
        <c:barDir val="col"/>
        <c:grouping val="clustered"/>
        <c:ser>
          <c:idx val="0"/>
          <c:order val="0"/>
          <c:tx>
            <c:strRef>
              <c:f>'3. Summary graphs'!$A$4</c:f>
              <c:strCache>
                <c:ptCount val="1"/>
                <c:pt idx="0">
                  <c:v>Cost ($ million) FY 2013/14</c:v>
                </c:pt>
              </c:strCache>
            </c:strRef>
          </c:tx>
          <c:cat>
            <c:strRef>
              <c:f>'3. Summary graphs'!$B$3:$F$3</c:f>
              <c:strCache>
                <c:ptCount val="5"/>
                <c:pt idx="0">
                  <c:v>HR</c:v>
                </c:pt>
                <c:pt idx="1">
                  <c:v>Finance</c:v>
                </c:pt>
                <c:pt idx="2">
                  <c:v>ICT</c:v>
                </c:pt>
                <c:pt idx="3">
                  <c:v>Procurement</c:v>
                </c:pt>
                <c:pt idx="4">
                  <c:v>CES</c:v>
                </c:pt>
              </c:strCache>
            </c:strRef>
          </c:cat>
          <c:val>
            <c:numRef>
              <c:f>'3. Summary graphs'!$B$4:$F$4</c:f>
              <c:numCache>
                <c:formatCode>_("$"* ##,##0.000_);_("$"* \(##,##0.000\);_("$"* "-"??_);_(@_)</c:formatCode>
                <c:ptCount val="5"/>
                <c:pt idx="0">
                  <c:v>3.8610000000000002</c:v>
                </c:pt>
                <c:pt idx="1">
                  <c:v>4.9379999999999997</c:v>
                </c:pt>
                <c:pt idx="2">
                  <c:v>23.379000000000001</c:v>
                </c:pt>
                <c:pt idx="3">
                  <c:v>0.49299999999999999</c:v>
                </c:pt>
                <c:pt idx="4">
                  <c:v>7.415</c:v>
                </c:pt>
              </c:numCache>
            </c:numRef>
          </c:val>
        </c:ser>
        <c:ser>
          <c:idx val="1"/>
          <c:order val="1"/>
          <c:tx>
            <c:strRef>
              <c:f>'3. Summary graphs'!$A$5</c:f>
              <c:strCache>
                <c:ptCount val="1"/>
                <c:pt idx="0">
                  <c:v>Cost ($ million) FY 2012/13</c:v>
                </c:pt>
              </c:strCache>
            </c:strRef>
          </c:tx>
          <c:cat>
            <c:strRef>
              <c:f>'3. Summary graphs'!$B$3:$F$3</c:f>
              <c:strCache>
                <c:ptCount val="5"/>
                <c:pt idx="0">
                  <c:v>HR</c:v>
                </c:pt>
                <c:pt idx="1">
                  <c:v>Finance</c:v>
                </c:pt>
                <c:pt idx="2">
                  <c:v>ICT</c:v>
                </c:pt>
                <c:pt idx="3">
                  <c:v>Procurement</c:v>
                </c:pt>
                <c:pt idx="4">
                  <c:v>CES</c:v>
                </c:pt>
              </c:strCache>
            </c:strRef>
          </c:cat>
          <c:val>
            <c:numRef>
              <c:f>'3. Summary graphs'!$B$5:$F$5</c:f>
              <c:numCache>
                <c:formatCode>_("$"* ##,##0.000_);_("$"* \(##,##0.000\);_("$"* "-"??_);_(@_)</c:formatCode>
                <c:ptCount val="5"/>
                <c:pt idx="0">
                  <c:v>3.7040000000000002</c:v>
                </c:pt>
                <c:pt idx="1">
                  <c:v>4.8769999999999998</c:v>
                </c:pt>
                <c:pt idx="2">
                  <c:v>19.454000000000001</c:v>
                </c:pt>
                <c:pt idx="3">
                  <c:v>0.50600000000000001</c:v>
                </c:pt>
                <c:pt idx="4">
                  <c:v>10.117000000000001</c:v>
                </c:pt>
              </c:numCache>
            </c:numRef>
          </c:val>
        </c:ser>
        <c:ser>
          <c:idx val="2"/>
          <c:order val="2"/>
          <c:tx>
            <c:strRef>
              <c:f>'3. Summary graphs'!$A$6</c:f>
              <c:strCache>
                <c:ptCount val="1"/>
                <c:pt idx="0">
                  <c:v>Cost ($ million) FY 2011/12</c:v>
                </c:pt>
              </c:strCache>
            </c:strRef>
          </c:tx>
          <c:cat>
            <c:strRef>
              <c:f>'3. Summary graphs'!$B$3:$F$3</c:f>
              <c:strCache>
                <c:ptCount val="5"/>
                <c:pt idx="0">
                  <c:v>HR</c:v>
                </c:pt>
                <c:pt idx="1">
                  <c:v>Finance</c:v>
                </c:pt>
                <c:pt idx="2">
                  <c:v>ICT</c:v>
                </c:pt>
                <c:pt idx="3">
                  <c:v>Procurement</c:v>
                </c:pt>
                <c:pt idx="4">
                  <c:v>CES</c:v>
                </c:pt>
              </c:strCache>
            </c:strRef>
          </c:cat>
          <c:val>
            <c:numRef>
              <c:f>'3. Summary graphs'!$B$6:$F$6</c:f>
              <c:numCache>
                <c:formatCode>_("$"* ##,##0.000_);_("$"* \(##,##0.000\);_("$"* "-"??_);_(@_)</c:formatCode>
                <c:ptCount val="5"/>
                <c:pt idx="0">
                  <c:v>4.4409999999999998</c:v>
                </c:pt>
                <c:pt idx="1">
                  <c:v>5.4530000000000003</c:v>
                </c:pt>
                <c:pt idx="2">
                  <c:v>19.178999999999998</c:v>
                </c:pt>
                <c:pt idx="3">
                  <c:v>0.53400000000000003</c:v>
                </c:pt>
                <c:pt idx="4">
                  <c:v>9.7710000000000008</c:v>
                </c:pt>
              </c:numCache>
            </c:numRef>
          </c:val>
        </c:ser>
        <c:axId val="49309184"/>
        <c:axId val="49311104"/>
      </c:barChart>
      <c:catAx>
        <c:axId val="49309184"/>
        <c:scaling>
          <c:orientation val="minMax"/>
        </c:scaling>
        <c:axPos val="b"/>
        <c:title>
          <c:tx>
            <c:rich>
              <a:bodyPr/>
              <a:lstStyle/>
              <a:p>
                <a:pPr>
                  <a:defRPr sz="1000" b="1" i="0" u="none" strike="noStrike" baseline="0">
                    <a:solidFill>
                      <a:srgbClr val="000000"/>
                    </a:solidFill>
                    <a:latin typeface="Arial"/>
                    <a:ea typeface="Arial"/>
                    <a:cs typeface="Arial"/>
                  </a:defRPr>
                </a:pPr>
                <a:r>
                  <a:t>A&amp;S function</a:t>
                </a:r>
              </a:p>
            </c:rich>
          </c:tx>
          <c:layout>
            <c:manualLayout>
              <c:xMode val="edge"/>
              <c:yMode val="edge"/>
              <c:x val="0.3867797748910079"/>
              <c:y val="0.88509447188666612"/>
            </c:manualLayout>
          </c:layout>
          <c:spPr>
            <a:noFill/>
            <a:ln w="25400">
              <a:noFill/>
            </a:ln>
          </c:spPr>
        </c:title>
        <c:numFmt formatCode="General" sourceLinked="1"/>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311104"/>
        <c:crosses val="autoZero"/>
        <c:auto val="1"/>
        <c:lblAlgn val="ctr"/>
        <c:lblOffset val="100"/>
      </c:catAx>
      <c:valAx>
        <c:axId val="49311104"/>
        <c:scaling>
          <c:orientation val="minMax"/>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Cost ($ million)</a:t>
                </a:r>
              </a:p>
            </c:rich>
          </c:tx>
          <c:layout>
            <c:manualLayout>
              <c:xMode val="edge"/>
              <c:yMode val="edge"/>
              <c:x val="7.0323488045007047E-3"/>
              <c:y val="0.34161555892469958"/>
            </c:manualLayout>
          </c:layout>
          <c:spPr>
            <a:noFill/>
            <a:ln w="25400">
              <a:noFill/>
            </a:ln>
          </c:spPr>
        </c:title>
        <c:numFmt formatCode="#,##0" sourceLinked="0"/>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309184"/>
        <c:crosses val="autoZero"/>
        <c:crossBetween val="between"/>
      </c:valAx>
      <c:spPr>
        <a:solidFill>
          <a:srgbClr val="FFFFFF"/>
        </a:solidFill>
        <a:ln w="25400">
          <a:noFill/>
        </a:ln>
      </c:spPr>
    </c:plotArea>
    <c:legend>
      <c:legendPos val="r"/>
      <c:layout>
        <c:manualLayout>
          <c:xMode val="edge"/>
          <c:yMode val="edge"/>
          <c:wMode val="edge"/>
          <c:hMode val="edge"/>
          <c:x val="0.84021100737935184"/>
          <c:y val="0.27745390521836949"/>
          <c:w val="0.98874824191279886"/>
          <c:h val="0.82068241469816283"/>
        </c:manualLayout>
      </c:layout>
      <c:spPr>
        <a:noFill/>
        <a:ln w="25400">
          <a:noFill/>
        </a:ln>
      </c:spPr>
      <c:txPr>
        <a:bodyPr/>
        <a:lstStyle/>
        <a:p>
          <a:pPr>
            <a:defRPr sz="82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044" l="0.7000000000000004" r="0.7000000000000004" t="0.75000000000000044" header="0.30000000000000021" footer="0.3000000000000002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Arial"/>
                <a:ea typeface="Arial"/>
                <a:cs typeface="Arial"/>
              </a:defRPr>
            </a:pPr>
            <a:r>
              <a:t>Summary of Procurement Capability Maturity Model (CMM) scores</a:t>
            </a:r>
          </a:p>
        </c:rich>
      </c:tx>
      <c:layout>
        <c:manualLayout>
          <c:xMode val="edge"/>
          <c:yMode val="edge"/>
          <c:x val="0.13470873786407772"/>
          <c:y val="2.035623409669211E-2"/>
        </c:manualLayout>
      </c:layout>
      <c:spPr>
        <a:noFill/>
        <a:ln w="25400">
          <a:noFill/>
        </a:ln>
      </c:spPr>
    </c:title>
    <c:plotArea>
      <c:layout>
        <c:manualLayout>
          <c:layoutTarget val="inner"/>
          <c:xMode val="edge"/>
          <c:yMode val="edge"/>
          <c:x val="8.3099982401798847E-2"/>
          <c:y val="0.17557295536377665"/>
          <c:w val="0.74976725695106161"/>
          <c:h val="0.63867843183055106"/>
        </c:manualLayout>
      </c:layout>
      <c:barChart>
        <c:barDir val="col"/>
        <c:grouping val="clustered"/>
        <c:ser>
          <c:idx val="0"/>
          <c:order val="0"/>
          <c:tx>
            <c:strRef>
              <c:f>'3. Summary graphs'!$A$169</c:f>
              <c:strCache>
                <c:ptCount val="1"/>
                <c:pt idx="0">
                  <c:v>Agency result FY 2013/14 (mean)</c:v>
                </c:pt>
              </c:strCache>
            </c:strRef>
          </c:tx>
          <c:cat>
            <c:strRef>
              <c:f>'3. Summary graphs'!$B$168</c:f>
              <c:strCache>
                <c:ptCount val="1"/>
                <c:pt idx="0">
                  <c:v>Procurement Current State</c:v>
                </c:pt>
              </c:strCache>
            </c:strRef>
          </c:cat>
          <c:val>
            <c:numRef>
              <c:f>'3. Summary graphs'!$B$169</c:f>
              <c:numCache>
                <c:formatCode>0.0</c:formatCode>
                <c:ptCount val="1"/>
                <c:pt idx="0">
                  <c:v>2</c:v>
                </c:pt>
              </c:numCache>
            </c:numRef>
          </c:val>
        </c:ser>
        <c:ser>
          <c:idx val="3"/>
          <c:order val="1"/>
          <c:tx>
            <c:strRef>
              <c:f>'3. Summary graphs'!$A$170</c:f>
              <c:strCache>
                <c:ptCount val="1"/>
                <c:pt idx="0">
                  <c:v>Agency result FY 2012/13 (mean)</c:v>
                </c:pt>
              </c:strCache>
            </c:strRef>
          </c:tx>
          <c:cat>
            <c:strRef>
              <c:f>'3. Summary graphs'!$B$168</c:f>
              <c:strCache>
                <c:ptCount val="1"/>
                <c:pt idx="0">
                  <c:v>Procurement Current State</c:v>
                </c:pt>
              </c:strCache>
            </c:strRef>
          </c:cat>
          <c:val>
            <c:numRef>
              <c:f>'3. Summary graphs'!$B$170</c:f>
              <c:numCache>
                <c:formatCode>0.0</c:formatCode>
                <c:ptCount val="1"/>
                <c:pt idx="0">
                  <c:v>1.3</c:v>
                </c:pt>
              </c:numCache>
            </c:numRef>
          </c:val>
        </c:ser>
        <c:ser>
          <c:idx val="1"/>
          <c:order val="2"/>
          <c:tx>
            <c:strRef>
              <c:f>'3. Summary graphs'!$A$171</c:f>
              <c:strCache>
                <c:ptCount val="1"/>
                <c:pt idx="0">
                  <c:v>NZ peer group (mean)</c:v>
                </c:pt>
              </c:strCache>
            </c:strRef>
          </c:tx>
          <c:cat>
            <c:strRef>
              <c:f>'3. Summary graphs'!$B$168</c:f>
              <c:strCache>
                <c:ptCount val="1"/>
                <c:pt idx="0">
                  <c:v>Procurement Current State</c:v>
                </c:pt>
              </c:strCache>
            </c:strRef>
          </c:cat>
          <c:val>
            <c:numRef>
              <c:f>'3. Summary graphs'!$B$171</c:f>
              <c:numCache>
                <c:formatCode>0.0</c:formatCode>
                <c:ptCount val="1"/>
                <c:pt idx="0">
                  <c:v>2.0499999999999998</c:v>
                </c:pt>
              </c:numCache>
            </c:numRef>
          </c:val>
        </c:ser>
        <c:ser>
          <c:idx val="2"/>
          <c:order val="3"/>
          <c:tx>
            <c:strRef>
              <c:f>'3. Summary graphs'!$A$172</c:f>
              <c:strCache>
                <c:ptCount val="1"/>
                <c:pt idx="0">
                  <c:v>NZ Full cohort (mean)</c:v>
                </c:pt>
              </c:strCache>
            </c:strRef>
          </c:tx>
          <c:cat>
            <c:strRef>
              <c:f>'3. Summary graphs'!$B$168</c:f>
              <c:strCache>
                <c:ptCount val="1"/>
                <c:pt idx="0">
                  <c:v>Procurement Current State</c:v>
                </c:pt>
              </c:strCache>
            </c:strRef>
          </c:cat>
          <c:val>
            <c:numRef>
              <c:f>'3. Summary graphs'!$B$172</c:f>
              <c:numCache>
                <c:formatCode>0.0</c:formatCode>
                <c:ptCount val="1"/>
                <c:pt idx="0">
                  <c:v>2.2999999999999998</c:v>
                </c:pt>
              </c:numCache>
            </c:numRef>
          </c:val>
        </c:ser>
        <c:axId val="49628672"/>
        <c:axId val="49630592"/>
      </c:barChart>
      <c:catAx>
        <c:axId val="49628672"/>
        <c:scaling>
          <c:orientation val="minMax"/>
        </c:scaling>
        <c:axPos val="b"/>
        <c:title>
          <c:tx>
            <c:rich>
              <a:bodyPr/>
              <a:lstStyle/>
              <a:p>
                <a:pPr>
                  <a:defRPr sz="1000" b="1" i="0" u="none" strike="noStrike" baseline="0">
                    <a:solidFill>
                      <a:srgbClr val="000000"/>
                    </a:solidFill>
                    <a:latin typeface="Arial"/>
                    <a:ea typeface="Arial"/>
                    <a:cs typeface="Arial"/>
                  </a:defRPr>
                </a:pPr>
                <a:r>
                  <a:t>Comparator cohort</a:t>
                </a:r>
              </a:p>
            </c:rich>
          </c:tx>
          <c:layout>
            <c:manualLayout>
              <c:xMode val="edge"/>
              <c:yMode val="edge"/>
              <c:x val="0.38349514563106796"/>
              <c:y val="0.87786473255728537"/>
            </c:manualLayout>
          </c:layout>
          <c:spPr>
            <a:noFill/>
            <a:ln w="25400">
              <a:noFill/>
            </a:ln>
          </c:spPr>
        </c:title>
        <c:numFmt formatCode="General" sourceLinked="1"/>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630592"/>
        <c:crosses val="autoZero"/>
        <c:auto val="1"/>
        <c:lblAlgn val="ctr"/>
        <c:lblOffset val="100"/>
      </c:catAx>
      <c:valAx>
        <c:axId val="49630592"/>
        <c:scaling>
          <c:orientation val="minMax"/>
          <c:max val="4"/>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CMM score (4 maximum)</a:t>
                </a:r>
              </a:p>
            </c:rich>
          </c:tx>
          <c:layout>
            <c:manualLayout>
              <c:xMode val="edge"/>
              <c:yMode val="edge"/>
              <c:x val="1.5776699029126214E-2"/>
              <c:y val="0.28753260804231534"/>
            </c:manualLayout>
          </c:layout>
          <c:spPr>
            <a:noFill/>
            <a:ln w="25400">
              <a:noFill/>
            </a:ln>
          </c:spPr>
        </c:title>
        <c:numFmt formatCode="#,##0.0" sourceLinked="0"/>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628672"/>
        <c:crosses val="autoZero"/>
        <c:crossBetween val="between"/>
      </c:valAx>
      <c:spPr>
        <a:solidFill>
          <a:srgbClr val="FFFFFF"/>
        </a:solidFill>
        <a:ln w="25400">
          <a:noFill/>
        </a:ln>
      </c:spPr>
    </c:plotArea>
    <c:legend>
      <c:legendPos val="r"/>
      <c:layout>
        <c:manualLayout>
          <c:xMode val="edge"/>
          <c:yMode val="edge"/>
          <c:wMode val="edge"/>
          <c:hMode val="edge"/>
          <c:x val="0.84951456310679607"/>
          <c:y val="0.24936440196883786"/>
          <c:w val="0.99514563106796117"/>
          <c:h val="0.8218848216492024"/>
        </c:manualLayout>
      </c:layout>
      <c:spPr>
        <a:noFill/>
        <a:ln w="25400">
          <a:noFill/>
        </a:ln>
      </c:spPr>
      <c:txPr>
        <a:bodyPr/>
        <a:lstStyle/>
        <a:p>
          <a:pPr>
            <a:defRPr sz="82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78" l="0.70000000000000062" r="0.70000000000000062" t="0.75000000000000178"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Arial"/>
                <a:ea typeface="Arial"/>
                <a:cs typeface="Arial"/>
              </a:defRPr>
            </a:pPr>
            <a:r>
              <a:t>Summary of HR Capability Maturity Model (CMM) scores</a:t>
            </a:r>
          </a:p>
        </c:rich>
      </c:tx>
      <c:layout>
        <c:manualLayout>
          <c:xMode val="edge"/>
          <c:yMode val="edge"/>
          <c:x val="0.15291262135922332"/>
          <c:y val="2.035623409669211E-2"/>
        </c:manualLayout>
      </c:layout>
      <c:spPr>
        <a:noFill/>
        <a:ln w="25400">
          <a:noFill/>
        </a:ln>
      </c:spPr>
    </c:title>
    <c:plotArea>
      <c:layout>
        <c:manualLayout>
          <c:layoutTarget val="inner"/>
          <c:xMode val="edge"/>
          <c:yMode val="edge"/>
          <c:x val="8.3099982401798847E-2"/>
          <c:y val="0.17557295536377665"/>
          <c:w val="0.74976725695106161"/>
          <c:h val="0.63867843183055151"/>
        </c:manualLayout>
      </c:layout>
      <c:barChart>
        <c:barDir val="col"/>
        <c:grouping val="clustered"/>
        <c:ser>
          <c:idx val="0"/>
          <c:order val="0"/>
          <c:tx>
            <c:strRef>
              <c:f>'3. Summary graphs'!$A$198</c:f>
              <c:strCache>
                <c:ptCount val="1"/>
                <c:pt idx="0">
                  <c:v>Agency result FY 2013/14 (mean)</c:v>
                </c:pt>
              </c:strCache>
            </c:strRef>
          </c:tx>
          <c:cat>
            <c:strRef>
              <c:f>'3. Summary graphs'!$B$197</c:f>
              <c:strCache>
                <c:ptCount val="1"/>
                <c:pt idx="0">
                  <c:v>HR Current State</c:v>
                </c:pt>
              </c:strCache>
            </c:strRef>
          </c:cat>
          <c:val>
            <c:numRef>
              <c:f>'3. Summary graphs'!$B$198</c:f>
              <c:numCache>
                <c:formatCode>0.0</c:formatCode>
                <c:ptCount val="1"/>
                <c:pt idx="0">
                  <c:v>2.2000000000000002</c:v>
                </c:pt>
              </c:numCache>
            </c:numRef>
          </c:val>
        </c:ser>
        <c:ser>
          <c:idx val="1"/>
          <c:order val="1"/>
          <c:tx>
            <c:strRef>
              <c:f>'3. Summary graphs'!$A$199</c:f>
              <c:strCache>
                <c:ptCount val="1"/>
                <c:pt idx="0">
                  <c:v>Agency result FY 2012/13 (mean)</c:v>
                </c:pt>
              </c:strCache>
            </c:strRef>
          </c:tx>
          <c:cat>
            <c:strRef>
              <c:f>'3. Summary graphs'!$B$197</c:f>
              <c:strCache>
                <c:ptCount val="1"/>
                <c:pt idx="0">
                  <c:v>HR Current State</c:v>
                </c:pt>
              </c:strCache>
            </c:strRef>
          </c:cat>
          <c:val>
            <c:numRef>
              <c:f>'3. Summary graphs'!$B$199</c:f>
              <c:numCache>
                <c:formatCode>0.0</c:formatCode>
                <c:ptCount val="1"/>
                <c:pt idx="0">
                  <c:v>2.5</c:v>
                </c:pt>
              </c:numCache>
            </c:numRef>
          </c:val>
        </c:ser>
        <c:ser>
          <c:idx val="2"/>
          <c:order val="2"/>
          <c:tx>
            <c:strRef>
              <c:f>'3. Summary graphs'!$A$200</c:f>
              <c:strCache>
                <c:ptCount val="1"/>
                <c:pt idx="0">
                  <c:v>NZ peer group (mean)</c:v>
                </c:pt>
              </c:strCache>
            </c:strRef>
          </c:tx>
          <c:cat>
            <c:strRef>
              <c:f>'3. Summary graphs'!$B$197</c:f>
              <c:strCache>
                <c:ptCount val="1"/>
                <c:pt idx="0">
                  <c:v>HR Current State</c:v>
                </c:pt>
              </c:strCache>
            </c:strRef>
          </c:cat>
          <c:val>
            <c:numRef>
              <c:f>'3. Summary graphs'!$B$200</c:f>
              <c:numCache>
                <c:formatCode>0.0</c:formatCode>
                <c:ptCount val="1"/>
                <c:pt idx="0">
                  <c:v>2.4</c:v>
                </c:pt>
              </c:numCache>
            </c:numRef>
          </c:val>
        </c:ser>
        <c:ser>
          <c:idx val="3"/>
          <c:order val="3"/>
          <c:tx>
            <c:strRef>
              <c:f>'3. Summary graphs'!$A$201</c:f>
              <c:strCache>
                <c:ptCount val="1"/>
                <c:pt idx="0">
                  <c:v>NZ Full cohort (mean)</c:v>
                </c:pt>
              </c:strCache>
            </c:strRef>
          </c:tx>
          <c:cat>
            <c:strRef>
              <c:f>'3. Summary graphs'!$B$197</c:f>
              <c:strCache>
                <c:ptCount val="1"/>
                <c:pt idx="0">
                  <c:v>HR Current State</c:v>
                </c:pt>
              </c:strCache>
            </c:strRef>
          </c:cat>
          <c:val>
            <c:numRef>
              <c:f>'3. Summary graphs'!$B$201</c:f>
              <c:numCache>
                <c:formatCode>0.0</c:formatCode>
                <c:ptCount val="1"/>
                <c:pt idx="0">
                  <c:v>2.2000000000000002</c:v>
                </c:pt>
              </c:numCache>
            </c:numRef>
          </c:val>
        </c:ser>
        <c:axId val="49679360"/>
        <c:axId val="49685632"/>
      </c:barChart>
      <c:catAx>
        <c:axId val="49679360"/>
        <c:scaling>
          <c:orientation val="minMax"/>
        </c:scaling>
        <c:axPos val="b"/>
        <c:title>
          <c:tx>
            <c:rich>
              <a:bodyPr/>
              <a:lstStyle/>
              <a:p>
                <a:pPr>
                  <a:defRPr sz="1000" b="1" i="0" u="none" strike="noStrike" baseline="0">
                    <a:solidFill>
                      <a:srgbClr val="000000"/>
                    </a:solidFill>
                    <a:latin typeface="Arial"/>
                    <a:ea typeface="Arial"/>
                    <a:cs typeface="Arial"/>
                  </a:defRPr>
                </a:pPr>
                <a:r>
                  <a:t>Comparator cohort</a:t>
                </a:r>
              </a:p>
            </c:rich>
          </c:tx>
          <c:layout>
            <c:manualLayout>
              <c:xMode val="edge"/>
              <c:yMode val="edge"/>
              <c:x val="0.38349514563106796"/>
              <c:y val="0.87786473255728537"/>
            </c:manualLayout>
          </c:layout>
          <c:spPr>
            <a:noFill/>
            <a:ln w="25400">
              <a:noFill/>
            </a:ln>
          </c:spPr>
        </c:title>
        <c:numFmt formatCode="General" sourceLinked="1"/>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685632"/>
        <c:crosses val="autoZero"/>
        <c:auto val="1"/>
        <c:lblAlgn val="ctr"/>
        <c:lblOffset val="100"/>
      </c:catAx>
      <c:valAx>
        <c:axId val="49685632"/>
        <c:scaling>
          <c:orientation val="minMax"/>
          <c:max val="4"/>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CMM score (4 maximum)</a:t>
                </a:r>
              </a:p>
            </c:rich>
          </c:tx>
          <c:layout>
            <c:manualLayout>
              <c:xMode val="edge"/>
              <c:yMode val="edge"/>
              <c:x val="1.5776699029126214E-2"/>
              <c:y val="0.28753260804231534"/>
            </c:manualLayout>
          </c:layout>
          <c:spPr>
            <a:noFill/>
            <a:ln w="25400">
              <a:noFill/>
            </a:ln>
          </c:spPr>
        </c:title>
        <c:numFmt formatCode="#,##0.0" sourceLinked="0"/>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679360"/>
        <c:crosses val="autoZero"/>
        <c:crossBetween val="between"/>
      </c:valAx>
      <c:spPr>
        <a:solidFill>
          <a:srgbClr val="FFFFFF"/>
        </a:solidFill>
        <a:ln w="25400">
          <a:noFill/>
        </a:ln>
      </c:spPr>
    </c:plotArea>
    <c:legend>
      <c:legendPos val="r"/>
      <c:layout>
        <c:manualLayout>
          <c:xMode val="edge"/>
          <c:yMode val="edge"/>
          <c:wMode val="edge"/>
          <c:hMode val="edge"/>
          <c:x val="0.84531814591137266"/>
          <c:y val="0.25614981333440195"/>
          <c:w val="1"/>
          <c:h val="0.82543941549291078"/>
        </c:manualLayout>
      </c:layout>
      <c:spPr>
        <a:noFill/>
        <a:ln w="25400">
          <a:noFill/>
        </a:ln>
      </c:spPr>
      <c:txPr>
        <a:bodyPr/>
        <a:lstStyle/>
        <a:p>
          <a:pPr>
            <a:defRPr sz="82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Arial"/>
                <a:ea typeface="Arial"/>
                <a:cs typeface="Arial"/>
              </a:defRPr>
            </a:pPr>
            <a:r>
              <a:t>Summary of Communications Capability Maturity Model (CMM) scores</a:t>
            </a:r>
          </a:p>
        </c:rich>
      </c:tx>
      <c:layout>
        <c:manualLayout>
          <c:xMode val="edge"/>
          <c:yMode val="edge"/>
          <c:x val="0.10558252427184467"/>
          <c:y val="2.035623409669211E-2"/>
        </c:manualLayout>
      </c:layout>
      <c:spPr>
        <a:noFill/>
        <a:ln w="25400">
          <a:noFill/>
        </a:ln>
      </c:spPr>
    </c:title>
    <c:plotArea>
      <c:layout>
        <c:manualLayout>
          <c:layoutTarget val="inner"/>
          <c:xMode val="edge"/>
          <c:yMode val="edge"/>
          <c:x val="8.3099982401798847E-2"/>
          <c:y val="0.17557295536377665"/>
          <c:w val="0.74976725695106161"/>
          <c:h val="0.63867843183055184"/>
        </c:manualLayout>
      </c:layout>
      <c:barChart>
        <c:barDir val="col"/>
        <c:grouping val="clustered"/>
        <c:ser>
          <c:idx val="0"/>
          <c:order val="0"/>
          <c:tx>
            <c:strRef>
              <c:f>'3. Summary graphs'!$A$227</c:f>
              <c:strCache>
                <c:ptCount val="1"/>
                <c:pt idx="0">
                  <c:v>Agency result FY 2013/14 (mean)</c:v>
                </c:pt>
              </c:strCache>
            </c:strRef>
          </c:tx>
          <c:cat>
            <c:strRef>
              <c:f>'3. Summary graphs'!$B$226</c:f>
              <c:strCache>
                <c:ptCount val="1"/>
                <c:pt idx="0">
                  <c:v>Communications Current State</c:v>
                </c:pt>
              </c:strCache>
            </c:strRef>
          </c:cat>
          <c:val>
            <c:numRef>
              <c:f>'3. Summary graphs'!$B$227</c:f>
              <c:numCache>
                <c:formatCode>0.0</c:formatCode>
                <c:ptCount val="1"/>
                <c:pt idx="0">
                  <c:v>3.3</c:v>
                </c:pt>
              </c:numCache>
            </c:numRef>
          </c:val>
        </c:ser>
        <c:ser>
          <c:idx val="1"/>
          <c:order val="1"/>
          <c:tx>
            <c:strRef>
              <c:f>'3. Summary graphs'!$A$228</c:f>
              <c:strCache>
                <c:ptCount val="1"/>
                <c:pt idx="0">
                  <c:v>Agency result FY 2012/13 (mean)</c:v>
                </c:pt>
              </c:strCache>
            </c:strRef>
          </c:tx>
          <c:cat>
            <c:strRef>
              <c:f>'3. Summary graphs'!$B$226</c:f>
              <c:strCache>
                <c:ptCount val="1"/>
                <c:pt idx="0">
                  <c:v>Communications Current State</c:v>
                </c:pt>
              </c:strCache>
            </c:strRef>
          </c:cat>
          <c:val>
            <c:numRef>
              <c:f>'3. Summary graphs'!$B$228</c:f>
              <c:numCache>
                <c:formatCode>0.0</c:formatCode>
                <c:ptCount val="1"/>
                <c:pt idx="0">
                  <c:v>3.2</c:v>
                </c:pt>
              </c:numCache>
            </c:numRef>
          </c:val>
        </c:ser>
        <c:ser>
          <c:idx val="2"/>
          <c:order val="2"/>
          <c:tx>
            <c:strRef>
              <c:f>'3. Summary graphs'!$A$229</c:f>
              <c:strCache>
                <c:ptCount val="1"/>
                <c:pt idx="0">
                  <c:v>NZ peer group (mean)</c:v>
                </c:pt>
              </c:strCache>
            </c:strRef>
          </c:tx>
          <c:cat>
            <c:strRef>
              <c:f>'3. Summary graphs'!$B$226</c:f>
              <c:strCache>
                <c:ptCount val="1"/>
                <c:pt idx="0">
                  <c:v>Communications Current State</c:v>
                </c:pt>
              </c:strCache>
            </c:strRef>
          </c:cat>
          <c:val>
            <c:numRef>
              <c:f>'3. Summary graphs'!$B$229</c:f>
              <c:numCache>
                <c:formatCode>0.0</c:formatCode>
                <c:ptCount val="1"/>
                <c:pt idx="0">
                  <c:v>2.5499999999999998</c:v>
                </c:pt>
              </c:numCache>
            </c:numRef>
          </c:val>
        </c:ser>
        <c:ser>
          <c:idx val="3"/>
          <c:order val="3"/>
          <c:tx>
            <c:strRef>
              <c:f>'3. Summary graphs'!$A$230</c:f>
              <c:strCache>
                <c:ptCount val="1"/>
                <c:pt idx="0">
                  <c:v>NZ Full cohort (mean)</c:v>
                </c:pt>
              </c:strCache>
            </c:strRef>
          </c:tx>
          <c:cat>
            <c:strRef>
              <c:f>'3. Summary graphs'!$B$226</c:f>
              <c:strCache>
                <c:ptCount val="1"/>
                <c:pt idx="0">
                  <c:v>Communications Current State</c:v>
                </c:pt>
              </c:strCache>
            </c:strRef>
          </c:cat>
          <c:val>
            <c:numRef>
              <c:f>'3. Summary graphs'!$B$230</c:f>
              <c:numCache>
                <c:formatCode>0.0</c:formatCode>
                <c:ptCount val="1"/>
                <c:pt idx="0">
                  <c:v>2.6</c:v>
                </c:pt>
              </c:numCache>
            </c:numRef>
          </c:val>
        </c:ser>
        <c:axId val="49711360"/>
        <c:axId val="49721728"/>
      </c:barChart>
      <c:catAx>
        <c:axId val="49711360"/>
        <c:scaling>
          <c:orientation val="minMax"/>
        </c:scaling>
        <c:axPos val="b"/>
        <c:title>
          <c:tx>
            <c:rich>
              <a:bodyPr/>
              <a:lstStyle/>
              <a:p>
                <a:pPr>
                  <a:defRPr sz="1000" b="1" i="0" u="none" strike="noStrike" baseline="0">
                    <a:solidFill>
                      <a:srgbClr val="000000"/>
                    </a:solidFill>
                    <a:latin typeface="Arial"/>
                    <a:ea typeface="Arial"/>
                    <a:cs typeface="Arial"/>
                  </a:defRPr>
                </a:pPr>
                <a:r>
                  <a:t>Comparator cohort</a:t>
                </a:r>
              </a:p>
            </c:rich>
          </c:tx>
          <c:layout>
            <c:manualLayout>
              <c:xMode val="edge"/>
              <c:yMode val="edge"/>
              <c:x val="0.38349514563106796"/>
              <c:y val="0.87786473255728537"/>
            </c:manualLayout>
          </c:layout>
          <c:spPr>
            <a:noFill/>
            <a:ln w="25400">
              <a:noFill/>
            </a:ln>
          </c:spPr>
        </c:title>
        <c:numFmt formatCode="General" sourceLinked="1"/>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721728"/>
        <c:crosses val="autoZero"/>
        <c:auto val="1"/>
        <c:lblAlgn val="ctr"/>
        <c:lblOffset val="100"/>
      </c:catAx>
      <c:valAx>
        <c:axId val="49721728"/>
        <c:scaling>
          <c:orientation val="minMax"/>
          <c:max val="4"/>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CMM score (4 maximum)</a:t>
                </a:r>
              </a:p>
            </c:rich>
          </c:tx>
          <c:layout>
            <c:manualLayout>
              <c:xMode val="edge"/>
              <c:yMode val="edge"/>
              <c:x val="1.5776699029126214E-2"/>
              <c:y val="0.28753260804231534"/>
            </c:manualLayout>
          </c:layout>
          <c:spPr>
            <a:noFill/>
            <a:ln w="25400">
              <a:noFill/>
            </a:ln>
          </c:spPr>
        </c:title>
        <c:numFmt formatCode="#,##0.0" sourceLinked="0"/>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711360"/>
        <c:crosses val="autoZero"/>
        <c:crossBetween val="between"/>
      </c:valAx>
      <c:spPr>
        <a:solidFill>
          <a:srgbClr val="FFFFFF"/>
        </a:solidFill>
        <a:ln w="25400">
          <a:noFill/>
        </a:ln>
      </c:spPr>
    </c:plotArea>
    <c:legend>
      <c:legendPos val="r"/>
      <c:layout>
        <c:manualLayout>
          <c:xMode val="edge"/>
          <c:yMode val="edge"/>
          <c:wMode val="edge"/>
          <c:hMode val="edge"/>
          <c:x val="0.84693626888871909"/>
          <c:y val="0.25275710765161979"/>
          <c:w val="1"/>
          <c:h val="0.82204670981012862"/>
        </c:manualLayout>
      </c:layout>
      <c:spPr>
        <a:noFill/>
        <a:ln w="25400">
          <a:noFill/>
        </a:ln>
      </c:spPr>
      <c:txPr>
        <a:bodyPr/>
        <a:lstStyle/>
        <a:p>
          <a:pPr>
            <a:defRPr sz="82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Arial"/>
                <a:ea typeface="Arial"/>
                <a:cs typeface="Arial"/>
              </a:defRPr>
            </a:pPr>
            <a:r>
              <a:t>Summary of Legal Capability Maturity Model (CMM) scores</a:t>
            </a:r>
          </a:p>
        </c:rich>
      </c:tx>
      <c:layout>
        <c:manualLayout>
          <c:xMode val="edge"/>
          <c:yMode val="edge"/>
          <c:x val="0.12593529300109313"/>
          <c:y val="2.035623409669211E-2"/>
        </c:manualLayout>
      </c:layout>
      <c:spPr>
        <a:noFill/>
        <a:ln w="25400">
          <a:noFill/>
        </a:ln>
      </c:spPr>
    </c:title>
    <c:plotArea>
      <c:layout>
        <c:manualLayout>
          <c:layoutTarget val="inner"/>
          <c:xMode val="edge"/>
          <c:yMode val="edge"/>
          <c:x val="8.3099982401798847E-2"/>
          <c:y val="0.17557295536377665"/>
          <c:w val="0.71693836275453104"/>
          <c:h val="0.63867843183055206"/>
        </c:manualLayout>
      </c:layout>
      <c:barChart>
        <c:barDir val="col"/>
        <c:grouping val="clustered"/>
        <c:ser>
          <c:idx val="0"/>
          <c:order val="0"/>
          <c:tx>
            <c:strRef>
              <c:f>'3. Summary graphs'!$A$256</c:f>
              <c:strCache>
                <c:ptCount val="1"/>
                <c:pt idx="0">
                  <c:v>Agency result FY 2013/14 (mean)</c:v>
                </c:pt>
              </c:strCache>
            </c:strRef>
          </c:tx>
          <c:cat>
            <c:strRef>
              <c:f>'3. Summary graphs'!$B$255</c:f>
              <c:strCache>
                <c:ptCount val="1"/>
                <c:pt idx="0">
                  <c:v>Legal Current State</c:v>
                </c:pt>
              </c:strCache>
            </c:strRef>
          </c:cat>
          <c:val>
            <c:numRef>
              <c:f>'3. Summary graphs'!$B$256</c:f>
              <c:numCache>
                <c:formatCode>0.0</c:formatCode>
                <c:ptCount val="1"/>
                <c:pt idx="0">
                  <c:v>3</c:v>
                </c:pt>
              </c:numCache>
            </c:numRef>
          </c:val>
        </c:ser>
        <c:ser>
          <c:idx val="1"/>
          <c:order val="1"/>
          <c:tx>
            <c:strRef>
              <c:f>'3. Summary graphs'!$A$257</c:f>
              <c:strCache>
                <c:ptCount val="1"/>
                <c:pt idx="0">
                  <c:v>Agency result FY 2012/13 (mean)</c:v>
                </c:pt>
              </c:strCache>
            </c:strRef>
          </c:tx>
          <c:cat>
            <c:strRef>
              <c:f>'3. Summary graphs'!$B$255</c:f>
              <c:strCache>
                <c:ptCount val="1"/>
                <c:pt idx="0">
                  <c:v>Legal Current State</c:v>
                </c:pt>
              </c:strCache>
            </c:strRef>
          </c:cat>
          <c:val>
            <c:numRef>
              <c:f>'3. Summary graphs'!$B$257</c:f>
              <c:numCache>
                <c:formatCode>0.0</c:formatCode>
                <c:ptCount val="1"/>
                <c:pt idx="0">
                  <c:v>2.5</c:v>
                </c:pt>
              </c:numCache>
            </c:numRef>
          </c:val>
        </c:ser>
        <c:ser>
          <c:idx val="2"/>
          <c:order val="2"/>
          <c:tx>
            <c:strRef>
              <c:f>'3. Summary graphs'!$A$258</c:f>
              <c:strCache>
                <c:ptCount val="1"/>
                <c:pt idx="0">
                  <c:v>NZ peer group (mean)</c:v>
                </c:pt>
              </c:strCache>
            </c:strRef>
          </c:tx>
          <c:cat>
            <c:strRef>
              <c:f>'3. Summary graphs'!$B$255</c:f>
              <c:strCache>
                <c:ptCount val="1"/>
                <c:pt idx="0">
                  <c:v>Legal Current State</c:v>
                </c:pt>
              </c:strCache>
            </c:strRef>
          </c:cat>
          <c:val>
            <c:numRef>
              <c:f>'3. Summary graphs'!$B$258</c:f>
              <c:numCache>
                <c:formatCode>0.0</c:formatCode>
                <c:ptCount val="1"/>
                <c:pt idx="0">
                  <c:v>2.75</c:v>
                </c:pt>
              </c:numCache>
            </c:numRef>
          </c:val>
        </c:ser>
        <c:ser>
          <c:idx val="3"/>
          <c:order val="3"/>
          <c:tx>
            <c:strRef>
              <c:f>'3. Summary graphs'!$A$259</c:f>
              <c:strCache>
                <c:ptCount val="1"/>
                <c:pt idx="0">
                  <c:v>NZ Full cohort (mean)</c:v>
                </c:pt>
              </c:strCache>
            </c:strRef>
          </c:tx>
          <c:cat>
            <c:strRef>
              <c:f>'3. Summary graphs'!$B$255</c:f>
              <c:strCache>
                <c:ptCount val="1"/>
                <c:pt idx="0">
                  <c:v>Legal Current State</c:v>
                </c:pt>
              </c:strCache>
            </c:strRef>
          </c:cat>
          <c:val>
            <c:numRef>
              <c:f>'3. Summary graphs'!$B$259</c:f>
              <c:numCache>
                <c:formatCode>0.0</c:formatCode>
                <c:ptCount val="1"/>
                <c:pt idx="0">
                  <c:v>2.75</c:v>
                </c:pt>
              </c:numCache>
            </c:numRef>
          </c:val>
        </c:ser>
        <c:axId val="49764992"/>
        <c:axId val="49771264"/>
      </c:barChart>
      <c:catAx>
        <c:axId val="49764992"/>
        <c:scaling>
          <c:orientation val="minMax"/>
        </c:scaling>
        <c:axPos val="b"/>
        <c:title>
          <c:tx>
            <c:rich>
              <a:bodyPr/>
              <a:lstStyle/>
              <a:p>
                <a:pPr>
                  <a:defRPr sz="1000" b="1" i="0" u="none" strike="noStrike" baseline="0">
                    <a:solidFill>
                      <a:srgbClr val="000000"/>
                    </a:solidFill>
                    <a:latin typeface="Arial"/>
                    <a:ea typeface="Arial"/>
                    <a:cs typeface="Arial"/>
                  </a:defRPr>
                </a:pPr>
                <a:r>
                  <a:t>Comparator cohort</a:t>
                </a:r>
              </a:p>
            </c:rich>
          </c:tx>
          <c:layout>
            <c:manualLayout>
              <c:xMode val="edge"/>
              <c:yMode val="edge"/>
              <c:x val="0.36409003737375722"/>
              <c:y val="0.87786473255728537"/>
            </c:manualLayout>
          </c:layout>
          <c:spPr>
            <a:noFill/>
            <a:ln w="25400">
              <a:noFill/>
            </a:ln>
          </c:spPr>
        </c:title>
        <c:numFmt formatCode="General" sourceLinked="1"/>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771264"/>
        <c:crosses val="autoZero"/>
        <c:auto val="1"/>
        <c:lblAlgn val="ctr"/>
        <c:lblOffset val="100"/>
      </c:catAx>
      <c:valAx>
        <c:axId val="49771264"/>
        <c:scaling>
          <c:orientation val="minMax"/>
          <c:max val="4"/>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CMM score (4 maximum)</a:t>
                </a:r>
              </a:p>
            </c:rich>
          </c:tx>
          <c:layout>
            <c:manualLayout>
              <c:xMode val="edge"/>
              <c:yMode val="edge"/>
              <c:x val="1.3715710723192019E-2"/>
              <c:y val="0.28753260804231534"/>
            </c:manualLayout>
          </c:layout>
          <c:spPr>
            <a:noFill/>
            <a:ln w="25400">
              <a:noFill/>
            </a:ln>
          </c:spPr>
        </c:title>
        <c:numFmt formatCode="#,##0.0" sourceLinked="0"/>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764992"/>
        <c:crosses val="autoZero"/>
        <c:crossBetween val="between"/>
      </c:valAx>
      <c:spPr>
        <a:solidFill>
          <a:srgbClr val="FFFFFF"/>
        </a:solidFill>
        <a:ln w="25400">
          <a:noFill/>
        </a:ln>
      </c:spPr>
    </c:plotArea>
    <c:legend>
      <c:legendPos val="r"/>
      <c:layout>
        <c:manualLayout>
          <c:xMode val="edge"/>
          <c:yMode val="edge"/>
          <c:wMode val="edge"/>
          <c:hMode val="edge"/>
          <c:x val="0.82668381539589364"/>
          <c:y val="0.22900816787214576"/>
          <c:w val="0.9775567642573354"/>
          <c:h val="0.83206320583972793"/>
        </c:manualLayout>
      </c:layout>
      <c:spPr>
        <a:noFill/>
        <a:ln w="25400">
          <a:noFill/>
        </a:ln>
      </c:spPr>
      <c:txPr>
        <a:bodyPr/>
        <a:lstStyle/>
        <a:p>
          <a:pPr>
            <a:defRPr sz="82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Arial"/>
                <a:ea typeface="Arial"/>
                <a:cs typeface="Arial"/>
              </a:defRPr>
            </a:pPr>
            <a:r>
              <a:t>Summary of  Capability Maturity Model (CMM) scores</a:t>
            </a:r>
          </a:p>
        </c:rich>
      </c:tx>
      <c:layout>
        <c:manualLayout>
          <c:xMode val="edge"/>
          <c:yMode val="edge"/>
          <c:x val="9.6654405188199108E-2"/>
          <c:y val="1.1210762331838566E-2"/>
        </c:manualLayout>
      </c:layout>
      <c:spPr>
        <a:noFill/>
        <a:ln w="25400">
          <a:noFill/>
        </a:ln>
      </c:spPr>
    </c:title>
    <c:plotArea>
      <c:layout>
        <c:manualLayout>
          <c:layoutTarget val="inner"/>
          <c:xMode val="edge"/>
          <c:yMode val="edge"/>
          <c:x val="6.2307199638322729E-2"/>
          <c:y val="8.836986458286647E-2"/>
          <c:w val="0.76079807607781103"/>
          <c:h val="0.78081230358539144"/>
        </c:manualLayout>
      </c:layout>
      <c:barChart>
        <c:barDir val="col"/>
        <c:grouping val="clustered"/>
        <c:ser>
          <c:idx val="0"/>
          <c:order val="0"/>
          <c:tx>
            <c:strRef>
              <c:f>'3. Summary graphs'!$A$286</c:f>
              <c:strCache>
                <c:ptCount val="1"/>
                <c:pt idx="0">
                  <c:v>Agency result FY 2013/14 (mean)</c:v>
                </c:pt>
              </c:strCache>
            </c:strRef>
          </c:tx>
          <c:cat>
            <c:strRef>
              <c:f>'3. Summary graphs'!$B$285:$F$285</c:f>
              <c:strCache>
                <c:ptCount val="5"/>
                <c:pt idx="0">
                  <c:v>Finance Current State</c:v>
                </c:pt>
                <c:pt idx="1">
                  <c:v>Procurement Current State</c:v>
                </c:pt>
                <c:pt idx="2">
                  <c:v>HR Current State</c:v>
                </c:pt>
                <c:pt idx="3">
                  <c:v>Communications Current State</c:v>
                </c:pt>
                <c:pt idx="4">
                  <c:v>Legal Current State</c:v>
                </c:pt>
              </c:strCache>
            </c:strRef>
          </c:cat>
          <c:val>
            <c:numRef>
              <c:f>'3. Summary graphs'!$B$286:$F$286</c:f>
              <c:numCache>
                <c:formatCode>0.0</c:formatCode>
                <c:ptCount val="5"/>
                <c:pt idx="0">
                  <c:v>2.6</c:v>
                </c:pt>
                <c:pt idx="1">
                  <c:v>2</c:v>
                </c:pt>
                <c:pt idx="2">
                  <c:v>2.2000000000000002</c:v>
                </c:pt>
                <c:pt idx="3">
                  <c:v>3.3</c:v>
                </c:pt>
                <c:pt idx="4">
                  <c:v>3</c:v>
                </c:pt>
              </c:numCache>
            </c:numRef>
          </c:val>
        </c:ser>
        <c:ser>
          <c:idx val="1"/>
          <c:order val="1"/>
          <c:tx>
            <c:strRef>
              <c:f>'3. Summary graphs'!$A$287</c:f>
              <c:strCache>
                <c:ptCount val="1"/>
                <c:pt idx="0">
                  <c:v>Agency result FY 2012/13 (mean)</c:v>
                </c:pt>
              </c:strCache>
            </c:strRef>
          </c:tx>
          <c:cat>
            <c:strRef>
              <c:f>'3. Summary graphs'!$B$285:$F$285</c:f>
              <c:strCache>
                <c:ptCount val="5"/>
                <c:pt idx="0">
                  <c:v>Finance Current State</c:v>
                </c:pt>
                <c:pt idx="1">
                  <c:v>Procurement Current State</c:v>
                </c:pt>
                <c:pt idx="2">
                  <c:v>HR Current State</c:v>
                </c:pt>
                <c:pt idx="3">
                  <c:v>Communications Current State</c:v>
                </c:pt>
                <c:pt idx="4">
                  <c:v>Legal Current State</c:v>
                </c:pt>
              </c:strCache>
            </c:strRef>
          </c:cat>
          <c:val>
            <c:numRef>
              <c:f>'3. Summary graphs'!$B$287:$F$287</c:f>
              <c:numCache>
                <c:formatCode>0.0</c:formatCode>
                <c:ptCount val="5"/>
                <c:pt idx="0">
                  <c:v>2.5</c:v>
                </c:pt>
                <c:pt idx="1">
                  <c:v>1.3</c:v>
                </c:pt>
                <c:pt idx="2">
                  <c:v>2.5</c:v>
                </c:pt>
                <c:pt idx="3">
                  <c:v>3.2</c:v>
                </c:pt>
                <c:pt idx="4">
                  <c:v>2.5</c:v>
                </c:pt>
              </c:numCache>
            </c:numRef>
          </c:val>
        </c:ser>
        <c:ser>
          <c:idx val="2"/>
          <c:order val="2"/>
          <c:tx>
            <c:strRef>
              <c:f>'3. Summary graphs'!$A$288</c:f>
              <c:strCache>
                <c:ptCount val="1"/>
                <c:pt idx="0">
                  <c:v>NZ peer group (mean)</c:v>
                </c:pt>
              </c:strCache>
            </c:strRef>
          </c:tx>
          <c:cat>
            <c:strRef>
              <c:f>'3. Summary graphs'!$B$285:$F$285</c:f>
              <c:strCache>
                <c:ptCount val="5"/>
                <c:pt idx="0">
                  <c:v>Finance Current State</c:v>
                </c:pt>
                <c:pt idx="1">
                  <c:v>Procurement Current State</c:v>
                </c:pt>
                <c:pt idx="2">
                  <c:v>HR Current State</c:v>
                </c:pt>
                <c:pt idx="3">
                  <c:v>Communications Current State</c:v>
                </c:pt>
                <c:pt idx="4">
                  <c:v>Legal Current State</c:v>
                </c:pt>
              </c:strCache>
            </c:strRef>
          </c:cat>
          <c:val>
            <c:numRef>
              <c:f>'3. Summary graphs'!$B$288:$F$288</c:f>
              <c:numCache>
                <c:formatCode>0.0</c:formatCode>
                <c:ptCount val="5"/>
                <c:pt idx="0">
                  <c:v>2.5499999999999998</c:v>
                </c:pt>
                <c:pt idx="1">
                  <c:v>2.0499999999999998</c:v>
                </c:pt>
                <c:pt idx="2">
                  <c:v>2.4</c:v>
                </c:pt>
                <c:pt idx="3">
                  <c:v>2.5499999999999998</c:v>
                </c:pt>
                <c:pt idx="4">
                  <c:v>2.75</c:v>
                </c:pt>
              </c:numCache>
            </c:numRef>
          </c:val>
        </c:ser>
        <c:ser>
          <c:idx val="3"/>
          <c:order val="3"/>
          <c:tx>
            <c:strRef>
              <c:f>'3. Summary graphs'!$A$289</c:f>
              <c:strCache>
                <c:ptCount val="1"/>
                <c:pt idx="0">
                  <c:v>NZ Full cohort (mean)</c:v>
                </c:pt>
              </c:strCache>
            </c:strRef>
          </c:tx>
          <c:cat>
            <c:strRef>
              <c:f>'3. Summary graphs'!$B$285:$F$285</c:f>
              <c:strCache>
                <c:ptCount val="5"/>
                <c:pt idx="0">
                  <c:v>Finance Current State</c:v>
                </c:pt>
                <c:pt idx="1">
                  <c:v>Procurement Current State</c:v>
                </c:pt>
                <c:pt idx="2">
                  <c:v>HR Current State</c:v>
                </c:pt>
                <c:pt idx="3">
                  <c:v>Communications Current State</c:v>
                </c:pt>
                <c:pt idx="4">
                  <c:v>Legal Current State</c:v>
                </c:pt>
              </c:strCache>
            </c:strRef>
          </c:cat>
          <c:val>
            <c:numRef>
              <c:f>'3. Summary graphs'!$B$289:$F$289</c:f>
              <c:numCache>
                <c:formatCode>0.0</c:formatCode>
                <c:ptCount val="5"/>
                <c:pt idx="0">
                  <c:v>2.5</c:v>
                </c:pt>
                <c:pt idx="1">
                  <c:v>2.2999999999999998</c:v>
                </c:pt>
                <c:pt idx="2">
                  <c:v>2.2000000000000002</c:v>
                </c:pt>
                <c:pt idx="3">
                  <c:v>2.6</c:v>
                </c:pt>
                <c:pt idx="4">
                  <c:v>2.75</c:v>
                </c:pt>
              </c:numCache>
            </c:numRef>
          </c:val>
        </c:ser>
        <c:axId val="49802240"/>
        <c:axId val="49820800"/>
      </c:barChart>
      <c:catAx>
        <c:axId val="49802240"/>
        <c:scaling>
          <c:orientation val="minMax"/>
        </c:scaling>
        <c:axPos val="b"/>
        <c:title>
          <c:tx>
            <c:rich>
              <a:bodyPr/>
              <a:lstStyle/>
              <a:p>
                <a:pPr>
                  <a:defRPr sz="1000" b="1" i="0" u="none" strike="noStrike" baseline="0">
                    <a:solidFill>
                      <a:srgbClr val="000000"/>
                    </a:solidFill>
                    <a:latin typeface="Arial"/>
                    <a:ea typeface="Arial"/>
                    <a:cs typeface="Arial"/>
                  </a:defRPr>
                </a:pPr>
                <a:r>
                  <a:t>Comparator cohort</a:t>
                </a:r>
              </a:p>
            </c:rich>
          </c:tx>
          <c:layout>
            <c:manualLayout>
              <c:xMode val="edge"/>
              <c:yMode val="edge"/>
              <c:x val="0.36555181531676573"/>
              <c:y val="0.93946188340807191"/>
            </c:manualLayout>
          </c:layout>
          <c:spPr>
            <a:noFill/>
            <a:ln w="25400">
              <a:noFill/>
            </a:ln>
          </c:spPr>
        </c:title>
        <c:numFmt formatCode="General" sourceLinked="1"/>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49820800"/>
        <c:crosses val="autoZero"/>
        <c:auto val="1"/>
        <c:lblAlgn val="ctr"/>
        <c:lblOffset val="100"/>
      </c:catAx>
      <c:valAx>
        <c:axId val="49820800"/>
        <c:scaling>
          <c:orientation val="minMax"/>
          <c:max val="4"/>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CMM score (4 maximum)
</a:t>
                </a:r>
              </a:p>
            </c:rich>
          </c:tx>
          <c:layout>
            <c:manualLayout>
              <c:xMode val="edge"/>
              <c:yMode val="edge"/>
              <c:x val="6.1957868649318475E-3"/>
              <c:y val="0.2982062780269058"/>
            </c:manualLayout>
          </c:layout>
          <c:spPr>
            <a:noFill/>
            <a:ln w="25400">
              <a:noFill/>
            </a:ln>
          </c:spPr>
        </c:title>
        <c:numFmt formatCode="0.0" sourceLinked="1"/>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49802240"/>
        <c:crosses val="autoZero"/>
        <c:crossBetween val="between"/>
      </c:valAx>
      <c:spPr>
        <a:solidFill>
          <a:srgbClr val="FFFFFF"/>
        </a:solidFill>
        <a:ln w="25400">
          <a:noFill/>
        </a:ln>
      </c:spPr>
    </c:plotArea>
    <c:legend>
      <c:legendPos val="r"/>
      <c:layout>
        <c:manualLayout>
          <c:xMode val="edge"/>
          <c:yMode val="edge"/>
          <c:wMode val="edge"/>
          <c:hMode val="edge"/>
          <c:x val="0.84272120260060457"/>
          <c:y val="0.19269305462377739"/>
          <c:w val="0.99999986990473777"/>
          <c:h val="0.88003436790132161"/>
        </c:manualLayout>
      </c:layout>
      <c:spPr>
        <a:noFill/>
        <a:ln w="25400">
          <a:noFill/>
        </a:ln>
      </c:spPr>
      <c:txPr>
        <a:bodyPr/>
        <a:lstStyle/>
        <a:p>
          <a:pPr>
            <a:defRPr sz="82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Arial"/>
                <a:ea typeface="Arial"/>
                <a:cs typeface="Arial"/>
              </a:defRPr>
            </a:pPr>
            <a:r>
              <a:t>Total cost of the HR function per employee</a:t>
            </a:r>
          </a:p>
        </c:rich>
      </c:tx>
      <c:layout>
        <c:manualLayout>
          <c:xMode val="edge"/>
          <c:yMode val="edge"/>
          <c:x val="0.26905446736513311"/>
          <c:y val="2.3529411764705879E-2"/>
        </c:manualLayout>
      </c:layout>
      <c:spPr>
        <a:noFill/>
        <a:ln w="25400">
          <a:noFill/>
        </a:ln>
      </c:spPr>
    </c:title>
    <c:plotArea>
      <c:layout>
        <c:manualLayout>
          <c:layoutTarget val="inner"/>
          <c:xMode val="edge"/>
          <c:yMode val="edge"/>
          <c:x val="7.9484899098356501E-2"/>
          <c:y val="0.16470611889091066"/>
          <c:w val="0.90809792026685354"/>
          <c:h val="0.53039277443260757"/>
        </c:manualLayout>
      </c:layout>
      <c:barChart>
        <c:barDir val="col"/>
        <c:grouping val="clustered"/>
        <c:ser>
          <c:idx val="0"/>
          <c:order val="0"/>
          <c:tx>
            <c:strRef>
              <c:f>'4. HR metrics'!$B$26</c:f>
              <c:strCache>
                <c:ptCount val="1"/>
                <c:pt idx="0">
                  <c:v>Result</c:v>
                </c:pt>
              </c:strCache>
            </c:strRef>
          </c:tx>
          <c:cat>
            <c:strRef>
              <c:f>('4. HR metrics'!$C$25:$H$25,'4. HR metrics'!$I$25:$J$25)</c:f>
              <c:strCache>
                <c:ptCount val="8"/>
                <c:pt idx="0">
                  <c:v>Agency result
FY 2013/14</c:v>
                </c:pt>
                <c:pt idx="1">
                  <c:v>Agency result
FY 2012/13</c:v>
                </c:pt>
                <c:pt idx="2">
                  <c:v>Peer group (median)</c:v>
                </c:pt>
                <c:pt idx="3">
                  <c:v>NZ full cohort (median)</c:v>
                </c:pt>
                <c:pt idx="4">
                  <c:v>APQC all participants cohort (median)</c:v>
                </c:pt>
                <c:pt idx="5">
                  <c:v>APQC similar cohort (median)</c:v>
                </c:pt>
                <c:pt idx="6">
                  <c:v>Peer group (75th percentile)</c:v>
                </c:pt>
                <c:pt idx="7">
                  <c:v>NZ full cohort (75th percentile)</c:v>
                </c:pt>
              </c:strCache>
            </c:strRef>
          </c:cat>
          <c:val>
            <c:numRef>
              <c:f>('4. HR metrics'!$C$26:$H$26,'4. HR metrics'!$I$26:$J$26)</c:f>
              <c:numCache>
                <c:formatCode>_-"$"* #,##0.00_-;\-"$"* #,##0.00_-;_-"$"* "-"??_-;_-@_-</c:formatCode>
                <c:ptCount val="8"/>
                <c:pt idx="0">
                  <c:v>2298.2143000000001</c:v>
                </c:pt>
                <c:pt idx="1">
                  <c:v>2225.9614999999999</c:v>
                </c:pt>
                <c:pt idx="2">
                  <c:v>3110.1487000000002</c:v>
                </c:pt>
                <c:pt idx="3">
                  <c:v>3110.1487000000002</c:v>
                </c:pt>
                <c:pt idx="4">
                  <c:v>1734.58</c:v>
                </c:pt>
                <c:pt idx="5">
                  <c:v>1045</c:v>
                </c:pt>
                <c:pt idx="6">
                  <c:v>2334.6626999999999</c:v>
                </c:pt>
                <c:pt idx="7">
                  <c:v>1813.4241</c:v>
                </c:pt>
              </c:numCache>
            </c:numRef>
          </c:val>
        </c:ser>
        <c:axId val="49918720"/>
        <c:axId val="49920640"/>
      </c:barChart>
      <c:catAx>
        <c:axId val="49918720"/>
        <c:scaling>
          <c:orientation val="minMax"/>
        </c:scaling>
        <c:axPos val="b"/>
        <c:title>
          <c:tx>
            <c:rich>
              <a:bodyPr/>
              <a:lstStyle/>
              <a:p>
                <a:pPr>
                  <a:defRPr sz="1000" b="1" i="0" u="none" strike="noStrike" baseline="0">
                    <a:solidFill>
                      <a:srgbClr val="000000"/>
                    </a:solidFill>
                    <a:latin typeface="Arial"/>
                    <a:ea typeface="Arial"/>
                    <a:cs typeface="Arial"/>
                  </a:defRPr>
                </a:pPr>
                <a:r>
                  <a:t>Comparator cohort</a:t>
                </a:r>
              </a:p>
            </c:rich>
          </c:tx>
          <c:layout>
            <c:manualLayout>
              <c:xMode val="edge"/>
              <c:yMode val="edge"/>
              <c:x val="0.47658440766529536"/>
              <c:y val="0.85882476455148993"/>
            </c:manualLayout>
          </c:layout>
          <c:spPr>
            <a:noFill/>
            <a:ln w="25400">
              <a:noFill/>
            </a:ln>
          </c:spPr>
        </c:title>
        <c:numFmt formatCode="General" sourceLinked="1"/>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920640"/>
        <c:crosses val="autoZero"/>
        <c:auto val="1"/>
        <c:lblAlgn val="ctr"/>
        <c:lblOffset val="100"/>
      </c:catAx>
      <c:valAx>
        <c:axId val="49920640"/>
        <c:scaling>
          <c:orientation val="minMax"/>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Cost per employee ($)</a:t>
                </a:r>
              </a:p>
            </c:rich>
          </c:tx>
          <c:layout>
            <c:manualLayout>
              <c:xMode val="edge"/>
              <c:yMode val="edge"/>
              <c:x val="1.285583103764922E-2"/>
              <c:y val="0.21470619113787251"/>
            </c:manualLayout>
          </c:layout>
          <c:spPr>
            <a:noFill/>
            <a:ln w="25400">
              <a:noFill/>
            </a:ln>
          </c:spPr>
        </c:title>
        <c:numFmt formatCode="#,##0" sourceLinked="0"/>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918720"/>
        <c:crosses val="autoZero"/>
        <c:crossBetween val="between"/>
      </c:valAx>
      <c:spPr>
        <a:solidFill>
          <a:srgbClr val="FFFFFF"/>
        </a:solidFill>
        <a:ln w="25400">
          <a:noFill/>
        </a:ln>
      </c:spPr>
    </c:plotArea>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Arial"/>
                <a:ea typeface="Arial"/>
                <a:cs typeface="Arial"/>
              </a:defRPr>
            </a:pPr>
            <a:r>
              <a:t>Number of employees per HR FTE</a:t>
            </a:r>
          </a:p>
        </c:rich>
      </c:tx>
      <c:layout>
        <c:manualLayout>
          <c:xMode val="edge"/>
          <c:yMode val="edge"/>
          <c:x val="0.31743128897878592"/>
          <c:y val="2.3529411764705879E-2"/>
        </c:manualLayout>
      </c:layout>
      <c:spPr>
        <a:noFill/>
        <a:ln w="25400">
          <a:noFill/>
        </a:ln>
      </c:spPr>
    </c:title>
    <c:plotArea>
      <c:layout>
        <c:manualLayout>
          <c:layoutTarget val="inner"/>
          <c:xMode val="edge"/>
          <c:yMode val="edge"/>
          <c:x val="7.6970213585687106E-2"/>
          <c:y val="0.16470611889091066"/>
          <c:w val="0.91062370873365583"/>
          <c:h val="0.52647134431201781"/>
        </c:manualLayout>
      </c:layout>
      <c:barChart>
        <c:barDir val="col"/>
        <c:grouping val="clustered"/>
        <c:ser>
          <c:idx val="0"/>
          <c:order val="0"/>
          <c:tx>
            <c:strRef>
              <c:f>'4. HR metrics'!$B$48</c:f>
              <c:strCache>
                <c:ptCount val="1"/>
                <c:pt idx="0">
                  <c:v>Result</c:v>
                </c:pt>
              </c:strCache>
            </c:strRef>
          </c:tx>
          <c:cat>
            <c:strRef>
              <c:f>('4. HR metrics'!$C$47:$H$47,'4. HR metrics'!$I$47:$J$47)</c:f>
              <c:strCache>
                <c:ptCount val="8"/>
                <c:pt idx="0">
                  <c:v>Agency result
FY 2013/14</c:v>
                </c:pt>
                <c:pt idx="1">
                  <c:v>Agency result
FY 2012/13</c:v>
                </c:pt>
                <c:pt idx="2">
                  <c:v>Peer group (median)</c:v>
                </c:pt>
                <c:pt idx="3">
                  <c:v>NZ full cohort (median)</c:v>
                </c:pt>
                <c:pt idx="4">
                  <c:v>APQC all participants cohort (median)</c:v>
                </c:pt>
                <c:pt idx="5">
                  <c:v>APQC similar cohort (median)</c:v>
                </c:pt>
                <c:pt idx="6">
                  <c:v>Peer group (75th percentile)</c:v>
                </c:pt>
                <c:pt idx="7">
                  <c:v>NZ full cohort (75th percentile)</c:v>
                </c:pt>
              </c:strCache>
            </c:strRef>
          </c:cat>
          <c:val>
            <c:numRef>
              <c:f>('4. HR metrics'!$C$48:$H$48,'4. HR metrics'!$I$48:$J$48)</c:f>
              <c:numCache>
                <c:formatCode>0.00</c:formatCode>
                <c:ptCount val="8"/>
                <c:pt idx="0">
                  <c:v>89.6</c:v>
                </c:pt>
                <c:pt idx="1">
                  <c:v>91.178100000000001</c:v>
                </c:pt>
                <c:pt idx="2">
                  <c:v>70.412800000000004</c:v>
                </c:pt>
                <c:pt idx="3">
                  <c:v>70.412800000000004</c:v>
                </c:pt>
                <c:pt idx="4">
                  <c:v>66.67</c:v>
                </c:pt>
                <c:pt idx="5">
                  <c:v>70.88</c:v>
                </c:pt>
                <c:pt idx="6">
                  <c:v>77.376800000000003</c:v>
                </c:pt>
                <c:pt idx="7">
                  <c:v>86.753299999999996</c:v>
                </c:pt>
              </c:numCache>
            </c:numRef>
          </c:val>
        </c:ser>
        <c:axId val="49965312"/>
        <c:axId val="49975680"/>
      </c:barChart>
      <c:catAx>
        <c:axId val="49965312"/>
        <c:scaling>
          <c:orientation val="minMax"/>
        </c:scaling>
        <c:axPos val="b"/>
        <c:title>
          <c:tx>
            <c:rich>
              <a:bodyPr/>
              <a:lstStyle/>
              <a:p>
                <a:pPr>
                  <a:defRPr sz="1000" b="1" i="0" u="none" strike="noStrike" baseline="0">
                    <a:solidFill>
                      <a:srgbClr val="000000"/>
                    </a:solidFill>
                    <a:latin typeface="Arial"/>
                    <a:ea typeface="Arial"/>
                    <a:cs typeface="Arial"/>
                  </a:defRPr>
                </a:pPr>
                <a:r>
                  <a:t>Comparator cohort</a:t>
                </a:r>
              </a:p>
            </c:rich>
          </c:tx>
          <c:layout>
            <c:manualLayout>
              <c:xMode val="edge"/>
              <c:yMode val="edge"/>
              <c:x val="0.47522955043463605"/>
              <c:y val="0.87353064690443105"/>
            </c:manualLayout>
          </c:layout>
          <c:spPr>
            <a:noFill/>
            <a:ln w="25400">
              <a:noFill/>
            </a:ln>
          </c:spPr>
        </c:title>
        <c:numFmt formatCode="General" sourceLinked="1"/>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975680"/>
        <c:crosses val="autoZero"/>
        <c:auto val="1"/>
        <c:lblAlgn val="ctr"/>
        <c:lblOffset val="100"/>
      </c:catAx>
      <c:valAx>
        <c:axId val="49975680"/>
        <c:scaling>
          <c:orientation val="minMax"/>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Number of employees per HR FTE</a:t>
                </a:r>
              </a:p>
            </c:rich>
          </c:tx>
          <c:layout>
            <c:manualLayout>
              <c:xMode val="edge"/>
              <c:yMode val="edge"/>
              <c:x val="7.3394495412844058E-3"/>
              <c:y val="0.19411795584375482"/>
            </c:manualLayout>
          </c:layout>
          <c:spPr>
            <a:noFill/>
            <a:ln w="25400">
              <a:noFill/>
            </a:ln>
          </c:spPr>
        </c:title>
        <c:numFmt formatCode="0" sourceLinked="0"/>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965312"/>
        <c:crosses val="autoZero"/>
        <c:crossBetween val="between"/>
      </c:valAx>
      <c:spPr>
        <a:solidFill>
          <a:srgbClr val="FFFFFF"/>
        </a:solidFill>
        <a:ln w="25400">
          <a:noFill/>
        </a:ln>
      </c:spPr>
    </c:plotArea>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 l="0.70000000000000062" r="0.70000000000000062" t="0.750000000000001"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Arial"/>
                <a:ea typeface="Arial"/>
                <a:cs typeface="Arial"/>
              </a:defRPr>
            </a:pPr>
            <a:r>
              <a:t>Cost of HR process per employee </a:t>
            </a:r>
          </a:p>
        </c:rich>
      </c:tx>
      <c:layout>
        <c:manualLayout>
          <c:xMode val="edge"/>
          <c:yMode val="edge"/>
          <c:x val="0.32018358255676765"/>
          <c:y val="1.970443349753695E-2"/>
        </c:manualLayout>
      </c:layout>
      <c:spPr>
        <a:noFill/>
        <a:ln w="25400">
          <a:noFill/>
        </a:ln>
      </c:spPr>
    </c:title>
    <c:plotArea>
      <c:layout>
        <c:manualLayout>
          <c:layoutTarget val="inner"/>
          <c:xMode val="edge"/>
          <c:yMode val="edge"/>
          <c:x val="0.11244421970189507"/>
          <c:y val="0.13793120036753434"/>
          <c:w val="0.68242827903392811"/>
          <c:h val="0.60344900160796255"/>
        </c:manualLayout>
      </c:layout>
      <c:barChart>
        <c:barDir val="col"/>
        <c:grouping val="clustered"/>
        <c:ser>
          <c:idx val="0"/>
          <c:order val="0"/>
          <c:tx>
            <c:strRef>
              <c:f>'4. HR metrics'!$C$69</c:f>
              <c:strCache>
                <c:ptCount val="1"/>
                <c:pt idx="0">
                  <c:v>Agency result
FY 2013/14</c:v>
                </c:pt>
              </c:strCache>
            </c:strRef>
          </c:tx>
          <c:cat>
            <c:strRef>
              <c:f>'4. HR metrics'!$B$70:$B$75</c:f>
              <c:strCache>
                <c:ptCount val="6"/>
                <c:pt idx="0">
                  <c:v>Develop and manage HR planning, policies, and strategies</c:v>
                </c:pt>
                <c:pt idx="1">
                  <c:v>Recruitment, source and select employees</c:v>
                </c:pt>
                <c:pt idx="2">
                  <c:v>Reward and retain employees</c:v>
                </c:pt>
                <c:pt idx="3">
                  <c:v>Develop and counsel employees</c:v>
                </c:pt>
                <c:pt idx="4">
                  <c:v>Manage employee information</c:v>
                </c:pt>
                <c:pt idx="5">
                  <c:v>Redeploy and retire employees</c:v>
                </c:pt>
              </c:strCache>
            </c:strRef>
          </c:cat>
          <c:val>
            <c:numRef>
              <c:f>'4. HR metrics'!$C$70:$C$75</c:f>
              <c:numCache>
                <c:formatCode>_-"$"* #,##0.00_-;\-"$"* #,##0.00_-;_-"$"* "-"??_-;_-@_-</c:formatCode>
                <c:ptCount val="6"/>
                <c:pt idx="0">
                  <c:v>350.59519999999998</c:v>
                </c:pt>
                <c:pt idx="1">
                  <c:v>643.45240000000001</c:v>
                </c:pt>
                <c:pt idx="2">
                  <c:v>508.33330000000001</c:v>
                </c:pt>
                <c:pt idx="3">
                  <c:v>416.66669999999999</c:v>
                </c:pt>
                <c:pt idx="4">
                  <c:v>160.71430000000001</c:v>
                </c:pt>
                <c:pt idx="5">
                  <c:v>218.45240000000001</c:v>
                </c:pt>
              </c:numCache>
            </c:numRef>
          </c:val>
        </c:ser>
        <c:ser>
          <c:idx val="1"/>
          <c:order val="1"/>
          <c:tx>
            <c:strRef>
              <c:f>'4. HR metrics'!$D$69</c:f>
              <c:strCache>
                <c:ptCount val="1"/>
                <c:pt idx="0">
                  <c:v>Agency result
FY 2012/13</c:v>
                </c:pt>
              </c:strCache>
            </c:strRef>
          </c:tx>
          <c:cat>
            <c:strRef>
              <c:f>'4. HR metrics'!$B$70:$B$75</c:f>
              <c:strCache>
                <c:ptCount val="6"/>
                <c:pt idx="0">
                  <c:v>Develop and manage HR planning, policies, and strategies</c:v>
                </c:pt>
                <c:pt idx="1">
                  <c:v>Recruitment, source and select employees</c:v>
                </c:pt>
                <c:pt idx="2">
                  <c:v>Reward and retain employees</c:v>
                </c:pt>
                <c:pt idx="3">
                  <c:v>Develop and counsel employees</c:v>
                </c:pt>
                <c:pt idx="4">
                  <c:v>Manage employee information</c:v>
                </c:pt>
                <c:pt idx="5">
                  <c:v>Redeploy and retire employees</c:v>
                </c:pt>
              </c:strCache>
            </c:strRef>
          </c:cat>
          <c:val>
            <c:numRef>
              <c:f>'4. HR metrics'!$D$70:$D$75</c:f>
              <c:numCache>
                <c:formatCode>_-"$"* #,##0.00_-;\-"$"* #,##0.00_-;_-"$"* "-"??_-;_-@_-</c:formatCode>
                <c:ptCount val="6"/>
                <c:pt idx="0">
                  <c:v>439.30290000000002</c:v>
                </c:pt>
                <c:pt idx="1">
                  <c:v>102.1635</c:v>
                </c:pt>
                <c:pt idx="2">
                  <c:v>64.903800000000004</c:v>
                </c:pt>
                <c:pt idx="3">
                  <c:v>1121.9952000000001</c:v>
                </c:pt>
                <c:pt idx="4">
                  <c:v>227.76439999999999</c:v>
                </c:pt>
                <c:pt idx="5">
                  <c:v>269.83170000000001</c:v>
                </c:pt>
              </c:numCache>
            </c:numRef>
          </c:val>
        </c:ser>
        <c:ser>
          <c:idx val="2"/>
          <c:order val="2"/>
          <c:tx>
            <c:strRef>
              <c:f>'4. HR metrics'!$E$69</c:f>
              <c:strCache>
                <c:ptCount val="1"/>
                <c:pt idx="0">
                  <c:v>Peer group (median)</c:v>
                </c:pt>
              </c:strCache>
            </c:strRef>
          </c:tx>
          <c:cat>
            <c:strRef>
              <c:f>'4. HR metrics'!$B$70:$B$75</c:f>
              <c:strCache>
                <c:ptCount val="6"/>
                <c:pt idx="0">
                  <c:v>Develop and manage HR planning, policies, and strategies</c:v>
                </c:pt>
                <c:pt idx="1">
                  <c:v>Recruitment, source and select employees</c:v>
                </c:pt>
                <c:pt idx="2">
                  <c:v>Reward and retain employees</c:v>
                </c:pt>
                <c:pt idx="3">
                  <c:v>Develop and counsel employees</c:v>
                </c:pt>
                <c:pt idx="4">
                  <c:v>Manage employee information</c:v>
                </c:pt>
                <c:pt idx="5">
                  <c:v>Redeploy and retire employees</c:v>
                </c:pt>
              </c:strCache>
            </c:strRef>
          </c:cat>
          <c:val>
            <c:numRef>
              <c:f>'4. HR metrics'!$E$70:$E$75</c:f>
              <c:numCache>
                <c:formatCode>_-"$"* #,##0.00_-;\-"$"* #,##0.00_-;_-"$"* "-"??_-;_-@_-</c:formatCode>
                <c:ptCount val="6"/>
                <c:pt idx="0">
                  <c:v>400.17059999999998</c:v>
                </c:pt>
                <c:pt idx="1">
                  <c:v>499.53570000000002</c:v>
                </c:pt>
                <c:pt idx="2">
                  <c:v>215.38929999999999</c:v>
                </c:pt>
                <c:pt idx="3">
                  <c:v>1125.9087</c:v>
                </c:pt>
                <c:pt idx="4">
                  <c:v>332.9529</c:v>
                </c:pt>
                <c:pt idx="5">
                  <c:v>88.351399999999998</c:v>
                </c:pt>
              </c:numCache>
            </c:numRef>
          </c:val>
        </c:ser>
        <c:ser>
          <c:idx val="3"/>
          <c:order val="3"/>
          <c:tx>
            <c:strRef>
              <c:f>'4. HR metrics'!$F$69</c:f>
              <c:strCache>
                <c:ptCount val="1"/>
                <c:pt idx="0">
                  <c:v>NZ full cohort (median)</c:v>
                </c:pt>
              </c:strCache>
            </c:strRef>
          </c:tx>
          <c:cat>
            <c:strRef>
              <c:f>'4. HR metrics'!$B$70:$B$75</c:f>
              <c:strCache>
                <c:ptCount val="6"/>
                <c:pt idx="0">
                  <c:v>Develop and manage HR planning, policies, and strategies</c:v>
                </c:pt>
                <c:pt idx="1">
                  <c:v>Recruitment, source and select employees</c:v>
                </c:pt>
                <c:pt idx="2">
                  <c:v>Reward and retain employees</c:v>
                </c:pt>
                <c:pt idx="3">
                  <c:v>Develop and counsel employees</c:v>
                </c:pt>
                <c:pt idx="4">
                  <c:v>Manage employee information</c:v>
                </c:pt>
                <c:pt idx="5">
                  <c:v>Redeploy and retire employees</c:v>
                </c:pt>
              </c:strCache>
            </c:strRef>
          </c:cat>
          <c:val>
            <c:numRef>
              <c:f>'4. HR metrics'!$F$70:$F$75</c:f>
              <c:numCache>
                <c:formatCode>_-"$"* #,##0.00_-;\-"$"* #,##0.00_-;_-"$"* "-"??_-;_-@_-</c:formatCode>
                <c:ptCount val="6"/>
                <c:pt idx="0">
                  <c:v>419.29660000000001</c:v>
                </c:pt>
                <c:pt idx="1">
                  <c:v>579.59659999999997</c:v>
                </c:pt>
                <c:pt idx="2">
                  <c:v>207.11340000000001</c:v>
                </c:pt>
                <c:pt idx="3">
                  <c:v>1013.9349</c:v>
                </c:pt>
                <c:pt idx="4">
                  <c:v>335.54079999999999</c:v>
                </c:pt>
                <c:pt idx="5">
                  <c:v>87.739400000000003</c:v>
                </c:pt>
              </c:numCache>
            </c:numRef>
          </c:val>
        </c:ser>
        <c:ser>
          <c:idx val="4"/>
          <c:order val="4"/>
          <c:tx>
            <c:strRef>
              <c:f>'4. HR metrics'!$G$69</c:f>
              <c:strCache>
                <c:ptCount val="1"/>
                <c:pt idx="0">
                  <c:v>APQC all participants cohort (median)</c:v>
                </c:pt>
              </c:strCache>
            </c:strRef>
          </c:tx>
          <c:cat>
            <c:strRef>
              <c:f>'4. HR metrics'!$B$70:$B$75</c:f>
              <c:strCache>
                <c:ptCount val="6"/>
                <c:pt idx="0">
                  <c:v>Develop and manage HR planning, policies, and strategies</c:v>
                </c:pt>
                <c:pt idx="1">
                  <c:v>Recruitment, source and select employees</c:v>
                </c:pt>
                <c:pt idx="2">
                  <c:v>Reward and retain employees</c:v>
                </c:pt>
                <c:pt idx="3">
                  <c:v>Develop and counsel employees</c:v>
                </c:pt>
                <c:pt idx="4">
                  <c:v>Manage employee information</c:v>
                </c:pt>
                <c:pt idx="5">
                  <c:v>Redeploy and retire employees</c:v>
                </c:pt>
              </c:strCache>
            </c:strRef>
          </c:cat>
          <c:val>
            <c:numRef>
              <c:f>'4. HR metrics'!$G$70:$G$75</c:f>
              <c:numCache>
                <c:formatCode>_-"$"* #,##0.00_-;\-"$"* #,##0.00_-;_-"$"* "-"??_-;_-@_-</c:formatCode>
                <c:ptCount val="6"/>
                <c:pt idx="0">
                  <c:v>335</c:v>
                </c:pt>
                <c:pt idx="1">
                  <c:v>360</c:v>
                </c:pt>
                <c:pt idx="2">
                  <c:v>108</c:v>
                </c:pt>
                <c:pt idx="3">
                  <c:v>302</c:v>
                </c:pt>
                <c:pt idx="4">
                  <c:v>225</c:v>
                </c:pt>
                <c:pt idx="5">
                  <c:v>76</c:v>
                </c:pt>
              </c:numCache>
            </c:numRef>
          </c:val>
        </c:ser>
        <c:ser>
          <c:idx val="5"/>
          <c:order val="5"/>
          <c:tx>
            <c:strRef>
              <c:f>'4. HR metrics'!$H$69</c:f>
              <c:strCache>
                <c:ptCount val="1"/>
                <c:pt idx="0">
                  <c:v>APQC similar cohort (median)</c:v>
                </c:pt>
              </c:strCache>
            </c:strRef>
          </c:tx>
          <c:cat>
            <c:strRef>
              <c:f>'4. HR metrics'!$B$70:$B$75</c:f>
              <c:strCache>
                <c:ptCount val="6"/>
                <c:pt idx="0">
                  <c:v>Develop and manage HR planning, policies, and strategies</c:v>
                </c:pt>
                <c:pt idx="1">
                  <c:v>Recruitment, source and select employees</c:v>
                </c:pt>
                <c:pt idx="2">
                  <c:v>Reward and retain employees</c:v>
                </c:pt>
                <c:pt idx="3">
                  <c:v>Develop and counsel employees</c:v>
                </c:pt>
                <c:pt idx="4">
                  <c:v>Manage employee information</c:v>
                </c:pt>
                <c:pt idx="5">
                  <c:v>Redeploy and retire employees</c:v>
                </c:pt>
              </c:strCache>
            </c:strRef>
          </c:cat>
          <c:val>
            <c:numRef>
              <c:f>'4. HR metrics'!$H$70:$H$75</c:f>
              <c:numCache>
                <c:formatCode>_-"$"* #,##0.00_-;\-"$"* #,##0.00_-;_-"$"* "-"??_-;_-@_-</c:formatCode>
                <c:ptCount val="6"/>
                <c:pt idx="0">
                  <c:v>311</c:v>
                </c:pt>
                <c:pt idx="1">
                  <c:v>367</c:v>
                </c:pt>
                <c:pt idx="2">
                  <c:v>265</c:v>
                </c:pt>
                <c:pt idx="3">
                  <c:v>627</c:v>
                </c:pt>
                <c:pt idx="4">
                  <c:v>174</c:v>
                </c:pt>
                <c:pt idx="5">
                  <c:v>116</c:v>
                </c:pt>
              </c:numCache>
            </c:numRef>
          </c:val>
        </c:ser>
        <c:ser>
          <c:idx val="7"/>
          <c:order val="6"/>
          <c:tx>
            <c:strRef>
              <c:f>'4. HR metrics'!$I$69</c:f>
              <c:strCache>
                <c:ptCount val="1"/>
                <c:pt idx="0">
                  <c:v>Peer group (75th percentile)</c:v>
                </c:pt>
              </c:strCache>
            </c:strRef>
          </c:tx>
          <c:cat>
            <c:strRef>
              <c:f>'4. HR metrics'!$B$70:$B$75</c:f>
              <c:strCache>
                <c:ptCount val="6"/>
                <c:pt idx="0">
                  <c:v>Develop and manage HR planning, policies, and strategies</c:v>
                </c:pt>
                <c:pt idx="1">
                  <c:v>Recruitment, source and select employees</c:v>
                </c:pt>
                <c:pt idx="2">
                  <c:v>Reward and retain employees</c:v>
                </c:pt>
                <c:pt idx="3">
                  <c:v>Develop and counsel employees</c:v>
                </c:pt>
                <c:pt idx="4">
                  <c:v>Manage employee information</c:v>
                </c:pt>
                <c:pt idx="5">
                  <c:v>Redeploy and retire employees</c:v>
                </c:pt>
              </c:strCache>
            </c:strRef>
          </c:cat>
          <c:val>
            <c:numRef>
              <c:f>'4. HR metrics'!$I$70:$I$75</c:f>
              <c:numCache>
                <c:formatCode>_-"$"* #,##0.00_-;\-"$"* #,##0.00_-;_-"$"* "-"??_-;_-@_-</c:formatCode>
                <c:ptCount val="6"/>
                <c:pt idx="0">
                  <c:v>324.87869999999998</c:v>
                </c:pt>
                <c:pt idx="1">
                  <c:v>314.15219999999999</c:v>
                </c:pt>
                <c:pt idx="2">
                  <c:v>128.35570000000001</c:v>
                </c:pt>
                <c:pt idx="3">
                  <c:v>791.77120000000002</c:v>
                </c:pt>
                <c:pt idx="4">
                  <c:v>265.43680000000001</c:v>
                </c:pt>
                <c:pt idx="5">
                  <c:v>86.498400000000004</c:v>
                </c:pt>
              </c:numCache>
            </c:numRef>
          </c:val>
        </c:ser>
        <c:ser>
          <c:idx val="8"/>
          <c:order val="7"/>
          <c:tx>
            <c:strRef>
              <c:f>'4. HR metrics'!$J$69</c:f>
              <c:strCache>
                <c:ptCount val="1"/>
                <c:pt idx="0">
                  <c:v>NZ full cohort (75th percentile)</c:v>
                </c:pt>
              </c:strCache>
            </c:strRef>
          </c:tx>
          <c:cat>
            <c:strRef>
              <c:f>'4. HR metrics'!$B$70:$B$75</c:f>
              <c:strCache>
                <c:ptCount val="6"/>
                <c:pt idx="0">
                  <c:v>Develop and manage HR planning, policies, and strategies</c:v>
                </c:pt>
                <c:pt idx="1">
                  <c:v>Recruitment, source and select employees</c:v>
                </c:pt>
                <c:pt idx="2">
                  <c:v>Reward and retain employees</c:v>
                </c:pt>
                <c:pt idx="3">
                  <c:v>Develop and counsel employees</c:v>
                </c:pt>
                <c:pt idx="4">
                  <c:v>Manage employee information</c:v>
                </c:pt>
                <c:pt idx="5">
                  <c:v>Redeploy and retire employees</c:v>
                </c:pt>
              </c:strCache>
            </c:strRef>
          </c:cat>
          <c:val>
            <c:numRef>
              <c:f>'4. HR metrics'!$J$70:$J$75</c:f>
              <c:numCache>
                <c:formatCode>_-"$"* #,##0.00_-;\-"$"* #,##0.00_-;_-"$"* "-"??_-;_-@_-</c:formatCode>
                <c:ptCount val="6"/>
                <c:pt idx="0">
                  <c:v>343.72140000000002</c:v>
                </c:pt>
                <c:pt idx="1">
                  <c:v>306.95240000000001</c:v>
                </c:pt>
                <c:pt idx="2">
                  <c:v>97.250399999999999</c:v>
                </c:pt>
                <c:pt idx="3">
                  <c:v>440.66300000000001</c:v>
                </c:pt>
                <c:pt idx="4">
                  <c:v>253.13650000000001</c:v>
                </c:pt>
                <c:pt idx="5">
                  <c:v>56.302500000000002</c:v>
                </c:pt>
              </c:numCache>
            </c:numRef>
          </c:val>
        </c:ser>
        <c:axId val="50066944"/>
        <c:axId val="50068864"/>
      </c:barChart>
      <c:catAx>
        <c:axId val="50066944"/>
        <c:scaling>
          <c:orientation val="minMax"/>
        </c:scaling>
        <c:axPos val="b"/>
        <c:title>
          <c:tx>
            <c:rich>
              <a:bodyPr/>
              <a:lstStyle/>
              <a:p>
                <a:pPr>
                  <a:defRPr sz="1000" b="1" i="0" u="none" strike="noStrike" baseline="0">
                    <a:solidFill>
                      <a:srgbClr val="000000"/>
                    </a:solidFill>
                    <a:latin typeface="Arial"/>
                    <a:ea typeface="Arial"/>
                    <a:cs typeface="Arial"/>
                  </a:defRPr>
                </a:pPr>
                <a:r>
                  <a:t>HR processes</a:t>
                </a:r>
              </a:p>
            </c:rich>
          </c:tx>
          <c:layout>
            <c:manualLayout>
              <c:xMode val="edge"/>
              <c:yMode val="edge"/>
              <c:x val="0.41284422933371867"/>
              <c:y val="0.9162571919889323"/>
            </c:manualLayout>
          </c:layout>
          <c:spPr>
            <a:noFill/>
            <a:ln w="25400">
              <a:noFill/>
            </a:ln>
          </c:spPr>
        </c:title>
        <c:numFmt formatCode="General" sourceLinked="1"/>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068864"/>
        <c:crosses val="autoZero"/>
        <c:auto val="1"/>
        <c:lblAlgn val="ctr"/>
        <c:lblOffset val="100"/>
      </c:catAx>
      <c:valAx>
        <c:axId val="50068864"/>
        <c:scaling>
          <c:orientation val="minMax"/>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Cost per employee ($)</a:t>
                </a:r>
              </a:p>
            </c:rich>
          </c:tx>
          <c:layout>
            <c:manualLayout>
              <c:xMode val="edge"/>
              <c:yMode val="edge"/>
              <c:x val="2.2935779816513777E-2"/>
              <c:y val="0.25862094824353843"/>
            </c:manualLayout>
          </c:layout>
          <c:spPr>
            <a:noFill/>
            <a:ln w="25400">
              <a:noFill/>
            </a:ln>
          </c:spPr>
        </c:title>
        <c:numFmt formatCode="#,##0" sourceLinked="0"/>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066944"/>
        <c:crosses val="autoZero"/>
        <c:crossBetween val="between"/>
      </c:valAx>
      <c:spPr>
        <a:solidFill>
          <a:srgbClr val="FFFFFF"/>
        </a:solidFill>
        <a:ln w="25400">
          <a:noFill/>
        </a:ln>
      </c:spPr>
    </c:plotArea>
    <c:legend>
      <c:legendPos val="r"/>
      <c:layout>
        <c:manualLayout>
          <c:xMode val="edge"/>
          <c:yMode val="edge"/>
          <c:wMode val="edge"/>
          <c:hMode val="edge"/>
          <c:x val="0.82293616508945544"/>
          <c:y val="0.16009878075585379"/>
          <c:w val="0.98165185773796626"/>
          <c:h val="0.94088799244921961"/>
        </c:manualLayout>
      </c:layout>
      <c:spPr>
        <a:noFill/>
        <a:ln w="25400">
          <a:noFill/>
        </a:ln>
      </c:spPr>
      <c:txPr>
        <a:bodyPr/>
        <a:lstStyle/>
        <a:p>
          <a:pPr>
            <a:defRPr sz="82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Arial"/>
                <a:ea typeface="Arial"/>
                <a:cs typeface="Arial"/>
              </a:defRPr>
            </a:pPr>
            <a:r>
              <a:t>Cost of recruitment per new employee</a:t>
            </a:r>
          </a:p>
        </c:rich>
      </c:tx>
      <c:layout>
        <c:manualLayout>
          <c:xMode val="edge"/>
          <c:yMode val="edge"/>
          <c:x val="0.29541294035493282"/>
          <c:y val="2.3529411764705879E-2"/>
        </c:manualLayout>
      </c:layout>
      <c:spPr>
        <a:noFill/>
        <a:ln w="25400">
          <a:noFill/>
        </a:ln>
      </c:spPr>
    </c:title>
    <c:plotArea>
      <c:layout>
        <c:manualLayout>
          <c:layoutTarget val="inner"/>
          <c:xMode val="edge"/>
          <c:yMode val="edge"/>
          <c:x val="0.1051471501842086"/>
          <c:y val="0.16470611889091066"/>
          <c:w val="0.88243569553805778"/>
          <c:h val="0.52647134431201781"/>
        </c:manualLayout>
      </c:layout>
      <c:barChart>
        <c:barDir val="col"/>
        <c:grouping val="clustered"/>
        <c:ser>
          <c:idx val="0"/>
          <c:order val="0"/>
          <c:tx>
            <c:strRef>
              <c:f>'4. HR metrics'!$B$100</c:f>
              <c:strCache>
                <c:ptCount val="1"/>
                <c:pt idx="0">
                  <c:v>Result</c:v>
                </c:pt>
              </c:strCache>
            </c:strRef>
          </c:tx>
          <c:cat>
            <c:strRef>
              <c:f>('4. HR metrics'!$C$99:$H$99,'4. HR metrics'!$I$99:$J$99)</c:f>
              <c:strCache>
                <c:ptCount val="8"/>
                <c:pt idx="0">
                  <c:v>Agency result
FY 2013/14</c:v>
                </c:pt>
                <c:pt idx="1">
                  <c:v>Agency result
FY 2012/13</c:v>
                </c:pt>
                <c:pt idx="2">
                  <c:v>Peer group (median)</c:v>
                </c:pt>
                <c:pt idx="3">
                  <c:v>NZ full cohort (median)</c:v>
                </c:pt>
                <c:pt idx="4">
                  <c:v>APQC all participants cohort (median)</c:v>
                </c:pt>
                <c:pt idx="5">
                  <c:v>APQC similar cohort (median)</c:v>
                </c:pt>
                <c:pt idx="6">
                  <c:v>Peer group (75th percentile)</c:v>
                </c:pt>
                <c:pt idx="7">
                  <c:v>NZ full cohort (75th percentile)</c:v>
                </c:pt>
              </c:strCache>
            </c:strRef>
          </c:cat>
          <c:val>
            <c:numRef>
              <c:f>('4. HR metrics'!$C$100:$H$100,'4. HR metrics'!$I$100:$J$100)</c:f>
              <c:numCache>
                <c:formatCode>_-"$"* #,##0.00_-;\-"$"* #,##0.00_-;_-"$"* "-"??_-;_-@_-</c:formatCode>
                <c:ptCount val="8"/>
                <c:pt idx="0">
                  <c:v>6107.3446000000004</c:v>
                </c:pt>
                <c:pt idx="1">
                  <c:v>1808.5106000000001</c:v>
                </c:pt>
                <c:pt idx="2">
                  <c:v>4022.5776000000001</c:v>
                </c:pt>
                <c:pt idx="3">
                  <c:v>3855.6201999999998</c:v>
                </c:pt>
                <c:pt idx="4">
                  <c:v>2434.0500000000002</c:v>
                </c:pt>
                <c:pt idx="5">
                  <c:v>1500</c:v>
                </c:pt>
                <c:pt idx="6">
                  <c:v>2941.0909999999999</c:v>
                </c:pt>
                <c:pt idx="7">
                  <c:v>2941.0909999999999</c:v>
                </c:pt>
              </c:numCache>
            </c:numRef>
          </c:val>
        </c:ser>
        <c:axId val="50093440"/>
        <c:axId val="50099712"/>
      </c:barChart>
      <c:catAx>
        <c:axId val="50093440"/>
        <c:scaling>
          <c:orientation val="minMax"/>
        </c:scaling>
        <c:axPos val="b"/>
        <c:title>
          <c:tx>
            <c:rich>
              <a:bodyPr/>
              <a:lstStyle/>
              <a:p>
                <a:pPr>
                  <a:defRPr sz="1000" b="1" i="0" u="none" strike="noStrike" baseline="0">
                    <a:solidFill>
                      <a:srgbClr val="000000"/>
                    </a:solidFill>
                    <a:latin typeface="Arial"/>
                    <a:ea typeface="Arial"/>
                    <a:cs typeface="Arial"/>
                  </a:defRPr>
                </a:pPr>
                <a:r>
                  <a:t>Comparator cohort</a:t>
                </a:r>
              </a:p>
            </c:rich>
          </c:tx>
          <c:layout>
            <c:manualLayout>
              <c:xMode val="edge"/>
              <c:yMode val="edge"/>
              <c:x val="0.47431211924197553"/>
              <c:y val="0.87941299984560739"/>
            </c:manualLayout>
          </c:layout>
          <c:spPr>
            <a:noFill/>
            <a:ln w="25400">
              <a:noFill/>
            </a:ln>
          </c:spPr>
        </c:title>
        <c:numFmt formatCode="General" sourceLinked="1"/>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099712"/>
        <c:crosses val="autoZero"/>
        <c:auto val="1"/>
        <c:lblAlgn val="ctr"/>
        <c:lblOffset val="100"/>
      </c:catAx>
      <c:valAx>
        <c:axId val="50099712"/>
        <c:scaling>
          <c:orientation val="minMax"/>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Cost per employee ($)</a:t>
                </a:r>
              </a:p>
            </c:rich>
          </c:tx>
          <c:layout>
            <c:manualLayout>
              <c:xMode val="edge"/>
              <c:yMode val="edge"/>
              <c:x val="2.0183486238532101E-2"/>
              <c:y val="0.21470619113787251"/>
            </c:manualLayout>
          </c:layout>
          <c:spPr>
            <a:noFill/>
            <a:ln w="25400">
              <a:noFill/>
            </a:ln>
          </c:spPr>
        </c:title>
        <c:numFmt formatCode="#,##0" sourceLinked="0"/>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093440"/>
        <c:crosses val="autoZero"/>
        <c:crossBetween val="between"/>
      </c:valAx>
      <c:spPr>
        <a:solidFill>
          <a:srgbClr val="FFFFFF"/>
        </a:solidFill>
        <a:ln w="25400">
          <a:noFill/>
        </a:ln>
      </c:spPr>
    </c:plotArea>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Arial"/>
                <a:ea typeface="Arial"/>
                <a:cs typeface="Arial"/>
              </a:defRPr>
            </a:pPr>
            <a:r>
              <a:t>Number of employees per HR  process FTE</a:t>
            </a:r>
          </a:p>
        </c:rich>
      </c:tx>
      <c:layout>
        <c:manualLayout>
          <c:xMode val="edge"/>
          <c:yMode val="edge"/>
          <c:x val="0.2697248669604374"/>
          <c:y val="1.970443349753695E-2"/>
        </c:manualLayout>
      </c:layout>
      <c:spPr>
        <a:noFill/>
        <a:ln w="25400">
          <a:noFill/>
        </a:ln>
      </c:spPr>
    </c:title>
    <c:plotArea>
      <c:layout>
        <c:manualLayout>
          <c:layoutTarget val="inner"/>
          <c:xMode val="edge"/>
          <c:yMode val="edge"/>
          <c:x val="0.12956960196489201"/>
          <c:y val="0.13464722082153521"/>
          <c:w val="0.66163317200028904"/>
          <c:h val="0.60344900160796255"/>
        </c:manualLayout>
      </c:layout>
      <c:barChart>
        <c:barDir val="col"/>
        <c:grouping val="clustered"/>
        <c:ser>
          <c:idx val="0"/>
          <c:order val="0"/>
          <c:tx>
            <c:strRef>
              <c:f>'4. HR metrics'!$C$121</c:f>
              <c:strCache>
                <c:ptCount val="1"/>
                <c:pt idx="0">
                  <c:v>Agency result
FY 2013/14</c:v>
                </c:pt>
              </c:strCache>
            </c:strRef>
          </c:tx>
          <c:cat>
            <c:strRef>
              <c:f>'4. HR metrics'!$B$122:$B$127</c:f>
              <c:strCache>
                <c:ptCount val="6"/>
                <c:pt idx="0">
                  <c:v>Develop and manage HR planning, policies, and strategies</c:v>
                </c:pt>
                <c:pt idx="1">
                  <c:v>Recruitment, source and select employees</c:v>
                </c:pt>
                <c:pt idx="2">
                  <c:v>Reward and retain employees</c:v>
                </c:pt>
                <c:pt idx="3">
                  <c:v>Develop and counsel employees</c:v>
                </c:pt>
                <c:pt idx="4">
                  <c:v>Manage employee information</c:v>
                </c:pt>
                <c:pt idx="5">
                  <c:v>Redeploy and retire employees</c:v>
                </c:pt>
              </c:strCache>
            </c:strRef>
          </c:cat>
          <c:val>
            <c:numRef>
              <c:f>'4. HR metrics'!$C$122:$C$127</c:f>
              <c:numCache>
                <c:formatCode>0.00</c:formatCode>
                <c:ptCount val="6"/>
                <c:pt idx="0">
                  <c:v>525</c:v>
                </c:pt>
                <c:pt idx="1">
                  <c:v>685.71429999999998</c:v>
                </c:pt>
                <c:pt idx="2">
                  <c:v>2400</c:v>
                </c:pt>
                <c:pt idx="3">
                  <c:v>227.02699999999999</c:v>
                </c:pt>
                <c:pt idx="4">
                  <c:v>589.47370000000001</c:v>
                </c:pt>
                <c:pt idx="5">
                  <c:v>781.39530000000002</c:v>
                </c:pt>
              </c:numCache>
            </c:numRef>
          </c:val>
        </c:ser>
        <c:ser>
          <c:idx val="1"/>
          <c:order val="1"/>
          <c:tx>
            <c:strRef>
              <c:f>'4. HR metrics'!$D$121</c:f>
              <c:strCache>
                <c:ptCount val="1"/>
                <c:pt idx="0">
                  <c:v>Agency result
FY 2012/13</c:v>
                </c:pt>
              </c:strCache>
            </c:strRef>
          </c:tx>
          <c:cat>
            <c:strRef>
              <c:f>'4. HR metrics'!$B$122:$B$127</c:f>
              <c:strCache>
                <c:ptCount val="6"/>
                <c:pt idx="0">
                  <c:v>Develop and manage HR planning, policies, and strategies</c:v>
                </c:pt>
                <c:pt idx="1">
                  <c:v>Recruitment, source and select employees</c:v>
                </c:pt>
                <c:pt idx="2">
                  <c:v>Reward and retain employees</c:v>
                </c:pt>
                <c:pt idx="3">
                  <c:v>Develop and counsel employees</c:v>
                </c:pt>
                <c:pt idx="4">
                  <c:v>Manage employee information</c:v>
                </c:pt>
                <c:pt idx="5">
                  <c:v>Redeploy and retire employees</c:v>
                </c:pt>
              </c:strCache>
            </c:strRef>
          </c:cat>
          <c:val>
            <c:numRef>
              <c:f>'4. HR metrics'!$D$122:$D$127</c:f>
              <c:numCache>
                <c:formatCode>0.00</c:formatCode>
                <c:ptCount val="6"/>
                <c:pt idx="0">
                  <c:v>528.25400000000002</c:v>
                </c:pt>
                <c:pt idx="1">
                  <c:v>1386.6667</c:v>
                </c:pt>
                <c:pt idx="2">
                  <c:v>2080</c:v>
                </c:pt>
                <c:pt idx="3">
                  <c:v>218.94739999999999</c:v>
                </c:pt>
                <c:pt idx="4">
                  <c:v>594.28570000000002</c:v>
                </c:pt>
                <c:pt idx="5">
                  <c:v>616.29629999999997</c:v>
                </c:pt>
              </c:numCache>
            </c:numRef>
          </c:val>
        </c:ser>
        <c:ser>
          <c:idx val="2"/>
          <c:order val="2"/>
          <c:tx>
            <c:strRef>
              <c:f>'4. HR metrics'!$E$121</c:f>
              <c:strCache>
                <c:ptCount val="1"/>
                <c:pt idx="0">
                  <c:v>Peer group (median)</c:v>
                </c:pt>
              </c:strCache>
            </c:strRef>
          </c:tx>
          <c:cat>
            <c:strRef>
              <c:f>'4. HR metrics'!$B$122:$B$127</c:f>
              <c:strCache>
                <c:ptCount val="6"/>
                <c:pt idx="0">
                  <c:v>Develop and manage HR planning, policies, and strategies</c:v>
                </c:pt>
                <c:pt idx="1">
                  <c:v>Recruitment, source and select employees</c:v>
                </c:pt>
                <c:pt idx="2">
                  <c:v>Reward and retain employees</c:v>
                </c:pt>
                <c:pt idx="3">
                  <c:v>Develop and counsel employees</c:v>
                </c:pt>
                <c:pt idx="4">
                  <c:v>Manage employee information</c:v>
                </c:pt>
                <c:pt idx="5">
                  <c:v>Redeploy and retire employees</c:v>
                </c:pt>
              </c:strCache>
            </c:strRef>
          </c:cat>
          <c:val>
            <c:numRef>
              <c:f>'4. HR metrics'!$E$122:$E$127</c:f>
              <c:numCache>
                <c:formatCode>0.00</c:formatCode>
                <c:ptCount val="6"/>
                <c:pt idx="0">
                  <c:v>356.2158</c:v>
                </c:pt>
                <c:pt idx="1">
                  <c:v>469.09399999999999</c:v>
                </c:pt>
                <c:pt idx="2">
                  <c:v>956.48360000000002</c:v>
                </c:pt>
                <c:pt idx="3">
                  <c:v>207.41470000000001</c:v>
                </c:pt>
                <c:pt idx="4">
                  <c:v>420.05149999999998</c:v>
                </c:pt>
                <c:pt idx="5">
                  <c:v>1337.1404</c:v>
                </c:pt>
              </c:numCache>
            </c:numRef>
          </c:val>
        </c:ser>
        <c:ser>
          <c:idx val="3"/>
          <c:order val="3"/>
          <c:tx>
            <c:strRef>
              <c:f>'4. HR metrics'!$F$121</c:f>
              <c:strCache>
                <c:ptCount val="1"/>
                <c:pt idx="0">
                  <c:v>NZ full cohort (median)</c:v>
                </c:pt>
              </c:strCache>
            </c:strRef>
          </c:tx>
          <c:cat>
            <c:strRef>
              <c:f>'4. HR metrics'!$B$122:$B$127</c:f>
              <c:strCache>
                <c:ptCount val="6"/>
                <c:pt idx="0">
                  <c:v>Develop and manage HR planning, policies, and strategies</c:v>
                </c:pt>
                <c:pt idx="1">
                  <c:v>Recruitment, source and select employees</c:v>
                </c:pt>
                <c:pt idx="2">
                  <c:v>Reward and retain employees</c:v>
                </c:pt>
                <c:pt idx="3">
                  <c:v>Develop and counsel employees</c:v>
                </c:pt>
                <c:pt idx="4">
                  <c:v>Manage employee information</c:v>
                </c:pt>
                <c:pt idx="5">
                  <c:v>Redeploy and retire employees</c:v>
                </c:pt>
              </c:strCache>
            </c:strRef>
          </c:cat>
          <c:val>
            <c:numRef>
              <c:f>'4. HR metrics'!$F$122:$F$127</c:f>
              <c:numCache>
                <c:formatCode>0.00</c:formatCode>
                <c:ptCount val="6"/>
                <c:pt idx="0">
                  <c:v>355.44119999999998</c:v>
                </c:pt>
                <c:pt idx="1">
                  <c:v>442.24930000000001</c:v>
                </c:pt>
                <c:pt idx="2">
                  <c:v>879.90570000000002</c:v>
                </c:pt>
                <c:pt idx="3">
                  <c:v>211.90020000000001</c:v>
                </c:pt>
                <c:pt idx="4">
                  <c:v>409.71429999999998</c:v>
                </c:pt>
                <c:pt idx="5">
                  <c:v>1409.8525999999999</c:v>
                </c:pt>
              </c:numCache>
            </c:numRef>
          </c:val>
        </c:ser>
        <c:ser>
          <c:idx val="4"/>
          <c:order val="4"/>
          <c:tx>
            <c:strRef>
              <c:f>'4. HR metrics'!$I$121</c:f>
              <c:strCache>
                <c:ptCount val="1"/>
                <c:pt idx="0">
                  <c:v>Peer group (75th percentile)</c:v>
                </c:pt>
              </c:strCache>
            </c:strRef>
          </c:tx>
          <c:cat>
            <c:strRef>
              <c:f>'4. HR metrics'!$B$122:$B$127</c:f>
              <c:strCache>
                <c:ptCount val="6"/>
                <c:pt idx="0">
                  <c:v>Develop and manage HR planning, policies, and strategies</c:v>
                </c:pt>
                <c:pt idx="1">
                  <c:v>Recruitment, source and select employees</c:v>
                </c:pt>
                <c:pt idx="2">
                  <c:v>Reward and retain employees</c:v>
                </c:pt>
                <c:pt idx="3">
                  <c:v>Develop and counsel employees</c:v>
                </c:pt>
                <c:pt idx="4">
                  <c:v>Manage employee information</c:v>
                </c:pt>
                <c:pt idx="5">
                  <c:v>Redeploy and retire employees</c:v>
                </c:pt>
              </c:strCache>
            </c:strRef>
          </c:cat>
          <c:val>
            <c:numRef>
              <c:f>'4. HR metrics'!$I$122:$I$127</c:f>
              <c:numCache>
                <c:formatCode>0.00</c:formatCode>
                <c:ptCount val="6"/>
                <c:pt idx="0">
                  <c:v>494.34289999999999</c:v>
                </c:pt>
                <c:pt idx="1">
                  <c:v>684.50630000000001</c:v>
                </c:pt>
                <c:pt idx="2">
                  <c:v>1293.1461999999999</c:v>
                </c:pt>
                <c:pt idx="3">
                  <c:v>240.73269999999999</c:v>
                </c:pt>
                <c:pt idx="4">
                  <c:v>545.93859999999995</c:v>
                </c:pt>
                <c:pt idx="5">
                  <c:v>1729.6429000000001</c:v>
                </c:pt>
              </c:numCache>
            </c:numRef>
          </c:val>
        </c:ser>
        <c:ser>
          <c:idx val="5"/>
          <c:order val="5"/>
          <c:tx>
            <c:strRef>
              <c:f>'4. HR metrics'!$J$121</c:f>
              <c:strCache>
                <c:ptCount val="1"/>
                <c:pt idx="0">
                  <c:v>NZ full cohort (75th percentile)</c:v>
                </c:pt>
              </c:strCache>
            </c:strRef>
          </c:tx>
          <c:cat>
            <c:strRef>
              <c:f>'4. HR metrics'!$B$122:$B$127</c:f>
              <c:strCache>
                <c:ptCount val="6"/>
                <c:pt idx="0">
                  <c:v>Develop and manage HR planning, policies, and strategies</c:v>
                </c:pt>
                <c:pt idx="1">
                  <c:v>Recruitment, source and select employees</c:v>
                </c:pt>
                <c:pt idx="2">
                  <c:v>Reward and retain employees</c:v>
                </c:pt>
                <c:pt idx="3">
                  <c:v>Develop and counsel employees</c:v>
                </c:pt>
                <c:pt idx="4">
                  <c:v>Manage employee information</c:v>
                </c:pt>
                <c:pt idx="5">
                  <c:v>Redeploy and retire employees</c:v>
                </c:pt>
              </c:strCache>
            </c:strRef>
          </c:cat>
          <c:val>
            <c:numRef>
              <c:f>'4. HR metrics'!$J$122:$J$127</c:f>
              <c:numCache>
                <c:formatCode>0.00</c:formatCode>
                <c:ptCount val="6"/>
                <c:pt idx="0">
                  <c:v>493.5652</c:v>
                </c:pt>
                <c:pt idx="1">
                  <c:v>684.50630000000001</c:v>
                </c:pt>
                <c:pt idx="2">
                  <c:v>1293.1461999999999</c:v>
                </c:pt>
                <c:pt idx="3">
                  <c:v>338.97309999999999</c:v>
                </c:pt>
                <c:pt idx="4">
                  <c:v>545.93859999999995</c:v>
                </c:pt>
                <c:pt idx="5">
                  <c:v>2236.3054000000002</c:v>
                </c:pt>
              </c:numCache>
            </c:numRef>
          </c:val>
        </c:ser>
        <c:axId val="50168960"/>
        <c:axId val="50170880"/>
      </c:barChart>
      <c:catAx>
        <c:axId val="50168960"/>
        <c:scaling>
          <c:orientation val="minMax"/>
        </c:scaling>
        <c:axPos val="b"/>
        <c:title>
          <c:tx>
            <c:rich>
              <a:bodyPr/>
              <a:lstStyle/>
              <a:p>
                <a:pPr>
                  <a:defRPr sz="1000" b="1" i="0" u="none" strike="noStrike" baseline="0">
                    <a:solidFill>
                      <a:srgbClr val="000000"/>
                    </a:solidFill>
                    <a:latin typeface="Arial"/>
                    <a:ea typeface="Arial"/>
                    <a:cs typeface="Arial"/>
                  </a:defRPr>
                </a:pPr>
                <a:r>
                  <a:t>HR processes</a:t>
                </a:r>
              </a:p>
            </c:rich>
          </c:tx>
          <c:layout>
            <c:manualLayout>
              <c:xMode val="edge"/>
              <c:yMode val="edge"/>
              <c:x val="0.4192662476823425"/>
              <c:y val="0.91379413780174024"/>
            </c:manualLayout>
          </c:layout>
          <c:spPr>
            <a:noFill/>
            <a:ln w="25400">
              <a:noFill/>
            </a:ln>
          </c:spPr>
        </c:title>
        <c:numFmt formatCode="General" sourceLinked="1"/>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170880"/>
        <c:crosses val="autoZero"/>
        <c:auto val="1"/>
        <c:lblAlgn val="ctr"/>
        <c:lblOffset val="100"/>
      </c:catAx>
      <c:valAx>
        <c:axId val="50170880"/>
        <c:scaling>
          <c:orientation val="minMax"/>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Number of employees</a:t>
                </a:r>
              </a:p>
            </c:rich>
          </c:tx>
          <c:layout>
            <c:manualLayout>
              <c:xMode val="edge"/>
              <c:yMode val="edge"/>
              <c:x val="2.6605504587155975E-2"/>
              <c:y val="0.25862094824353843"/>
            </c:manualLayout>
          </c:layout>
          <c:spPr>
            <a:noFill/>
            <a:ln w="25400">
              <a:noFill/>
            </a:ln>
          </c:spPr>
        </c:title>
        <c:numFmt formatCode="0" sourceLinked="0"/>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168960"/>
        <c:crosses val="autoZero"/>
        <c:crossBetween val="between"/>
      </c:valAx>
      <c:spPr>
        <a:solidFill>
          <a:srgbClr val="FFFFFF"/>
        </a:solidFill>
        <a:ln w="25400">
          <a:noFill/>
        </a:ln>
      </c:spPr>
    </c:plotArea>
    <c:legend>
      <c:legendPos val="r"/>
      <c:layout>
        <c:manualLayout>
          <c:xMode val="edge"/>
          <c:yMode val="edge"/>
          <c:wMode val="edge"/>
          <c:hMode val="edge"/>
          <c:x val="0.82293616508945544"/>
          <c:y val="0.1453204556327011"/>
          <c:w val="0.97614727058200301"/>
          <c:h val="0.62315348512470425"/>
        </c:manualLayout>
      </c:layout>
      <c:spPr>
        <a:noFill/>
        <a:ln w="25400">
          <a:noFill/>
        </a:ln>
      </c:spPr>
      <c:txPr>
        <a:bodyPr/>
        <a:lstStyle/>
        <a:p>
          <a:pPr>
            <a:defRPr sz="82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 l="0.70000000000000062" r="0.70000000000000062" t="0.75000000000000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NZ"/>
  <c:chart>
    <c:title>
      <c:tx>
        <c:strRef>
          <c:f>'3. Summary graphs'!$A$29</c:f>
          <c:strCache>
            <c:ptCount val="1"/>
            <c:pt idx="0">
              <c:v>Distribution of A&amp;S costs FY 2011/12</c:v>
            </c:pt>
          </c:strCache>
        </c:strRef>
      </c:tx>
      <c:layout>
        <c:manualLayout>
          <c:xMode val="edge"/>
          <c:yMode val="edge"/>
          <c:x val="0.15025906735751296"/>
          <c:y val="2.777777777777779E-2"/>
        </c:manualLayout>
      </c:layout>
      <c:spPr>
        <a:noFill/>
        <a:ln w="25400">
          <a:noFill/>
        </a:ln>
      </c:spPr>
      <c:txPr>
        <a:bodyPr/>
        <a:lstStyle/>
        <a:p>
          <a:pPr>
            <a:defRPr sz="1400" b="1" i="0" u="none" strike="noStrike" baseline="0">
              <a:solidFill>
                <a:srgbClr val="000000"/>
              </a:solidFill>
              <a:latin typeface="Arial"/>
              <a:ea typeface="Arial"/>
              <a:cs typeface="Arial"/>
            </a:defRPr>
          </a:pPr>
          <a:endParaRPr lang="en-US"/>
        </a:p>
      </c:txPr>
    </c:title>
    <c:plotArea>
      <c:layout>
        <c:manualLayout>
          <c:layoutTarget val="inner"/>
          <c:xMode val="edge"/>
          <c:yMode val="edge"/>
          <c:x val="0.23272747933902641"/>
          <c:y val="0.24652861371735879"/>
          <c:w val="0.33818211841452284"/>
          <c:h val="0.64583552325955973"/>
        </c:manualLayout>
      </c:layout>
      <c:pieChart>
        <c:varyColors val="1"/>
        <c:ser>
          <c:idx val="0"/>
          <c:order val="0"/>
          <c:tx>
            <c:strRef>
              <c:f>'3. Summary graphs'!$A$29</c:f>
              <c:strCache>
                <c:ptCount val="1"/>
                <c:pt idx="0">
                  <c:v>Distribution of A&amp;S costs FY 2011/12</c:v>
                </c:pt>
              </c:strCache>
            </c:strRef>
          </c:tx>
          <c:dPt>
            <c:idx val="0"/>
            <c:spPr>
              <a:solidFill>
                <a:srgbClr val="4F81BD"/>
              </a:solidFill>
              <a:ln w="25400">
                <a:noFill/>
              </a:ln>
            </c:spPr>
          </c:dPt>
          <c:dPt>
            <c:idx val="1"/>
            <c:spPr>
              <a:solidFill>
                <a:srgbClr val="C0504D"/>
              </a:solidFill>
              <a:ln w="25400">
                <a:noFill/>
              </a:ln>
            </c:spPr>
          </c:dPt>
          <c:dPt>
            <c:idx val="2"/>
            <c:spPr>
              <a:solidFill>
                <a:srgbClr val="9BBB59"/>
              </a:solidFill>
              <a:ln w="25400">
                <a:noFill/>
              </a:ln>
            </c:spPr>
          </c:dPt>
          <c:dPt>
            <c:idx val="3"/>
            <c:spPr>
              <a:solidFill>
                <a:srgbClr val="8064A2"/>
              </a:solidFill>
              <a:ln w="25400">
                <a:noFill/>
              </a:ln>
            </c:spPr>
          </c:dPt>
          <c:dPt>
            <c:idx val="4"/>
            <c:spPr>
              <a:solidFill>
                <a:srgbClr val="4BACC6"/>
              </a:solidFill>
              <a:ln w="25400">
                <a:noFill/>
              </a:ln>
            </c:spPr>
          </c:dPt>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Val val="1"/>
          </c:dLbls>
          <c:cat>
            <c:strRef>
              <c:f>'3. Summary graphs'!$B$26:$F$26</c:f>
              <c:strCache>
                <c:ptCount val="5"/>
                <c:pt idx="0">
                  <c:v>HR</c:v>
                </c:pt>
                <c:pt idx="1">
                  <c:v>Finance</c:v>
                </c:pt>
                <c:pt idx="2">
                  <c:v>ICT</c:v>
                </c:pt>
                <c:pt idx="3">
                  <c:v>Procurement</c:v>
                </c:pt>
                <c:pt idx="4">
                  <c:v>CES</c:v>
                </c:pt>
              </c:strCache>
            </c:strRef>
          </c:cat>
          <c:val>
            <c:numRef>
              <c:f>'3. Summary graphs'!$B$29:$F$29</c:f>
              <c:numCache>
                <c:formatCode>0.00%</c:formatCode>
                <c:ptCount val="5"/>
                <c:pt idx="0">
                  <c:v>0.11277870892376453</c:v>
                </c:pt>
                <c:pt idx="1">
                  <c:v>0.13847833815836255</c:v>
                </c:pt>
                <c:pt idx="2">
                  <c:v>0.48704860582050885</c:v>
                </c:pt>
                <c:pt idx="3">
                  <c:v>1.3560871552643608E-2</c:v>
                </c:pt>
                <c:pt idx="4">
                  <c:v>0.24813347554472043</c:v>
                </c:pt>
              </c:numCache>
            </c:numRef>
          </c:val>
        </c:ser>
        <c:firstSliceAng val="0"/>
      </c:pieChart>
      <c:spPr>
        <a:noFill/>
        <a:ln w="25400">
          <a:noFill/>
        </a:ln>
      </c:spPr>
    </c:plotArea>
    <c:legend>
      <c:legendPos val="r"/>
      <c:layout>
        <c:manualLayout>
          <c:xMode val="edge"/>
          <c:yMode val="edge"/>
          <c:wMode val="edge"/>
          <c:hMode val="edge"/>
          <c:x val="0.76424870466321271"/>
          <c:y val="0.41666812481773119"/>
          <c:w val="0.97927461139896388"/>
          <c:h val="0.76389144065325199"/>
        </c:manualLayout>
      </c:layout>
      <c:spPr>
        <a:noFill/>
        <a:ln w="25400">
          <a:noFill/>
        </a:ln>
      </c:spPr>
      <c:txPr>
        <a:bodyPr/>
        <a:lstStyle/>
        <a:p>
          <a:pPr>
            <a:defRPr sz="825" b="0" i="0" u="none" strike="noStrike" baseline="0">
              <a:solidFill>
                <a:srgbClr val="000000"/>
              </a:solidFill>
              <a:latin typeface="Arial"/>
              <a:ea typeface="Arial"/>
              <a:cs typeface="Arial"/>
            </a:defRPr>
          </a:pPr>
          <a:endParaRPr lang="en-US"/>
        </a:p>
      </c:txPr>
    </c:legend>
    <c:plotVisOnly val="1"/>
    <c:dispBlanksAs val="zero"/>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044" l="0.7000000000000004" r="0.7000000000000004" t="0.75000000000000044" header="0.30000000000000021" footer="0.30000000000000021"/>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Arial"/>
                <a:ea typeface="Arial"/>
                <a:cs typeface="Arial"/>
              </a:defRPr>
            </a:pPr>
            <a:r>
              <a:t>Percentage of new employees still in the role after 12 months</a:t>
            </a:r>
          </a:p>
        </c:rich>
      </c:tx>
      <c:layout>
        <c:manualLayout>
          <c:xMode val="edge"/>
          <c:yMode val="edge"/>
          <c:x val="0.17522945411640065"/>
          <c:y val="2.3529411764705879E-2"/>
        </c:manualLayout>
      </c:layout>
      <c:spPr>
        <a:noFill/>
        <a:ln w="25400">
          <a:noFill/>
        </a:ln>
      </c:spPr>
    </c:title>
    <c:plotArea>
      <c:layout>
        <c:manualLayout>
          <c:layoutTarget val="inner"/>
          <c:xMode val="edge"/>
          <c:yMode val="edge"/>
          <c:x val="0.10098225336511837"/>
          <c:y val="0.16470611889091066"/>
          <c:w val="0.88660049603891278"/>
          <c:h val="0.52647134431201781"/>
        </c:manualLayout>
      </c:layout>
      <c:barChart>
        <c:barDir val="col"/>
        <c:grouping val="clustered"/>
        <c:ser>
          <c:idx val="0"/>
          <c:order val="0"/>
          <c:tx>
            <c:strRef>
              <c:f>'4. HR metrics'!$B$152</c:f>
              <c:strCache>
                <c:ptCount val="1"/>
                <c:pt idx="0">
                  <c:v>Result</c:v>
                </c:pt>
              </c:strCache>
            </c:strRef>
          </c:tx>
          <c:cat>
            <c:strRef>
              <c:f>('4. HR metrics'!$C$151:$H$151,'4. HR metrics'!$I$151:$J$151)</c:f>
              <c:strCache>
                <c:ptCount val="8"/>
                <c:pt idx="0">
                  <c:v>Agency result
FY 2013/14</c:v>
                </c:pt>
                <c:pt idx="1">
                  <c:v>Agency result
FY 2012/13</c:v>
                </c:pt>
                <c:pt idx="2">
                  <c:v>Peer group (median)</c:v>
                </c:pt>
                <c:pt idx="3">
                  <c:v>NZ full cohort (median)</c:v>
                </c:pt>
                <c:pt idx="4">
                  <c:v>APQC all participants cohort (median)</c:v>
                </c:pt>
                <c:pt idx="5">
                  <c:v>APQC similar cohort (median)</c:v>
                </c:pt>
                <c:pt idx="6">
                  <c:v>Peer group (75th percentile)</c:v>
                </c:pt>
                <c:pt idx="7">
                  <c:v>NZ full cohort (75th percentile)</c:v>
                </c:pt>
              </c:strCache>
            </c:strRef>
          </c:cat>
          <c:val>
            <c:numRef>
              <c:f>('4. HR metrics'!$C$152:$H$152,'4. HR metrics'!$I$152:$J$152)</c:f>
              <c:numCache>
                <c:formatCode>0.00%</c:formatCode>
                <c:ptCount val="8"/>
                <c:pt idx="0">
                  <c:v>0.76600000000000001</c:v>
                </c:pt>
                <c:pt idx="1">
                  <c:v>0.4118</c:v>
                </c:pt>
                <c:pt idx="2">
                  <c:v>0.75109999999999999</c:v>
                </c:pt>
                <c:pt idx="3">
                  <c:v>0.70030000000000003</c:v>
                </c:pt>
                <c:pt idx="4">
                  <c:v>0.85</c:v>
                </c:pt>
                <c:pt idx="5">
                  <c:v>0.86499999999999999</c:v>
                </c:pt>
                <c:pt idx="6">
                  <c:v>0.77170000000000005</c:v>
                </c:pt>
                <c:pt idx="7">
                  <c:v>0.77170000000000005</c:v>
                </c:pt>
              </c:numCache>
            </c:numRef>
          </c:val>
        </c:ser>
        <c:axId val="50191360"/>
        <c:axId val="50467968"/>
      </c:barChart>
      <c:catAx>
        <c:axId val="50191360"/>
        <c:scaling>
          <c:orientation val="minMax"/>
        </c:scaling>
        <c:axPos val="b"/>
        <c:title>
          <c:tx>
            <c:rich>
              <a:bodyPr/>
              <a:lstStyle/>
              <a:p>
                <a:pPr>
                  <a:defRPr sz="1000" b="1" i="0" u="none" strike="noStrike" baseline="0">
                    <a:solidFill>
                      <a:srgbClr val="000000"/>
                    </a:solidFill>
                    <a:latin typeface="Arial"/>
                    <a:ea typeface="Arial"/>
                    <a:cs typeface="Arial"/>
                  </a:defRPr>
                </a:pPr>
                <a:r>
                  <a:t>Comparator cohort</a:t>
                </a:r>
              </a:p>
            </c:rich>
          </c:tx>
          <c:layout>
            <c:manualLayout>
              <c:xMode val="edge"/>
              <c:yMode val="edge"/>
              <c:x val="0.48715615593922323"/>
              <c:y val="0.85588358808090159"/>
            </c:manualLayout>
          </c:layout>
          <c:spPr>
            <a:noFill/>
            <a:ln w="25400">
              <a:noFill/>
            </a:ln>
          </c:spPr>
        </c:title>
        <c:numFmt formatCode="General" sourceLinked="1"/>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467968"/>
        <c:crosses val="autoZero"/>
        <c:auto val="1"/>
        <c:lblAlgn val="ctr"/>
        <c:lblOffset val="100"/>
      </c:catAx>
      <c:valAx>
        <c:axId val="50467968"/>
        <c:scaling>
          <c:orientation val="minMax"/>
          <c:max val="1"/>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Percentage of new employees</a:t>
                </a:r>
              </a:p>
            </c:rich>
          </c:tx>
          <c:layout>
            <c:manualLayout>
              <c:xMode val="edge"/>
              <c:yMode val="edge"/>
              <c:x val="2.2935779816513777E-2"/>
              <c:y val="0.15882383819669602"/>
            </c:manualLayout>
          </c:layout>
          <c:spPr>
            <a:noFill/>
            <a:ln w="25400">
              <a:noFill/>
            </a:ln>
          </c:spPr>
        </c:title>
        <c:numFmt formatCode="0%" sourceLinked="0"/>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50191360"/>
        <c:crosses val="autoZero"/>
        <c:crossBetween val="between"/>
      </c:valAx>
      <c:spPr>
        <a:solidFill>
          <a:srgbClr val="FFFFFF"/>
        </a:solidFill>
        <a:ln w="25400">
          <a:noFill/>
        </a:ln>
      </c:spPr>
    </c:plotArea>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44" l="0.70000000000000062" r="0.70000000000000062" t="0.75000000000000144"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Arial"/>
                <a:ea typeface="Arial"/>
                <a:cs typeface="Arial"/>
              </a:defRPr>
            </a:pPr>
            <a:r>
              <a:t>HR Capability Maturity Model scores</a:t>
            </a:r>
          </a:p>
        </c:rich>
      </c:tx>
      <c:layout>
        <c:manualLayout>
          <c:xMode val="edge"/>
          <c:yMode val="edge"/>
          <c:x val="0.30430797433547213"/>
          <c:y val="2.0618556701030927E-2"/>
        </c:manualLayout>
      </c:layout>
      <c:spPr>
        <a:noFill/>
        <a:ln w="25400">
          <a:noFill/>
        </a:ln>
      </c:spPr>
    </c:title>
    <c:plotArea>
      <c:layout>
        <c:manualLayout>
          <c:layoutTarget val="inner"/>
          <c:xMode val="edge"/>
          <c:yMode val="edge"/>
          <c:x val="0.12847481393592922"/>
          <c:y val="0.18876121201363424"/>
          <c:w val="0.64484961201241375"/>
          <c:h val="0.55241644278040858"/>
        </c:manualLayout>
      </c:layout>
      <c:barChart>
        <c:barDir val="col"/>
        <c:grouping val="clustered"/>
        <c:ser>
          <c:idx val="0"/>
          <c:order val="0"/>
          <c:tx>
            <c:strRef>
              <c:f>'4. HR metrics'!$B$178</c:f>
              <c:strCache>
                <c:ptCount val="1"/>
                <c:pt idx="0">
                  <c:v>HR Current State</c:v>
                </c:pt>
              </c:strCache>
            </c:strRef>
          </c:tx>
          <c:cat>
            <c:strRef>
              <c:f>'4. HR metrics'!$C$177:$H$177</c:f>
              <c:strCache>
                <c:ptCount val="6"/>
                <c:pt idx="0">
                  <c:v>Agency result FY 2013/14</c:v>
                </c:pt>
                <c:pt idx="1">
                  <c:v>Agency result FY 2012/13</c:v>
                </c:pt>
                <c:pt idx="2">
                  <c:v>NZ peer group (median)</c:v>
                </c:pt>
                <c:pt idx="3">
                  <c:v>NZ Full cohort (median)</c:v>
                </c:pt>
                <c:pt idx="4">
                  <c:v>Peer group (75th percentile)</c:v>
                </c:pt>
                <c:pt idx="5">
                  <c:v>NZ full cohort (75th percentile)</c:v>
                </c:pt>
              </c:strCache>
            </c:strRef>
          </c:cat>
          <c:val>
            <c:numRef>
              <c:f>'4. HR metrics'!$C$178:$H$178</c:f>
              <c:numCache>
                <c:formatCode>0.0</c:formatCode>
                <c:ptCount val="6"/>
                <c:pt idx="0">
                  <c:v>2.2000000000000002</c:v>
                </c:pt>
                <c:pt idx="1">
                  <c:v>2.5</c:v>
                </c:pt>
                <c:pt idx="2">
                  <c:v>2.4</c:v>
                </c:pt>
                <c:pt idx="3">
                  <c:v>2.2000000000000002</c:v>
                </c:pt>
                <c:pt idx="4">
                  <c:v>2.5750000000000002</c:v>
                </c:pt>
                <c:pt idx="5">
                  <c:v>2.5</c:v>
                </c:pt>
              </c:numCache>
            </c:numRef>
          </c:val>
        </c:ser>
        <c:ser>
          <c:idx val="1"/>
          <c:order val="1"/>
          <c:tx>
            <c:strRef>
              <c:f>'4. HR metrics'!$B$179</c:f>
              <c:strCache>
                <c:ptCount val="1"/>
                <c:pt idx="0">
                  <c:v>HR Future State Aspiration</c:v>
                </c:pt>
              </c:strCache>
            </c:strRef>
          </c:tx>
          <c:cat>
            <c:strRef>
              <c:f>'4. HR metrics'!$C$177:$H$177</c:f>
              <c:strCache>
                <c:ptCount val="6"/>
                <c:pt idx="0">
                  <c:v>Agency result FY 2013/14</c:v>
                </c:pt>
                <c:pt idx="1">
                  <c:v>Agency result FY 2012/13</c:v>
                </c:pt>
                <c:pt idx="2">
                  <c:v>NZ peer group (median)</c:v>
                </c:pt>
                <c:pt idx="3">
                  <c:v>NZ Full cohort (median)</c:v>
                </c:pt>
                <c:pt idx="4">
                  <c:v>Peer group (75th percentile)</c:v>
                </c:pt>
                <c:pt idx="5">
                  <c:v>NZ full cohort (75th percentile)</c:v>
                </c:pt>
              </c:strCache>
            </c:strRef>
          </c:cat>
          <c:val>
            <c:numRef>
              <c:f>'4. HR metrics'!$C$179:$H$179</c:f>
              <c:numCache>
                <c:formatCode>0.0</c:formatCode>
                <c:ptCount val="6"/>
                <c:pt idx="0">
                  <c:v>2.9</c:v>
                </c:pt>
                <c:pt idx="1">
                  <c:v>2.8</c:v>
                </c:pt>
                <c:pt idx="2">
                  <c:v>3.25</c:v>
                </c:pt>
                <c:pt idx="3">
                  <c:v>3.3</c:v>
                </c:pt>
                <c:pt idx="4">
                  <c:v>3.4</c:v>
                </c:pt>
                <c:pt idx="5">
                  <c:v>3.4750000000000001</c:v>
                </c:pt>
              </c:numCache>
            </c:numRef>
          </c:val>
        </c:ser>
        <c:axId val="74016256"/>
        <c:axId val="74018176"/>
      </c:barChart>
      <c:catAx>
        <c:axId val="74016256"/>
        <c:scaling>
          <c:orientation val="minMax"/>
        </c:scaling>
        <c:axPos val="b"/>
        <c:title>
          <c:tx>
            <c:rich>
              <a:bodyPr/>
              <a:lstStyle/>
              <a:p>
                <a:pPr>
                  <a:defRPr sz="1000" b="1" i="0" u="none" strike="noStrike" baseline="0">
                    <a:solidFill>
                      <a:srgbClr val="000000"/>
                    </a:solidFill>
                    <a:latin typeface="Arial"/>
                    <a:ea typeface="Arial"/>
                    <a:cs typeface="Arial"/>
                  </a:defRPr>
                </a:pPr>
                <a:r>
                  <a:t>Comparator cohort</a:t>
                </a:r>
              </a:p>
            </c:rich>
          </c:tx>
          <c:layout>
            <c:manualLayout>
              <c:xMode val="edge"/>
              <c:yMode val="edge"/>
              <c:x val="0.39413382218148485"/>
              <c:y val="0.8453619070812024"/>
            </c:manualLayout>
          </c:layout>
          <c:spPr>
            <a:noFill/>
            <a:ln w="25400">
              <a:noFill/>
            </a:ln>
          </c:spPr>
        </c:title>
        <c:numFmt formatCode="General" sourceLinked="1"/>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74018176"/>
        <c:crosses val="autoZero"/>
        <c:auto val="1"/>
        <c:lblAlgn val="ctr"/>
        <c:lblOffset val="100"/>
      </c:catAx>
      <c:valAx>
        <c:axId val="74018176"/>
        <c:scaling>
          <c:orientation val="minMax"/>
          <c:max val="4"/>
          <c:min val="0"/>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CMM score (4 maximum)</a:t>
                </a:r>
              </a:p>
            </c:rich>
          </c:tx>
          <c:layout>
            <c:manualLayout>
              <c:xMode val="edge"/>
              <c:yMode val="edge"/>
              <c:x val="7.6993583868011015E-2"/>
              <c:y val="0.25257759017236248"/>
            </c:manualLayout>
          </c:layout>
          <c:spPr>
            <a:noFill/>
            <a:ln w="25400">
              <a:noFill/>
            </a:ln>
          </c:spPr>
        </c:title>
        <c:numFmt formatCode="#,##0.0" sourceLinked="0"/>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74016256"/>
        <c:crosses val="autoZero"/>
        <c:crossBetween val="between"/>
      </c:valAx>
      <c:spPr>
        <a:solidFill>
          <a:srgbClr val="FFFFFF"/>
        </a:solidFill>
        <a:ln w="25400">
          <a:noFill/>
        </a:ln>
      </c:spPr>
    </c:plotArea>
    <c:legend>
      <c:legendPos val="r"/>
      <c:layout>
        <c:manualLayout>
          <c:xMode val="edge"/>
          <c:yMode val="edge"/>
          <c:wMode val="edge"/>
          <c:hMode val="edge"/>
          <c:x val="0.82859761686526123"/>
          <c:y val="0.37886652055091052"/>
          <c:w val="0.99633363886342807"/>
          <c:h val="0.61082555402224203"/>
        </c:manualLayout>
      </c:layout>
      <c:spPr>
        <a:noFill/>
        <a:ln w="25400">
          <a:noFill/>
        </a:ln>
      </c:spPr>
      <c:txPr>
        <a:bodyPr/>
        <a:lstStyle/>
        <a:p>
          <a:pPr>
            <a:defRPr sz="82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11" l="0.70000000000000062" r="0.70000000000000062" t="0.75000000000000211"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Arial"/>
                <a:ea typeface="Arial"/>
                <a:cs typeface="Arial"/>
              </a:defRPr>
            </a:pPr>
            <a:r>
              <a:t>Total cost of the Finance function as a percentage of organisational running costs</a:t>
            </a:r>
          </a:p>
        </c:rich>
      </c:tx>
      <c:layout>
        <c:manualLayout>
          <c:xMode val="edge"/>
          <c:yMode val="edge"/>
          <c:x val="0.12796208530805686"/>
          <c:y val="2.3598820058997043E-2"/>
        </c:manualLayout>
      </c:layout>
      <c:spPr>
        <a:noFill/>
        <a:ln w="25400">
          <a:noFill/>
        </a:ln>
      </c:spPr>
    </c:title>
    <c:plotArea>
      <c:layout>
        <c:manualLayout>
          <c:layoutTarget val="inner"/>
          <c:xMode val="edge"/>
          <c:yMode val="edge"/>
          <c:x val="0.12365981266559688"/>
          <c:y val="0.25123514427953131"/>
          <c:w val="0.8639229764525882"/>
          <c:h val="0.43994239658095841"/>
        </c:manualLayout>
      </c:layout>
      <c:barChart>
        <c:barDir val="col"/>
        <c:grouping val="clustered"/>
        <c:ser>
          <c:idx val="0"/>
          <c:order val="0"/>
          <c:tx>
            <c:strRef>
              <c:f>'5. Finance metrics'!$B$29</c:f>
              <c:strCache>
                <c:ptCount val="1"/>
                <c:pt idx="0">
                  <c:v>Result</c:v>
                </c:pt>
              </c:strCache>
            </c:strRef>
          </c:tx>
          <c:cat>
            <c:strRef>
              <c:f>('5. Finance metrics'!$C$28:$H$28,'5. Finance metrics'!$I$28:$J$28)</c:f>
              <c:strCache>
                <c:ptCount val="8"/>
                <c:pt idx="0">
                  <c:v>Agency result
FY 2013/14</c:v>
                </c:pt>
                <c:pt idx="1">
                  <c:v>Agency result
FY 2012/13</c:v>
                </c:pt>
                <c:pt idx="2">
                  <c:v>Peer group (median)</c:v>
                </c:pt>
                <c:pt idx="3">
                  <c:v>NZ full cohort (median)</c:v>
                </c:pt>
                <c:pt idx="4">
                  <c:v>APQC all participants cohort (median)</c:v>
                </c:pt>
                <c:pt idx="5">
                  <c:v>APQC similar cohort (median)</c:v>
                </c:pt>
                <c:pt idx="6">
                  <c:v>Peer group (75th percentile)</c:v>
                </c:pt>
                <c:pt idx="7">
                  <c:v>NZ full cohort (75th percentile)</c:v>
                </c:pt>
              </c:strCache>
            </c:strRef>
          </c:cat>
          <c:val>
            <c:numRef>
              <c:f>('5. Finance metrics'!$C$29:$H$29,'5. Finance metrics'!$I$29:$J$29)</c:f>
              <c:numCache>
                <c:formatCode>0.00%</c:formatCode>
                <c:ptCount val="8"/>
                <c:pt idx="0">
                  <c:v>1.6400000000000001E-2</c:v>
                </c:pt>
                <c:pt idx="1">
                  <c:v>1.6799999999999999E-2</c:v>
                </c:pt>
                <c:pt idx="2">
                  <c:v>1.0999999999999999E-2</c:v>
                </c:pt>
                <c:pt idx="3">
                  <c:v>1.11E-2</c:v>
                </c:pt>
                <c:pt idx="4">
                  <c:v>1.18E-2</c:v>
                </c:pt>
                <c:pt idx="5">
                  <c:v>1.9099999999999999E-2</c:v>
                </c:pt>
                <c:pt idx="6">
                  <c:v>8.5000000000000006E-3</c:v>
                </c:pt>
                <c:pt idx="7">
                  <c:v>8.0999999999999996E-3</c:v>
                </c:pt>
              </c:numCache>
            </c:numRef>
          </c:val>
        </c:ser>
        <c:axId val="182849536"/>
        <c:axId val="182851456"/>
      </c:barChart>
      <c:catAx>
        <c:axId val="182849536"/>
        <c:scaling>
          <c:orientation val="minMax"/>
        </c:scaling>
        <c:axPos val="b"/>
        <c:title>
          <c:tx>
            <c:rich>
              <a:bodyPr/>
              <a:lstStyle/>
              <a:p>
                <a:pPr>
                  <a:defRPr sz="1000" b="1" i="0" u="none" strike="noStrike" baseline="0">
                    <a:solidFill>
                      <a:srgbClr val="000000"/>
                    </a:solidFill>
                    <a:latin typeface="Arial"/>
                    <a:ea typeface="Arial"/>
                    <a:cs typeface="Arial"/>
                  </a:defRPr>
                </a:pPr>
                <a:r>
                  <a:t>Comparator cohort</a:t>
                </a:r>
              </a:p>
            </c:rich>
          </c:tx>
          <c:layout>
            <c:manualLayout>
              <c:xMode val="edge"/>
              <c:yMode val="edge"/>
              <c:x val="0.49573459715639812"/>
              <c:y val="0.87905852476405055"/>
            </c:manualLayout>
          </c:layout>
          <c:spPr>
            <a:noFill/>
            <a:ln w="25400">
              <a:noFill/>
            </a:ln>
          </c:spPr>
        </c:title>
        <c:numFmt formatCode="General" sourceLinked="1"/>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82851456"/>
        <c:crosses val="autoZero"/>
        <c:auto val="1"/>
        <c:lblAlgn val="ctr"/>
        <c:lblOffset val="100"/>
      </c:catAx>
      <c:valAx>
        <c:axId val="182851456"/>
        <c:scaling>
          <c:orientation val="minMax"/>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Percentage of ORC</a:t>
                </a:r>
              </a:p>
            </c:rich>
          </c:tx>
          <c:layout>
            <c:manualLayout>
              <c:xMode val="edge"/>
              <c:yMode val="edge"/>
              <c:x val="3.0331753554502374E-2"/>
              <c:y val="0.27728706478061932"/>
            </c:manualLayout>
          </c:layout>
          <c:spPr>
            <a:noFill/>
            <a:ln w="25400">
              <a:noFill/>
            </a:ln>
          </c:spPr>
        </c:title>
        <c:numFmt formatCode="0.0%" sourceLinked="0"/>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82849536"/>
        <c:crosses val="autoZero"/>
        <c:crossBetween val="between"/>
      </c:valAx>
      <c:spPr>
        <a:solidFill>
          <a:srgbClr val="FFFFFF"/>
        </a:solidFill>
        <a:ln w="25400">
          <a:noFill/>
        </a:ln>
      </c:spPr>
    </c:plotArea>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 l="0.70000000000000062" r="0.70000000000000062" t="0.750000000000001"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Arial"/>
                <a:ea typeface="Arial"/>
                <a:cs typeface="Arial"/>
              </a:defRPr>
            </a:pPr>
            <a:r>
              <a:t>Cost of Finance processes per $1000 expenses (ORC)</a:t>
            </a:r>
          </a:p>
        </c:rich>
      </c:tx>
      <c:layout>
        <c:manualLayout>
          <c:xMode val="edge"/>
          <c:yMode val="edge"/>
          <c:x val="0.20643959277817547"/>
          <c:y val="1.9138755980861243E-2"/>
        </c:manualLayout>
      </c:layout>
      <c:spPr>
        <a:noFill/>
        <a:ln w="25400">
          <a:noFill/>
        </a:ln>
      </c:spPr>
    </c:title>
    <c:plotArea>
      <c:layout>
        <c:manualLayout>
          <c:layoutTarget val="inner"/>
          <c:xMode val="edge"/>
          <c:yMode val="edge"/>
          <c:x val="9.5818718682891907E-2"/>
          <c:y val="0.13793120036753434"/>
          <c:w val="0.69988089556987221"/>
          <c:h val="0.56404008721723853"/>
        </c:manualLayout>
      </c:layout>
      <c:barChart>
        <c:barDir val="col"/>
        <c:grouping val="clustered"/>
        <c:ser>
          <c:idx val="0"/>
          <c:order val="0"/>
          <c:tx>
            <c:strRef>
              <c:f>'5. Finance metrics'!$C$50</c:f>
              <c:strCache>
                <c:ptCount val="1"/>
                <c:pt idx="0">
                  <c:v>Agency result
FY 2013/14</c:v>
                </c:pt>
              </c:strCache>
            </c:strRef>
          </c:tx>
          <c:cat>
            <c:strRef>
              <c:f>'5. Finance metrics'!$B$51:$B$57</c:f>
              <c:strCache>
                <c:ptCount val="7"/>
                <c:pt idx="0">
                  <c:v>Perform planning and management accounting</c:v>
                </c:pt>
                <c:pt idx="1">
                  <c:v>Perform revenue accounting</c:v>
                </c:pt>
                <c:pt idx="2">
                  <c:v>Perform general accounting and reporting</c:v>
                </c:pt>
                <c:pt idx="3">
                  <c:v>Manage fixed asset project accounting</c:v>
                </c:pt>
                <c:pt idx="4">
                  <c:v>Process payroll</c:v>
                </c:pt>
                <c:pt idx="5">
                  <c:v>Process accounts payable and expense reimbursements</c:v>
                </c:pt>
                <c:pt idx="6">
                  <c:v>Other</c:v>
                </c:pt>
              </c:strCache>
            </c:strRef>
          </c:cat>
          <c:val>
            <c:numRef>
              <c:f>'5. Finance metrics'!$C$51:$C$57</c:f>
              <c:numCache>
                <c:formatCode>_-"$"* #,##0.00_-;\-"$"* #,##0.00_-;_-"$"* "-"??_-;_-@_-</c:formatCode>
                <c:ptCount val="7"/>
                <c:pt idx="0">
                  <c:v>4.0896999999999997</c:v>
                </c:pt>
                <c:pt idx="1">
                  <c:v>1.0664</c:v>
                </c:pt>
                <c:pt idx="2">
                  <c:v>2.5813999999999999</c:v>
                </c:pt>
                <c:pt idx="3">
                  <c:v>1.3289</c:v>
                </c:pt>
                <c:pt idx="4">
                  <c:v>1.9568000000000001</c:v>
                </c:pt>
                <c:pt idx="5">
                  <c:v>1.9766999999999999</c:v>
                </c:pt>
                <c:pt idx="6">
                  <c:v>3.4053</c:v>
                </c:pt>
              </c:numCache>
            </c:numRef>
          </c:val>
        </c:ser>
        <c:ser>
          <c:idx val="1"/>
          <c:order val="1"/>
          <c:tx>
            <c:strRef>
              <c:f>'5. Finance metrics'!$D$50</c:f>
              <c:strCache>
                <c:ptCount val="1"/>
                <c:pt idx="0">
                  <c:v>Agency result
FY 2012/13</c:v>
                </c:pt>
              </c:strCache>
            </c:strRef>
          </c:tx>
          <c:cat>
            <c:strRef>
              <c:f>'5. Finance metrics'!$B$51:$B$57</c:f>
              <c:strCache>
                <c:ptCount val="7"/>
                <c:pt idx="0">
                  <c:v>Perform planning and management accounting</c:v>
                </c:pt>
                <c:pt idx="1">
                  <c:v>Perform revenue accounting</c:v>
                </c:pt>
                <c:pt idx="2">
                  <c:v>Perform general accounting and reporting</c:v>
                </c:pt>
                <c:pt idx="3">
                  <c:v>Manage fixed asset project accounting</c:v>
                </c:pt>
                <c:pt idx="4">
                  <c:v>Process payroll</c:v>
                </c:pt>
                <c:pt idx="5">
                  <c:v>Process accounts payable and expense reimbursements</c:v>
                </c:pt>
                <c:pt idx="6">
                  <c:v>Other</c:v>
                </c:pt>
              </c:strCache>
            </c:strRef>
          </c:cat>
          <c:val>
            <c:numRef>
              <c:f>'5. Finance metrics'!$D$51:$D$57</c:f>
              <c:numCache>
                <c:formatCode>_-"$"* #,##0.00_-;\-"$"* #,##0.00_-;_-"$"* "-"??_-;_-@_-</c:formatCode>
                <c:ptCount val="7"/>
                <c:pt idx="0">
                  <c:v>4.5309999999999997</c:v>
                </c:pt>
                <c:pt idx="1">
                  <c:v>1.1147</c:v>
                </c:pt>
                <c:pt idx="2">
                  <c:v>2.6044</c:v>
                </c:pt>
                <c:pt idx="3">
                  <c:v>1.3177000000000001</c:v>
                </c:pt>
                <c:pt idx="4">
                  <c:v>1.7718</c:v>
                </c:pt>
                <c:pt idx="5">
                  <c:v>1.6652</c:v>
                </c:pt>
                <c:pt idx="6">
                  <c:v>3.7740999999999998</c:v>
                </c:pt>
              </c:numCache>
            </c:numRef>
          </c:val>
        </c:ser>
        <c:ser>
          <c:idx val="2"/>
          <c:order val="2"/>
          <c:tx>
            <c:strRef>
              <c:f>'5. Finance metrics'!$E$50</c:f>
              <c:strCache>
                <c:ptCount val="1"/>
                <c:pt idx="0">
                  <c:v>Peer group (median)</c:v>
                </c:pt>
              </c:strCache>
            </c:strRef>
          </c:tx>
          <c:cat>
            <c:strRef>
              <c:f>'5. Finance metrics'!$B$51:$B$57</c:f>
              <c:strCache>
                <c:ptCount val="7"/>
                <c:pt idx="0">
                  <c:v>Perform planning and management accounting</c:v>
                </c:pt>
                <c:pt idx="1">
                  <c:v>Perform revenue accounting</c:v>
                </c:pt>
                <c:pt idx="2">
                  <c:v>Perform general accounting and reporting</c:v>
                </c:pt>
                <c:pt idx="3">
                  <c:v>Manage fixed asset project accounting</c:v>
                </c:pt>
                <c:pt idx="4">
                  <c:v>Process payroll</c:v>
                </c:pt>
                <c:pt idx="5">
                  <c:v>Process accounts payable and expense reimbursements</c:v>
                </c:pt>
                <c:pt idx="6">
                  <c:v>Other</c:v>
                </c:pt>
              </c:strCache>
            </c:strRef>
          </c:cat>
          <c:val>
            <c:numRef>
              <c:f>'5. Finance metrics'!$E$51:$E$57</c:f>
              <c:numCache>
                <c:formatCode>_-"$"* #,##0.00_-;\-"$"* #,##0.00_-;_-"$"* "-"??_-;_-@_-</c:formatCode>
                <c:ptCount val="7"/>
                <c:pt idx="0">
                  <c:v>3.1103999999999998</c:v>
                </c:pt>
                <c:pt idx="1">
                  <c:v>0.59219999999999995</c:v>
                </c:pt>
                <c:pt idx="2">
                  <c:v>1.8613999999999999</c:v>
                </c:pt>
                <c:pt idx="3">
                  <c:v>0.46960000000000002</c:v>
                </c:pt>
                <c:pt idx="4">
                  <c:v>1.3015000000000001</c:v>
                </c:pt>
                <c:pt idx="5">
                  <c:v>1.1265000000000001</c:v>
                </c:pt>
                <c:pt idx="6">
                  <c:v>1.3343</c:v>
                </c:pt>
              </c:numCache>
            </c:numRef>
          </c:val>
        </c:ser>
        <c:ser>
          <c:idx val="3"/>
          <c:order val="3"/>
          <c:tx>
            <c:strRef>
              <c:f>'5. Finance metrics'!$F$50</c:f>
              <c:strCache>
                <c:ptCount val="1"/>
                <c:pt idx="0">
                  <c:v>NZ full cohort (median)</c:v>
                </c:pt>
              </c:strCache>
            </c:strRef>
          </c:tx>
          <c:cat>
            <c:strRef>
              <c:f>'5. Finance metrics'!$B$51:$B$57</c:f>
              <c:strCache>
                <c:ptCount val="7"/>
                <c:pt idx="0">
                  <c:v>Perform planning and management accounting</c:v>
                </c:pt>
                <c:pt idx="1">
                  <c:v>Perform revenue accounting</c:v>
                </c:pt>
                <c:pt idx="2">
                  <c:v>Perform general accounting and reporting</c:v>
                </c:pt>
                <c:pt idx="3">
                  <c:v>Manage fixed asset project accounting</c:v>
                </c:pt>
                <c:pt idx="4">
                  <c:v>Process payroll</c:v>
                </c:pt>
                <c:pt idx="5">
                  <c:v>Process accounts payable and expense reimbursements</c:v>
                </c:pt>
                <c:pt idx="6">
                  <c:v>Other</c:v>
                </c:pt>
              </c:strCache>
            </c:strRef>
          </c:cat>
          <c:val>
            <c:numRef>
              <c:f>'5. Finance metrics'!$F$51:$F$57</c:f>
              <c:numCache>
                <c:formatCode>_-"$"* #,##0.00_-;\-"$"* #,##0.00_-;_-"$"* "-"??_-;_-@_-</c:formatCode>
                <c:ptCount val="7"/>
                <c:pt idx="0">
                  <c:v>3.4005000000000001</c:v>
                </c:pt>
                <c:pt idx="1">
                  <c:v>0.31190000000000001</c:v>
                </c:pt>
                <c:pt idx="2">
                  <c:v>2.2147999999999999</c:v>
                </c:pt>
                <c:pt idx="3">
                  <c:v>0.38109999999999999</c:v>
                </c:pt>
                <c:pt idx="4">
                  <c:v>1.3656999999999999</c:v>
                </c:pt>
                <c:pt idx="5">
                  <c:v>1.4248000000000001</c:v>
                </c:pt>
                <c:pt idx="6">
                  <c:v>0.59119999999999995</c:v>
                </c:pt>
              </c:numCache>
            </c:numRef>
          </c:val>
        </c:ser>
        <c:ser>
          <c:idx val="4"/>
          <c:order val="4"/>
          <c:tx>
            <c:strRef>
              <c:f>'5. Finance metrics'!$G$50</c:f>
              <c:strCache>
                <c:ptCount val="1"/>
                <c:pt idx="0">
                  <c:v>APQC all participants cohort (median)</c:v>
                </c:pt>
              </c:strCache>
            </c:strRef>
          </c:tx>
          <c:cat>
            <c:strRef>
              <c:f>'5. Finance metrics'!$B$51:$B$57</c:f>
              <c:strCache>
                <c:ptCount val="7"/>
                <c:pt idx="0">
                  <c:v>Perform planning and management accounting</c:v>
                </c:pt>
                <c:pt idx="1">
                  <c:v>Perform revenue accounting</c:v>
                </c:pt>
                <c:pt idx="2">
                  <c:v>Perform general accounting and reporting</c:v>
                </c:pt>
                <c:pt idx="3">
                  <c:v>Manage fixed asset project accounting</c:v>
                </c:pt>
                <c:pt idx="4">
                  <c:v>Process payroll</c:v>
                </c:pt>
                <c:pt idx="5">
                  <c:v>Process accounts payable and expense reimbursements</c:v>
                </c:pt>
                <c:pt idx="6">
                  <c:v>Other</c:v>
                </c:pt>
              </c:strCache>
            </c:strRef>
          </c:cat>
          <c:val>
            <c:numRef>
              <c:f>'5. Finance metrics'!$G$51:$G$57</c:f>
              <c:numCache>
                <c:formatCode>_-"$"* #,##0.00_-;\-"$"* #,##0.00_-;_-"$"* "-"??_-;_-@_-</c:formatCode>
                <c:ptCount val="7"/>
                <c:pt idx="0">
                  <c:v>0.54</c:v>
                </c:pt>
                <c:pt idx="1">
                  <c:v>0.59</c:v>
                </c:pt>
                <c:pt idx="2">
                  <c:v>1.67</c:v>
                </c:pt>
                <c:pt idx="3">
                  <c:v>0.15</c:v>
                </c:pt>
                <c:pt idx="4">
                  <c:v>0.83</c:v>
                </c:pt>
                <c:pt idx="5">
                  <c:v>0.8</c:v>
                </c:pt>
                <c:pt idx="6">
                  <c:v>0</c:v>
                </c:pt>
              </c:numCache>
            </c:numRef>
          </c:val>
        </c:ser>
        <c:ser>
          <c:idx val="5"/>
          <c:order val="5"/>
          <c:tx>
            <c:strRef>
              <c:f>'5. Finance metrics'!$H$50</c:f>
              <c:strCache>
                <c:ptCount val="1"/>
                <c:pt idx="0">
                  <c:v>APQC similar cohort (median)</c:v>
                </c:pt>
              </c:strCache>
            </c:strRef>
          </c:tx>
          <c:cat>
            <c:strRef>
              <c:f>'5. Finance metrics'!$B$51:$B$57</c:f>
              <c:strCache>
                <c:ptCount val="7"/>
                <c:pt idx="0">
                  <c:v>Perform planning and management accounting</c:v>
                </c:pt>
                <c:pt idx="1">
                  <c:v>Perform revenue accounting</c:v>
                </c:pt>
                <c:pt idx="2">
                  <c:v>Perform general accounting and reporting</c:v>
                </c:pt>
                <c:pt idx="3">
                  <c:v>Manage fixed asset project accounting</c:v>
                </c:pt>
                <c:pt idx="4">
                  <c:v>Process payroll</c:v>
                </c:pt>
                <c:pt idx="5">
                  <c:v>Process accounts payable and expense reimbursements</c:v>
                </c:pt>
                <c:pt idx="6">
                  <c:v>Other</c:v>
                </c:pt>
              </c:strCache>
            </c:strRef>
          </c:cat>
          <c:val>
            <c:numRef>
              <c:f>'5. Finance metrics'!$H$51:$H$57</c:f>
              <c:numCache>
                <c:formatCode>_-"$"* #,##0.00_-;\-"$"* #,##0.00_-;_-"$"* "-"??_-;_-@_-</c:formatCode>
                <c:ptCount val="7"/>
                <c:pt idx="0">
                  <c:v>0.98</c:v>
                </c:pt>
                <c:pt idx="1">
                  <c:v>0.36</c:v>
                </c:pt>
                <c:pt idx="2">
                  <c:v>1.94</c:v>
                </c:pt>
                <c:pt idx="3">
                  <c:v>0</c:v>
                </c:pt>
                <c:pt idx="4">
                  <c:v>1.1200000000000001</c:v>
                </c:pt>
                <c:pt idx="5">
                  <c:v>1.27</c:v>
                </c:pt>
                <c:pt idx="6">
                  <c:v>0</c:v>
                </c:pt>
              </c:numCache>
            </c:numRef>
          </c:val>
        </c:ser>
        <c:ser>
          <c:idx val="7"/>
          <c:order val="6"/>
          <c:tx>
            <c:strRef>
              <c:f>'5. Finance metrics'!$I$50</c:f>
              <c:strCache>
                <c:ptCount val="1"/>
                <c:pt idx="0">
                  <c:v>Peer group (75th percentile)</c:v>
                </c:pt>
              </c:strCache>
            </c:strRef>
          </c:tx>
          <c:cat>
            <c:strRef>
              <c:f>'5. Finance metrics'!$B$51:$B$57</c:f>
              <c:strCache>
                <c:ptCount val="7"/>
                <c:pt idx="0">
                  <c:v>Perform planning and management accounting</c:v>
                </c:pt>
                <c:pt idx="1">
                  <c:v>Perform revenue accounting</c:v>
                </c:pt>
                <c:pt idx="2">
                  <c:v>Perform general accounting and reporting</c:v>
                </c:pt>
                <c:pt idx="3">
                  <c:v>Manage fixed asset project accounting</c:v>
                </c:pt>
                <c:pt idx="4">
                  <c:v>Process payroll</c:v>
                </c:pt>
                <c:pt idx="5">
                  <c:v>Process accounts payable and expense reimbursements</c:v>
                </c:pt>
                <c:pt idx="6">
                  <c:v>Other</c:v>
                </c:pt>
              </c:strCache>
            </c:strRef>
          </c:cat>
          <c:val>
            <c:numRef>
              <c:f>'5. Finance metrics'!$I$51:$I$57</c:f>
              <c:numCache>
                <c:formatCode>_-"$"* #,##0.00_-;\-"$"* #,##0.00_-;_-"$"* "-"??_-;_-@_-</c:formatCode>
                <c:ptCount val="7"/>
                <c:pt idx="0">
                  <c:v>2.2877000000000001</c:v>
                </c:pt>
                <c:pt idx="1">
                  <c:v>0.30830000000000002</c:v>
                </c:pt>
                <c:pt idx="2">
                  <c:v>1.4360999999999999</c:v>
                </c:pt>
                <c:pt idx="3">
                  <c:v>0.22420000000000001</c:v>
                </c:pt>
                <c:pt idx="4">
                  <c:v>0.67969999999999997</c:v>
                </c:pt>
                <c:pt idx="5">
                  <c:v>0.89800000000000002</c:v>
                </c:pt>
                <c:pt idx="6">
                  <c:v>0.39889999999999998</c:v>
                </c:pt>
              </c:numCache>
            </c:numRef>
          </c:val>
        </c:ser>
        <c:ser>
          <c:idx val="8"/>
          <c:order val="7"/>
          <c:tx>
            <c:strRef>
              <c:f>'5. Finance metrics'!$J$50</c:f>
              <c:strCache>
                <c:ptCount val="1"/>
                <c:pt idx="0">
                  <c:v>NZ full cohort (75th percentile)</c:v>
                </c:pt>
              </c:strCache>
            </c:strRef>
          </c:tx>
          <c:cat>
            <c:strRef>
              <c:f>'5. Finance metrics'!$B$51:$B$57</c:f>
              <c:strCache>
                <c:ptCount val="7"/>
                <c:pt idx="0">
                  <c:v>Perform planning and management accounting</c:v>
                </c:pt>
                <c:pt idx="1">
                  <c:v>Perform revenue accounting</c:v>
                </c:pt>
                <c:pt idx="2">
                  <c:v>Perform general accounting and reporting</c:v>
                </c:pt>
                <c:pt idx="3">
                  <c:v>Manage fixed asset project accounting</c:v>
                </c:pt>
                <c:pt idx="4">
                  <c:v>Process payroll</c:v>
                </c:pt>
                <c:pt idx="5">
                  <c:v>Process accounts payable and expense reimbursements</c:v>
                </c:pt>
                <c:pt idx="6">
                  <c:v>Other</c:v>
                </c:pt>
              </c:strCache>
            </c:strRef>
          </c:cat>
          <c:val>
            <c:numRef>
              <c:f>'5. Finance metrics'!$J$51:$J$57</c:f>
              <c:numCache>
                <c:formatCode>_-"$"* #,##0.00_-;\-"$"* #,##0.00_-;_-"$"* "-"??_-;_-@_-</c:formatCode>
                <c:ptCount val="7"/>
                <c:pt idx="0">
                  <c:v>2.2364000000000002</c:v>
                </c:pt>
                <c:pt idx="1">
                  <c:v>0.1341</c:v>
                </c:pt>
                <c:pt idx="2">
                  <c:v>1.5712999999999999</c:v>
                </c:pt>
                <c:pt idx="3">
                  <c:v>0.2374</c:v>
                </c:pt>
                <c:pt idx="4">
                  <c:v>0.77310000000000001</c:v>
                </c:pt>
                <c:pt idx="5">
                  <c:v>0.75700000000000001</c:v>
                </c:pt>
                <c:pt idx="6">
                  <c:v>0.27289999999999998</c:v>
                </c:pt>
              </c:numCache>
            </c:numRef>
          </c:val>
        </c:ser>
        <c:axId val="192924672"/>
        <c:axId val="192988288"/>
      </c:barChart>
      <c:catAx>
        <c:axId val="192924672"/>
        <c:scaling>
          <c:orientation val="minMax"/>
        </c:scaling>
        <c:axPos val="b"/>
        <c:title>
          <c:tx>
            <c:rich>
              <a:bodyPr/>
              <a:lstStyle/>
              <a:p>
                <a:pPr>
                  <a:defRPr sz="1000" b="1" i="0" u="none" strike="noStrike" baseline="0">
                    <a:solidFill>
                      <a:srgbClr val="000000"/>
                    </a:solidFill>
                    <a:latin typeface="Arial"/>
                    <a:ea typeface="Arial"/>
                    <a:cs typeface="Arial"/>
                  </a:defRPr>
                </a:pPr>
                <a:r>
                  <a:t>Finance processes</a:t>
                </a:r>
              </a:p>
            </c:rich>
          </c:tx>
          <c:layout>
            <c:manualLayout>
              <c:xMode val="edge"/>
              <c:yMode val="edge"/>
              <c:x val="0.38825797343513885"/>
              <c:y val="0.87081440178829328"/>
            </c:manualLayout>
          </c:layout>
          <c:spPr>
            <a:noFill/>
            <a:ln w="25400">
              <a:noFill/>
            </a:ln>
          </c:spPr>
        </c:title>
        <c:numFmt formatCode="General" sourceLinked="1"/>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92988288"/>
        <c:crosses val="autoZero"/>
        <c:auto val="1"/>
        <c:lblAlgn val="ctr"/>
        <c:lblOffset val="100"/>
      </c:catAx>
      <c:valAx>
        <c:axId val="192988288"/>
        <c:scaling>
          <c:orientation val="minMax"/>
        </c:scaling>
        <c:axPos val="l"/>
        <c:majorGridlines>
          <c:spPr>
            <a:ln w="3175">
              <a:solidFill>
                <a:srgbClr val="80808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n-NZ" sz="1000" b="1" i="0" u="none" strike="noStrike" baseline="0">
                    <a:solidFill>
                      <a:srgbClr val="000000"/>
                    </a:solidFill>
                    <a:latin typeface="Arial"/>
                    <a:cs typeface="Arial"/>
                  </a:rPr>
                  <a:t>Cost of Finance processes per $1000</a:t>
                </a:r>
              </a:p>
              <a:p>
                <a:pPr>
                  <a:defRPr sz="1100" b="0" i="0" u="none" strike="noStrike" baseline="0">
                    <a:solidFill>
                      <a:srgbClr val="000000"/>
                    </a:solidFill>
                    <a:latin typeface="Calibri"/>
                    <a:ea typeface="Calibri"/>
                    <a:cs typeface="Calibri"/>
                  </a:defRPr>
                </a:pPr>
                <a:r>
                  <a:rPr lang="en-NZ" sz="1000" b="1" i="0" u="none" strike="noStrike" baseline="0">
                    <a:solidFill>
                      <a:srgbClr val="000000"/>
                    </a:solidFill>
                    <a:latin typeface="Arial"/>
                    <a:cs typeface="Arial"/>
                  </a:rPr>
                  <a:t> expenses (ORC) ($)</a:t>
                </a:r>
              </a:p>
            </c:rich>
          </c:tx>
          <c:layout>
            <c:manualLayout>
              <c:xMode val="edge"/>
              <c:yMode val="edge"/>
              <c:x val="7.5757575757575777E-3"/>
              <c:y val="0.14832561001645128"/>
            </c:manualLayout>
          </c:layout>
          <c:spPr>
            <a:noFill/>
            <a:ln w="25400">
              <a:noFill/>
            </a:ln>
          </c:spPr>
        </c:title>
        <c:numFmt formatCode="#,##0.00" sourceLinked="0"/>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92924672"/>
        <c:crosses val="autoZero"/>
        <c:crossBetween val="between"/>
      </c:valAx>
      <c:spPr>
        <a:solidFill>
          <a:srgbClr val="FFFFFF"/>
        </a:solidFill>
        <a:ln w="25400">
          <a:noFill/>
        </a:ln>
      </c:spPr>
    </c:plotArea>
    <c:legend>
      <c:legendPos val="r"/>
      <c:layout>
        <c:manualLayout>
          <c:xMode val="edge"/>
          <c:yMode val="edge"/>
          <c:wMode val="edge"/>
          <c:hMode val="edge"/>
          <c:x val="0.8213405710649806"/>
          <c:y val="0.16009870775722418"/>
          <c:w val="0.98014962618309098"/>
          <c:h val="0.94088786748546382"/>
        </c:manualLayout>
      </c:layout>
      <c:spPr>
        <a:noFill/>
        <a:ln w="25400">
          <a:noFill/>
        </a:ln>
      </c:spPr>
      <c:txPr>
        <a:bodyPr/>
        <a:lstStyle/>
        <a:p>
          <a:pPr>
            <a:defRPr sz="82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 l="0.70000000000000062" r="0.70000000000000062" t="0.750000000000001"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Arial"/>
                <a:ea typeface="Arial"/>
                <a:cs typeface="Arial"/>
              </a:defRPr>
            </a:pPr>
            <a:r>
              <a:t>Total cost of the Finance function per organisational FTE</a:t>
            </a:r>
          </a:p>
        </c:rich>
      </c:tx>
      <c:layout>
        <c:manualLayout>
          <c:xMode val="edge"/>
          <c:yMode val="edge"/>
          <c:x val="0.18543056290149168"/>
          <c:y val="2.3188405797101443E-2"/>
        </c:manualLayout>
      </c:layout>
      <c:spPr>
        <a:noFill/>
        <a:ln w="25400">
          <a:noFill/>
        </a:ln>
      </c:spPr>
    </c:title>
    <c:plotArea>
      <c:layout>
        <c:manualLayout>
          <c:layoutTarget val="inner"/>
          <c:xMode val="edge"/>
          <c:yMode val="edge"/>
          <c:x val="8.6644566780145857E-2"/>
          <c:y val="0.16470611889091066"/>
          <c:w val="0.90093817742980808"/>
          <c:h val="0.52647134431201781"/>
        </c:manualLayout>
      </c:layout>
      <c:barChart>
        <c:barDir val="col"/>
        <c:grouping val="clustered"/>
        <c:ser>
          <c:idx val="0"/>
          <c:order val="0"/>
          <c:tx>
            <c:strRef>
              <c:f>'5. Finance metrics'!$B$82</c:f>
              <c:strCache>
                <c:ptCount val="1"/>
                <c:pt idx="0">
                  <c:v>Result</c:v>
                </c:pt>
              </c:strCache>
            </c:strRef>
          </c:tx>
          <c:cat>
            <c:strRef>
              <c:f>('5. Finance metrics'!$C$81:$H$81,'5. Finance metrics'!$I$81:$J$81)</c:f>
              <c:strCache>
                <c:ptCount val="8"/>
                <c:pt idx="0">
                  <c:v>Agency result
FY 2013/14</c:v>
                </c:pt>
                <c:pt idx="1">
                  <c:v>Agency result
FY 2012/13</c:v>
                </c:pt>
                <c:pt idx="2">
                  <c:v>Peer group (median)</c:v>
                </c:pt>
                <c:pt idx="3">
                  <c:v>NZ full cohort (median)</c:v>
                </c:pt>
                <c:pt idx="4">
                  <c:v>APQC all participants cohort (median)</c:v>
                </c:pt>
                <c:pt idx="5">
                  <c:v>APQC similar cohort (median)</c:v>
                </c:pt>
                <c:pt idx="6">
                  <c:v>Peer group (75th percentile)</c:v>
                </c:pt>
                <c:pt idx="7">
                  <c:v>NZ full cohort (75th percentile)</c:v>
                </c:pt>
              </c:strCache>
            </c:strRef>
          </c:cat>
          <c:val>
            <c:numRef>
              <c:f>('5. Finance metrics'!$C$82:$H$82,'5. Finance metrics'!$I$82:$J$82)</c:f>
              <c:numCache>
                <c:formatCode>_-"$"* #,##0.00_-;\-"$"* #,##0.00_-;_-"$"* "-"??_-;_-@_-</c:formatCode>
                <c:ptCount val="8"/>
                <c:pt idx="0">
                  <c:v>3001.6046999999999</c:v>
                </c:pt>
                <c:pt idx="1">
                  <c:v>3016.5641999999998</c:v>
                </c:pt>
                <c:pt idx="2">
                  <c:v>2563.6707000000001</c:v>
                </c:pt>
                <c:pt idx="3">
                  <c:v>2569.2600000000002</c:v>
                </c:pt>
                <c:pt idx="4">
                  <c:v>4679</c:v>
                </c:pt>
                <c:pt idx="5">
                  <c:v>5571</c:v>
                </c:pt>
                <c:pt idx="6">
                  <c:v>2144.1707999999999</c:v>
                </c:pt>
                <c:pt idx="7">
                  <c:v>1551.3462999999999</c:v>
                </c:pt>
              </c:numCache>
            </c:numRef>
          </c:val>
        </c:ser>
        <c:axId val="198325376"/>
        <c:axId val="198327296"/>
      </c:barChart>
      <c:catAx>
        <c:axId val="198325376"/>
        <c:scaling>
          <c:orientation val="minMax"/>
        </c:scaling>
        <c:axPos val="b"/>
        <c:title>
          <c:tx>
            <c:rich>
              <a:bodyPr/>
              <a:lstStyle/>
              <a:p>
                <a:pPr>
                  <a:defRPr sz="1000" b="1" i="0" u="none" strike="noStrike" baseline="0">
                    <a:solidFill>
                      <a:srgbClr val="000000"/>
                    </a:solidFill>
                    <a:latin typeface="Arial"/>
                    <a:ea typeface="Arial"/>
                    <a:cs typeface="Arial"/>
                  </a:defRPr>
                </a:pPr>
                <a:r>
                  <a:t>Comparator cohort</a:t>
                </a:r>
              </a:p>
            </c:rich>
          </c:tx>
          <c:layout>
            <c:manualLayout>
              <c:xMode val="edge"/>
              <c:yMode val="edge"/>
              <c:x val="0.46073813620979492"/>
              <c:y val="0.87536475331887875"/>
            </c:manualLayout>
          </c:layout>
          <c:spPr>
            <a:noFill/>
            <a:ln w="25400">
              <a:noFill/>
            </a:ln>
          </c:spPr>
        </c:title>
        <c:numFmt formatCode="General" sourceLinked="1"/>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98327296"/>
        <c:crosses val="autoZero"/>
        <c:auto val="1"/>
        <c:lblAlgn val="ctr"/>
        <c:lblOffset val="100"/>
      </c:catAx>
      <c:valAx>
        <c:axId val="198327296"/>
        <c:scaling>
          <c:orientation val="minMax"/>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Cost per organisational FTE ($)</a:t>
                </a:r>
              </a:p>
            </c:rich>
          </c:tx>
          <c:layout>
            <c:manualLayout>
              <c:xMode val="edge"/>
              <c:yMode val="edge"/>
              <c:x val="2.5543992431409656E-2"/>
              <c:y val="0.16811655064856021"/>
            </c:manualLayout>
          </c:layout>
          <c:spPr>
            <a:noFill/>
            <a:ln w="25400">
              <a:noFill/>
            </a:ln>
          </c:spPr>
        </c:title>
        <c:numFmt formatCode="#,##0" sourceLinked="0"/>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98325376"/>
        <c:crosses val="autoZero"/>
        <c:crossBetween val="between"/>
      </c:valAx>
      <c:spPr>
        <a:solidFill>
          <a:srgbClr val="FFFFFF"/>
        </a:solidFill>
        <a:ln w="25400">
          <a:noFill/>
        </a:ln>
      </c:spPr>
    </c:plotArea>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44" l="0.70000000000000062" r="0.70000000000000062" t="0.75000000000000144"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Arial"/>
                <a:ea typeface="Arial"/>
                <a:cs typeface="Arial"/>
              </a:defRPr>
            </a:pPr>
            <a:r>
              <a:t>Percentage of Finance FTE by Finance process</a:t>
            </a:r>
          </a:p>
        </c:rich>
      </c:tx>
      <c:layout>
        <c:manualLayout>
          <c:xMode val="edge"/>
          <c:yMode val="edge"/>
          <c:x val="0.23958353217211487"/>
          <c:y val="1.8306636155606407E-2"/>
        </c:manualLayout>
      </c:layout>
      <c:spPr>
        <a:noFill/>
        <a:ln w="25400">
          <a:noFill/>
        </a:ln>
      </c:spPr>
    </c:title>
    <c:plotArea>
      <c:layout>
        <c:manualLayout>
          <c:layoutTarget val="inner"/>
          <c:xMode val="edge"/>
          <c:yMode val="edge"/>
          <c:x val="7.278748641979299E-2"/>
          <c:y val="0.13793120036753434"/>
          <c:w val="0.7220849505054463"/>
          <c:h val="0.56404008721723853"/>
        </c:manualLayout>
      </c:layout>
      <c:barChart>
        <c:barDir val="col"/>
        <c:grouping val="clustered"/>
        <c:ser>
          <c:idx val="0"/>
          <c:order val="0"/>
          <c:tx>
            <c:strRef>
              <c:f>'5. Finance metrics'!$C$103</c:f>
              <c:strCache>
                <c:ptCount val="1"/>
                <c:pt idx="0">
                  <c:v>Agency result
FY 2013/14</c:v>
                </c:pt>
              </c:strCache>
            </c:strRef>
          </c:tx>
          <c:cat>
            <c:strRef>
              <c:f>'5. Finance metrics'!$B$104:$B$110</c:f>
              <c:strCache>
                <c:ptCount val="7"/>
                <c:pt idx="0">
                  <c:v>Perform planning and management accounting</c:v>
                </c:pt>
                <c:pt idx="1">
                  <c:v>Perform revenue accounting</c:v>
                </c:pt>
                <c:pt idx="2">
                  <c:v>Perform general accounting and reporting</c:v>
                </c:pt>
                <c:pt idx="3">
                  <c:v>Manage fixed asset project accounting</c:v>
                </c:pt>
                <c:pt idx="4">
                  <c:v>Process payroll</c:v>
                </c:pt>
                <c:pt idx="5">
                  <c:v>Process accounts payable and expense reimbursements</c:v>
                </c:pt>
                <c:pt idx="6">
                  <c:v>Other</c:v>
                </c:pt>
              </c:strCache>
            </c:strRef>
          </c:cat>
          <c:val>
            <c:numRef>
              <c:f>'5. Finance metrics'!$C$104:$C$110</c:f>
              <c:numCache>
                <c:formatCode>0.00%</c:formatCode>
                <c:ptCount val="7"/>
                <c:pt idx="0">
                  <c:v>0.20860000000000001</c:v>
                </c:pt>
                <c:pt idx="1">
                  <c:v>9.98E-2</c:v>
                </c:pt>
                <c:pt idx="2">
                  <c:v>0.12790000000000001</c:v>
                </c:pt>
                <c:pt idx="3">
                  <c:v>8.2600000000000007E-2</c:v>
                </c:pt>
                <c:pt idx="4">
                  <c:v>0.12479999999999999</c:v>
                </c:pt>
                <c:pt idx="5">
                  <c:v>0.19550000000000001</c:v>
                </c:pt>
                <c:pt idx="6">
                  <c:v>0.161</c:v>
                </c:pt>
              </c:numCache>
            </c:numRef>
          </c:val>
        </c:ser>
        <c:ser>
          <c:idx val="1"/>
          <c:order val="1"/>
          <c:tx>
            <c:strRef>
              <c:f>'5. Finance metrics'!$D$103</c:f>
              <c:strCache>
                <c:ptCount val="1"/>
                <c:pt idx="0">
                  <c:v>Agency result
FY 2012/13</c:v>
                </c:pt>
              </c:strCache>
            </c:strRef>
          </c:tx>
          <c:cat>
            <c:strRef>
              <c:f>'5. Finance metrics'!$B$104:$B$110</c:f>
              <c:strCache>
                <c:ptCount val="7"/>
                <c:pt idx="0">
                  <c:v>Perform planning and management accounting</c:v>
                </c:pt>
                <c:pt idx="1">
                  <c:v>Perform revenue accounting</c:v>
                </c:pt>
                <c:pt idx="2">
                  <c:v>Perform general accounting and reporting</c:v>
                </c:pt>
                <c:pt idx="3">
                  <c:v>Manage fixed asset project accounting</c:v>
                </c:pt>
                <c:pt idx="4">
                  <c:v>Process payroll</c:v>
                </c:pt>
                <c:pt idx="5">
                  <c:v>Process accounts payable and expense reimbursements</c:v>
                </c:pt>
                <c:pt idx="6">
                  <c:v>Other</c:v>
                </c:pt>
              </c:strCache>
            </c:strRef>
          </c:cat>
          <c:val>
            <c:numRef>
              <c:f>'5. Finance metrics'!$D$104:$D$110</c:f>
              <c:numCache>
                <c:formatCode>0.00%</c:formatCode>
                <c:ptCount val="7"/>
                <c:pt idx="0">
                  <c:v>0.23449999999999999</c:v>
                </c:pt>
                <c:pt idx="1">
                  <c:v>9.64E-2</c:v>
                </c:pt>
                <c:pt idx="2">
                  <c:v>0.1366</c:v>
                </c:pt>
                <c:pt idx="3">
                  <c:v>8.0199999999999994E-2</c:v>
                </c:pt>
                <c:pt idx="4">
                  <c:v>9.8000000000000004E-2</c:v>
                </c:pt>
                <c:pt idx="5">
                  <c:v>0.1429</c:v>
                </c:pt>
                <c:pt idx="6">
                  <c:v>0.21129999999999999</c:v>
                </c:pt>
              </c:numCache>
            </c:numRef>
          </c:val>
        </c:ser>
        <c:ser>
          <c:idx val="2"/>
          <c:order val="2"/>
          <c:tx>
            <c:strRef>
              <c:f>'5. Finance metrics'!$E$103</c:f>
              <c:strCache>
                <c:ptCount val="1"/>
                <c:pt idx="0">
                  <c:v>Peer group (median)</c:v>
                </c:pt>
              </c:strCache>
            </c:strRef>
          </c:tx>
          <c:cat>
            <c:strRef>
              <c:f>'5. Finance metrics'!$B$104:$B$110</c:f>
              <c:strCache>
                <c:ptCount val="7"/>
                <c:pt idx="0">
                  <c:v>Perform planning and management accounting</c:v>
                </c:pt>
                <c:pt idx="1">
                  <c:v>Perform revenue accounting</c:v>
                </c:pt>
                <c:pt idx="2">
                  <c:v>Perform general accounting and reporting</c:v>
                </c:pt>
                <c:pt idx="3">
                  <c:v>Manage fixed asset project accounting</c:v>
                </c:pt>
                <c:pt idx="4">
                  <c:v>Process payroll</c:v>
                </c:pt>
                <c:pt idx="5">
                  <c:v>Process accounts payable and expense reimbursements</c:v>
                </c:pt>
                <c:pt idx="6">
                  <c:v>Other</c:v>
                </c:pt>
              </c:strCache>
            </c:strRef>
          </c:cat>
          <c:val>
            <c:numRef>
              <c:f>'5. Finance metrics'!$E$104:$E$110</c:f>
              <c:numCache>
                <c:formatCode>0.00%</c:formatCode>
                <c:ptCount val="7"/>
                <c:pt idx="0">
                  <c:v>0.25540000000000002</c:v>
                </c:pt>
                <c:pt idx="1">
                  <c:v>6.9400000000000003E-2</c:v>
                </c:pt>
                <c:pt idx="2">
                  <c:v>0.13980000000000001</c:v>
                </c:pt>
                <c:pt idx="3">
                  <c:v>4.2700000000000002E-2</c:v>
                </c:pt>
                <c:pt idx="4">
                  <c:v>0.1168</c:v>
                </c:pt>
                <c:pt idx="5">
                  <c:v>0.15310000000000001</c:v>
                </c:pt>
                <c:pt idx="6">
                  <c:v>0.1036</c:v>
                </c:pt>
              </c:numCache>
            </c:numRef>
          </c:val>
        </c:ser>
        <c:ser>
          <c:idx val="3"/>
          <c:order val="3"/>
          <c:tx>
            <c:strRef>
              <c:f>'5. Finance metrics'!$F$103</c:f>
              <c:strCache>
                <c:ptCount val="1"/>
                <c:pt idx="0">
                  <c:v>NZ full cohort (median)</c:v>
                </c:pt>
              </c:strCache>
            </c:strRef>
          </c:tx>
          <c:cat>
            <c:strRef>
              <c:f>'5. Finance metrics'!$B$104:$B$110</c:f>
              <c:strCache>
                <c:ptCount val="7"/>
                <c:pt idx="0">
                  <c:v>Perform planning and management accounting</c:v>
                </c:pt>
                <c:pt idx="1">
                  <c:v>Perform revenue accounting</c:v>
                </c:pt>
                <c:pt idx="2">
                  <c:v>Perform general accounting and reporting</c:v>
                </c:pt>
                <c:pt idx="3">
                  <c:v>Manage fixed asset project accounting</c:v>
                </c:pt>
                <c:pt idx="4">
                  <c:v>Process payroll</c:v>
                </c:pt>
                <c:pt idx="5">
                  <c:v>Process accounts payable and expense reimbursements</c:v>
                </c:pt>
                <c:pt idx="6">
                  <c:v>Other</c:v>
                </c:pt>
              </c:strCache>
            </c:strRef>
          </c:cat>
          <c:val>
            <c:numRef>
              <c:f>'5. Finance metrics'!$F$104:$F$110</c:f>
              <c:numCache>
                <c:formatCode>0.00%</c:formatCode>
                <c:ptCount val="7"/>
                <c:pt idx="0">
                  <c:v>0.2984</c:v>
                </c:pt>
                <c:pt idx="1">
                  <c:v>3.5200000000000002E-2</c:v>
                </c:pt>
                <c:pt idx="2">
                  <c:v>0.17910000000000001</c:v>
                </c:pt>
                <c:pt idx="3">
                  <c:v>3.8899999999999997E-2</c:v>
                </c:pt>
                <c:pt idx="4">
                  <c:v>0.12609999999999999</c:v>
                </c:pt>
                <c:pt idx="5">
                  <c:v>0.17510000000000001</c:v>
                </c:pt>
                <c:pt idx="6">
                  <c:v>5.1999999999999998E-2</c:v>
                </c:pt>
              </c:numCache>
            </c:numRef>
          </c:val>
        </c:ser>
        <c:ser>
          <c:idx val="4"/>
          <c:order val="4"/>
          <c:tx>
            <c:strRef>
              <c:f>'5. Finance metrics'!$G$103</c:f>
              <c:strCache>
                <c:ptCount val="1"/>
                <c:pt idx="0">
                  <c:v>APQC all participants cohort (median)</c:v>
                </c:pt>
              </c:strCache>
            </c:strRef>
          </c:tx>
          <c:cat>
            <c:strRef>
              <c:f>'5. Finance metrics'!$B$104:$B$110</c:f>
              <c:strCache>
                <c:ptCount val="7"/>
                <c:pt idx="0">
                  <c:v>Perform planning and management accounting</c:v>
                </c:pt>
                <c:pt idx="1">
                  <c:v>Perform revenue accounting</c:v>
                </c:pt>
                <c:pt idx="2">
                  <c:v>Perform general accounting and reporting</c:v>
                </c:pt>
                <c:pt idx="3">
                  <c:v>Manage fixed asset project accounting</c:v>
                </c:pt>
                <c:pt idx="4">
                  <c:v>Process payroll</c:v>
                </c:pt>
                <c:pt idx="5">
                  <c:v>Process accounts payable and expense reimbursements</c:v>
                </c:pt>
                <c:pt idx="6">
                  <c:v>Other</c:v>
                </c:pt>
              </c:strCache>
            </c:strRef>
          </c:cat>
          <c:val>
            <c:numRef>
              <c:f>'5. Finance metrics'!$G$104:$G$110</c:f>
              <c:numCache>
                <c:formatCode>0.00%</c:formatCode>
                <c:ptCount val="7"/>
                <c:pt idx="0">
                  <c:v>0.12429999999999999</c:v>
                </c:pt>
                <c:pt idx="1">
                  <c:v>3.9800000000000002E-2</c:v>
                </c:pt>
                <c:pt idx="2">
                  <c:v>0.1545</c:v>
                </c:pt>
                <c:pt idx="3">
                  <c:v>2.0299999999999999E-2</c:v>
                </c:pt>
                <c:pt idx="4">
                  <c:v>7.1400000000000005E-2</c:v>
                </c:pt>
                <c:pt idx="5">
                  <c:v>0.125</c:v>
                </c:pt>
                <c:pt idx="6">
                  <c:v>7.1400000000000005E-2</c:v>
                </c:pt>
              </c:numCache>
            </c:numRef>
          </c:val>
        </c:ser>
        <c:ser>
          <c:idx val="5"/>
          <c:order val="5"/>
          <c:tx>
            <c:strRef>
              <c:f>'5. Finance metrics'!$H$103</c:f>
              <c:strCache>
                <c:ptCount val="1"/>
                <c:pt idx="0">
                  <c:v>APQC similar cohort (median)</c:v>
                </c:pt>
              </c:strCache>
            </c:strRef>
          </c:tx>
          <c:cat>
            <c:strRef>
              <c:f>'5. Finance metrics'!$B$104:$B$110</c:f>
              <c:strCache>
                <c:ptCount val="7"/>
                <c:pt idx="0">
                  <c:v>Perform planning and management accounting</c:v>
                </c:pt>
                <c:pt idx="1">
                  <c:v>Perform revenue accounting</c:v>
                </c:pt>
                <c:pt idx="2">
                  <c:v>Perform general accounting and reporting</c:v>
                </c:pt>
                <c:pt idx="3">
                  <c:v>Manage fixed asset project accounting</c:v>
                </c:pt>
                <c:pt idx="4">
                  <c:v>Process payroll</c:v>
                </c:pt>
                <c:pt idx="5">
                  <c:v>Process accounts payable and expense reimbursements</c:v>
                </c:pt>
                <c:pt idx="6">
                  <c:v>Other</c:v>
                </c:pt>
              </c:strCache>
            </c:strRef>
          </c:cat>
          <c:val>
            <c:numRef>
              <c:f>'5. Finance metrics'!$H$104:$H$110</c:f>
              <c:numCache>
                <c:formatCode>0.00%</c:formatCode>
                <c:ptCount val="7"/>
                <c:pt idx="0">
                  <c:v>0.18310000000000001</c:v>
                </c:pt>
                <c:pt idx="1">
                  <c:v>3.3799999999999997E-2</c:v>
                </c:pt>
                <c:pt idx="2">
                  <c:v>0.1525</c:v>
                </c:pt>
                <c:pt idx="3">
                  <c:v>1.0200000000000001E-2</c:v>
                </c:pt>
                <c:pt idx="4">
                  <c:v>0.1166</c:v>
                </c:pt>
                <c:pt idx="5">
                  <c:v>0.1545</c:v>
                </c:pt>
                <c:pt idx="6">
                  <c:v>6.3299999999999995E-2</c:v>
                </c:pt>
              </c:numCache>
            </c:numRef>
          </c:val>
        </c:ser>
        <c:ser>
          <c:idx val="7"/>
          <c:order val="6"/>
          <c:tx>
            <c:strRef>
              <c:f>'5. Finance metrics'!$I$103</c:f>
              <c:strCache>
                <c:ptCount val="1"/>
                <c:pt idx="0">
                  <c:v>Peer group (75th percentile)</c:v>
                </c:pt>
              </c:strCache>
            </c:strRef>
          </c:tx>
          <c:cat>
            <c:strRef>
              <c:f>'5. Finance metrics'!$B$104:$B$110</c:f>
              <c:strCache>
                <c:ptCount val="7"/>
                <c:pt idx="0">
                  <c:v>Perform planning and management accounting</c:v>
                </c:pt>
                <c:pt idx="1">
                  <c:v>Perform revenue accounting</c:v>
                </c:pt>
                <c:pt idx="2">
                  <c:v>Perform general accounting and reporting</c:v>
                </c:pt>
                <c:pt idx="3">
                  <c:v>Manage fixed asset project accounting</c:v>
                </c:pt>
                <c:pt idx="4">
                  <c:v>Process payroll</c:v>
                </c:pt>
                <c:pt idx="5">
                  <c:v>Process accounts payable and expense reimbursements</c:v>
                </c:pt>
                <c:pt idx="6">
                  <c:v>Other</c:v>
                </c:pt>
              </c:strCache>
            </c:strRef>
          </c:cat>
          <c:val>
            <c:numRef>
              <c:f>'5. Finance metrics'!$I$104:$I$110</c:f>
              <c:numCache>
                <c:formatCode>0.00%</c:formatCode>
                <c:ptCount val="7"/>
                <c:pt idx="0">
                  <c:v>0.20960000000000001</c:v>
                </c:pt>
                <c:pt idx="1">
                  <c:v>5.2499999999999998E-2</c:v>
                </c:pt>
                <c:pt idx="2">
                  <c:v>0.12909999999999999</c:v>
                </c:pt>
                <c:pt idx="3">
                  <c:v>3.8800000000000001E-2</c:v>
                </c:pt>
                <c:pt idx="4">
                  <c:v>7.0800000000000002E-2</c:v>
                </c:pt>
                <c:pt idx="5">
                  <c:v>0.1043</c:v>
                </c:pt>
                <c:pt idx="6">
                  <c:v>2.8000000000000001E-2</c:v>
                </c:pt>
              </c:numCache>
            </c:numRef>
          </c:val>
        </c:ser>
        <c:ser>
          <c:idx val="8"/>
          <c:order val="7"/>
          <c:tx>
            <c:strRef>
              <c:f>'5. Finance metrics'!$J$103</c:f>
              <c:strCache>
                <c:ptCount val="1"/>
                <c:pt idx="0">
                  <c:v>NZ full cohort (75th percentile)</c:v>
                </c:pt>
              </c:strCache>
            </c:strRef>
          </c:tx>
          <c:cat>
            <c:strRef>
              <c:f>'5. Finance metrics'!$B$104:$B$110</c:f>
              <c:strCache>
                <c:ptCount val="7"/>
                <c:pt idx="0">
                  <c:v>Perform planning and management accounting</c:v>
                </c:pt>
                <c:pt idx="1">
                  <c:v>Perform revenue accounting</c:v>
                </c:pt>
                <c:pt idx="2">
                  <c:v>Perform general accounting and reporting</c:v>
                </c:pt>
                <c:pt idx="3">
                  <c:v>Manage fixed asset project accounting</c:v>
                </c:pt>
                <c:pt idx="4">
                  <c:v>Process payroll</c:v>
                </c:pt>
                <c:pt idx="5">
                  <c:v>Process accounts payable and expense reimbursements</c:v>
                </c:pt>
                <c:pt idx="6">
                  <c:v>Other</c:v>
                </c:pt>
              </c:strCache>
            </c:strRef>
          </c:cat>
          <c:val>
            <c:numRef>
              <c:f>'5. Finance metrics'!$J$104:$J$110</c:f>
              <c:numCache>
                <c:formatCode>0.00%</c:formatCode>
                <c:ptCount val="7"/>
                <c:pt idx="0">
                  <c:v>0.2167</c:v>
                </c:pt>
                <c:pt idx="1">
                  <c:v>1.9900000000000001E-2</c:v>
                </c:pt>
                <c:pt idx="2">
                  <c:v>0.1469</c:v>
                </c:pt>
                <c:pt idx="3">
                  <c:v>0.02</c:v>
                </c:pt>
                <c:pt idx="4">
                  <c:v>7.0800000000000002E-2</c:v>
                </c:pt>
                <c:pt idx="5">
                  <c:v>0.12139999999999999</c:v>
                </c:pt>
                <c:pt idx="6">
                  <c:v>3.61E-2</c:v>
                </c:pt>
              </c:numCache>
            </c:numRef>
          </c:val>
        </c:ser>
        <c:axId val="198427008"/>
        <c:axId val="198428928"/>
      </c:barChart>
      <c:catAx>
        <c:axId val="198427008"/>
        <c:scaling>
          <c:orientation val="minMax"/>
        </c:scaling>
        <c:axPos val="b"/>
        <c:title>
          <c:tx>
            <c:rich>
              <a:bodyPr/>
              <a:lstStyle/>
              <a:p>
                <a:pPr>
                  <a:defRPr sz="1000" b="1" i="0" u="none" strike="noStrike" baseline="0">
                    <a:solidFill>
                      <a:srgbClr val="000000"/>
                    </a:solidFill>
                    <a:latin typeface="Arial"/>
                    <a:ea typeface="Arial"/>
                    <a:cs typeface="Arial"/>
                  </a:defRPr>
                </a:pPr>
                <a:r>
                  <a:t>Finance processes</a:t>
                </a:r>
              </a:p>
            </c:rich>
          </c:tx>
          <c:layout>
            <c:manualLayout>
              <c:xMode val="edge"/>
              <c:yMode val="edge"/>
              <c:x val="0.37689433707150238"/>
              <c:y val="0.86498855835240274"/>
            </c:manualLayout>
          </c:layout>
          <c:spPr>
            <a:noFill/>
            <a:ln w="25400">
              <a:noFill/>
            </a:ln>
          </c:spPr>
        </c:title>
        <c:numFmt formatCode="General" sourceLinked="1"/>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98428928"/>
        <c:crosses val="autoZero"/>
        <c:auto val="1"/>
        <c:lblAlgn val="ctr"/>
        <c:lblOffset val="100"/>
      </c:catAx>
      <c:valAx>
        <c:axId val="198428928"/>
        <c:scaling>
          <c:orientation val="minMax"/>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Percentage of Finance FTEs</a:t>
                </a:r>
              </a:p>
            </c:rich>
          </c:tx>
          <c:layout>
            <c:manualLayout>
              <c:xMode val="edge"/>
              <c:yMode val="edge"/>
              <c:x val="4.7348484848484867E-3"/>
              <c:y val="0.21052631578947373"/>
            </c:manualLayout>
          </c:layout>
          <c:spPr>
            <a:noFill/>
            <a:ln w="25400">
              <a:noFill/>
            </a:ln>
          </c:spPr>
        </c:title>
        <c:numFmt formatCode="0%" sourceLinked="0"/>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98427008"/>
        <c:crosses val="autoZero"/>
        <c:crossBetween val="between"/>
      </c:valAx>
      <c:spPr>
        <a:solidFill>
          <a:srgbClr val="FFFFFF"/>
        </a:solidFill>
        <a:ln w="25400">
          <a:noFill/>
        </a:ln>
      </c:spPr>
    </c:plotArea>
    <c:legend>
      <c:legendPos val="r"/>
      <c:layout>
        <c:manualLayout>
          <c:xMode val="edge"/>
          <c:yMode val="edge"/>
          <c:wMode val="edge"/>
          <c:hMode val="edge"/>
          <c:x val="0.82197049232482322"/>
          <c:y val="0.15789473684210531"/>
          <c:w val="0.98011453113815317"/>
          <c:h val="0.93821510297482835"/>
        </c:manualLayout>
      </c:layout>
      <c:spPr>
        <a:noFill/>
        <a:ln w="25400">
          <a:noFill/>
        </a:ln>
      </c:spPr>
      <c:txPr>
        <a:bodyPr/>
        <a:lstStyle/>
        <a:p>
          <a:pPr>
            <a:defRPr sz="82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Arial"/>
                <a:ea typeface="Arial"/>
                <a:cs typeface="Arial"/>
              </a:defRPr>
            </a:pPr>
            <a:r>
              <a:t>Cost of Payroll process per employee</a:t>
            </a:r>
          </a:p>
        </c:rich>
      </c:tx>
      <c:layout>
        <c:manualLayout>
          <c:xMode val="edge"/>
          <c:yMode val="edge"/>
          <c:x val="0.29233690159590986"/>
          <c:y val="2.3188405797101443E-2"/>
        </c:manualLayout>
      </c:layout>
      <c:spPr>
        <a:noFill/>
        <a:ln w="25400">
          <a:noFill/>
        </a:ln>
      </c:spPr>
    </c:title>
    <c:plotArea>
      <c:layout>
        <c:manualLayout>
          <c:layoutTarget val="inner"/>
          <c:xMode val="edge"/>
          <c:yMode val="edge"/>
          <c:x val="9.0386450038116128E-2"/>
          <c:y val="0.16470611889091066"/>
          <c:w val="0.89720741860909781"/>
          <c:h val="0.52647134431201781"/>
        </c:manualLayout>
      </c:layout>
      <c:barChart>
        <c:barDir val="col"/>
        <c:grouping val="clustered"/>
        <c:ser>
          <c:idx val="0"/>
          <c:order val="0"/>
          <c:tx>
            <c:strRef>
              <c:f>'5. Finance metrics'!$B$136</c:f>
              <c:strCache>
                <c:ptCount val="1"/>
                <c:pt idx="0">
                  <c:v>Result</c:v>
                </c:pt>
              </c:strCache>
            </c:strRef>
          </c:tx>
          <c:cat>
            <c:strRef>
              <c:f>('5. Finance metrics'!$C$135:$F$135,'5. Finance metrics'!$I$135:$J$135)</c:f>
              <c:strCache>
                <c:ptCount val="6"/>
                <c:pt idx="0">
                  <c:v>Agency result
FY 2013/14</c:v>
                </c:pt>
                <c:pt idx="1">
                  <c:v>Agency result
FY 2012/13</c:v>
                </c:pt>
                <c:pt idx="2">
                  <c:v>Peer group (median)</c:v>
                </c:pt>
                <c:pt idx="3">
                  <c:v>NZ full cohort (median)</c:v>
                </c:pt>
                <c:pt idx="4">
                  <c:v>Peer group (75th percentile)</c:v>
                </c:pt>
                <c:pt idx="5">
                  <c:v>NZ full cohort (75th percentile)</c:v>
                </c:pt>
              </c:strCache>
            </c:strRef>
          </c:cat>
          <c:val>
            <c:numRef>
              <c:f>('5. Finance metrics'!$C$136:$F$136,'5. Finance metrics'!$I$136:$J$136)</c:f>
              <c:numCache>
                <c:formatCode>_-"$"* #,##0.00_-;\-"$"* #,##0.00_-;_-"$"* "-"??_-;_-@_-</c:formatCode>
                <c:ptCount val="6"/>
                <c:pt idx="0">
                  <c:v>350.59519999999998</c:v>
                </c:pt>
                <c:pt idx="1">
                  <c:v>309.49520000000001</c:v>
                </c:pt>
                <c:pt idx="2">
                  <c:v>259.28039999999999</c:v>
                </c:pt>
                <c:pt idx="3">
                  <c:v>273.44749999999999</c:v>
                </c:pt>
                <c:pt idx="4">
                  <c:v>207.98079999999999</c:v>
                </c:pt>
                <c:pt idx="5">
                  <c:v>202.79679999999999</c:v>
                </c:pt>
              </c:numCache>
            </c:numRef>
          </c:val>
        </c:ser>
        <c:axId val="200489216"/>
        <c:axId val="200511872"/>
      </c:barChart>
      <c:catAx>
        <c:axId val="200489216"/>
        <c:scaling>
          <c:orientation val="minMax"/>
        </c:scaling>
        <c:axPos val="b"/>
        <c:title>
          <c:tx>
            <c:rich>
              <a:bodyPr/>
              <a:lstStyle/>
              <a:p>
                <a:pPr>
                  <a:defRPr sz="1000" b="1" i="0" u="none" strike="noStrike" baseline="0">
                    <a:solidFill>
                      <a:srgbClr val="000000"/>
                    </a:solidFill>
                    <a:latin typeface="Arial"/>
                    <a:ea typeface="Arial"/>
                    <a:cs typeface="Arial"/>
                  </a:defRPr>
                </a:pPr>
                <a:r>
                  <a:t>Comparator cohort</a:t>
                </a:r>
              </a:p>
            </c:rich>
          </c:tx>
          <c:layout>
            <c:manualLayout>
              <c:xMode val="edge"/>
              <c:yMode val="edge"/>
              <c:x val="0.48060568587866925"/>
              <c:y val="0.87826330404351638"/>
            </c:manualLayout>
          </c:layout>
          <c:spPr>
            <a:noFill/>
            <a:ln w="25400">
              <a:noFill/>
            </a:ln>
          </c:spPr>
        </c:title>
        <c:numFmt formatCode="General" sourceLinked="1"/>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00511872"/>
        <c:crosses val="autoZero"/>
        <c:auto val="1"/>
        <c:lblAlgn val="ctr"/>
        <c:lblOffset val="100"/>
      </c:catAx>
      <c:valAx>
        <c:axId val="200511872"/>
        <c:scaling>
          <c:orientation val="minMax"/>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Cost per employee ($)</a:t>
                </a:r>
              </a:p>
            </c:rich>
          </c:tx>
          <c:layout>
            <c:manualLayout>
              <c:xMode val="edge"/>
              <c:yMode val="edge"/>
              <c:x val="2.5543992431409656E-2"/>
              <c:y val="0.21159481151812548"/>
            </c:manualLayout>
          </c:layout>
          <c:spPr>
            <a:noFill/>
            <a:ln w="25400">
              <a:noFill/>
            </a:ln>
          </c:spPr>
        </c:title>
        <c:numFmt formatCode="#,##0" sourceLinked="0"/>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00489216"/>
        <c:crosses val="autoZero"/>
        <c:crossBetween val="between"/>
      </c:valAx>
      <c:spPr>
        <a:solidFill>
          <a:srgbClr val="FFFFFF"/>
        </a:solidFill>
        <a:ln w="25400">
          <a:noFill/>
        </a:ln>
      </c:spPr>
    </c:plotArea>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44" l="0.70000000000000062" r="0.70000000000000062" t="0.75000000000000144"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Arial"/>
                <a:ea typeface="Arial"/>
                <a:cs typeface="Arial"/>
              </a:defRPr>
            </a:pPr>
            <a:r>
              <a:t>Number of employees per payroll FTE</a:t>
            </a:r>
          </a:p>
        </c:rich>
      </c:tx>
      <c:layout>
        <c:manualLayout>
          <c:xMode val="edge"/>
          <c:yMode val="edge"/>
          <c:x val="0.29139082780215392"/>
          <c:y val="2.3323615160349854E-2"/>
        </c:manualLayout>
      </c:layout>
      <c:spPr>
        <a:noFill/>
        <a:ln w="25400">
          <a:noFill/>
        </a:ln>
      </c:spPr>
    </c:title>
    <c:plotArea>
      <c:layout>
        <c:manualLayout>
          <c:layoutTarget val="inner"/>
          <c:xMode val="edge"/>
          <c:yMode val="edge"/>
          <c:x val="9.4213157130193154E-2"/>
          <c:y val="0.16470611889091066"/>
          <c:w val="0.89336958707976066"/>
          <c:h val="0.52647134431201781"/>
        </c:manualLayout>
      </c:layout>
      <c:barChart>
        <c:barDir val="col"/>
        <c:grouping val="clustered"/>
        <c:ser>
          <c:idx val="0"/>
          <c:order val="0"/>
          <c:tx>
            <c:strRef>
              <c:f>'5. Finance metrics'!$B$157</c:f>
              <c:strCache>
                <c:ptCount val="1"/>
                <c:pt idx="0">
                  <c:v>Result</c:v>
                </c:pt>
              </c:strCache>
            </c:strRef>
          </c:tx>
          <c:cat>
            <c:strRef>
              <c:f>('5. Finance metrics'!$C$156:$F$156,'5. Finance metrics'!$I$156:$J$156)</c:f>
              <c:strCache>
                <c:ptCount val="6"/>
                <c:pt idx="0">
                  <c:v>Agency result
FY 2013/14</c:v>
                </c:pt>
                <c:pt idx="1">
                  <c:v>Agency result
FY 2012/13</c:v>
                </c:pt>
                <c:pt idx="2">
                  <c:v>Peer group (median)</c:v>
                </c:pt>
                <c:pt idx="3">
                  <c:v>NZ full cohort (median)</c:v>
                </c:pt>
                <c:pt idx="4">
                  <c:v>Peer group (75th percentile)</c:v>
                </c:pt>
                <c:pt idx="5">
                  <c:v>NZ full cohort (75th percentile)</c:v>
                </c:pt>
              </c:strCache>
            </c:strRef>
          </c:cat>
          <c:val>
            <c:numRef>
              <c:f>('5. Finance metrics'!$C$157:$F$157,'5. Finance metrics'!$I$157:$J$157)</c:f>
              <c:numCache>
                <c:formatCode>0.00</c:formatCode>
                <c:ptCount val="6"/>
                <c:pt idx="0">
                  <c:v>320.61070000000001</c:v>
                </c:pt>
                <c:pt idx="1">
                  <c:v>392.45280000000002</c:v>
                </c:pt>
                <c:pt idx="2">
                  <c:v>360.53570000000002</c:v>
                </c:pt>
                <c:pt idx="3">
                  <c:v>443.67759999999998</c:v>
                </c:pt>
                <c:pt idx="4">
                  <c:v>519.08519999999999</c:v>
                </c:pt>
                <c:pt idx="5">
                  <c:v>708.59810000000004</c:v>
                </c:pt>
              </c:numCache>
            </c:numRef>
          </c:val>
        </c:ser>
        <c:axId val="200544256"/>
        <c:axId val="200546176"/>
      </c:barChart>
      <c:catAx>
        <c:axId val="200544256"/>
        <c:scaling>
          <c:orientation val="minMax"/>
        </c:scaling>
        <c:axPos val="b"/>
        <c:title>
          <c:tx>
            <c:rich>
              <a:bodyPr/>
              <a:lstStyle/>
              <a:p>
                <a:pPr>
                  <a:defRPr sz="1000" b="1" i="0" u="none" strike="noStrike" baseline="0">
                    <a:solidFill>
                      <a:srgbClr val="000000"/>
                    </a:solidFill>
                    <a:latin typeface="Arial"/>
                    <a:ea typeface="Arial"/>
                    <a:cs typeface="Arial"/>
                  </a:defRPr>
                </a:pPr>
                <a:r>
                  <a:t>Comparator cohort</a:t>
                </a:r>
              </a:p>
            </c:rich>
          </c:tx>
          <c:layout>
            <c:manualLayout>
              <c:xMode val="edge"/>
              <c:yMode val="edge"/>
              <c:x val="0.48533605484744874"/>
              <c:y val="0.88338314853500444"/>
            </c:manualLayout>
          </c:layout>
          <c:spPr>
            <a:noFill/>
            <a:ln w="25400">
              <a:noFill/>
            </a:ln>
          </c:spPr>
        </c:title>
        <c:numFmt formatCode="General" sourceLinked="1"/>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00546176"/>
        <c:crosses val="autoZero"/>
        <c:auto val="1"/>
        <c:lblAlgn val="ctr"/>
        <c:lblOffset val="100"/>
      </c:catAx>
      <c:valAx>
        <c:axId val="200546176"/>
        <c:scaling>
          <c:orientation val="minMax"/>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Number of employees per payroll FTE</a:t>
                </a:r>
              </a:p>
            </c:rich>
          </c:tx>
          <c:layout>
            <c:manualLayout>
              <c:xMode val="edge"/>
              <c:yMode val="edge"/>
              <c:x val="9.4607379375591331E-3"/>
              <c:y val="0.23323645768768703"/>
            </c:manualLayout>
          </c:layout>
          <c:spPr>
            <a:noFill/>
            <a:ln w="25400">
              <a:noFill/>
            </a:ln>
          </c:spPr>
        </c:title>
        <c:numFmt formatCode="0" sourceLinked="0"/>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00544256"/>
        <c:crosses val="autoZero"/>
        <c:crossBetween val="between"/>
      </c:valAx>
      <c:spPr>
        <a:solidFill>
          <a:srgbClr val="FFFFFF"/>
        </a:solidFill>
        <a:ln w="25400">
          <a:noFill/>
        </a:ln>
      </c:spPr>
    </c:plotArea>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Arial"/>
                <a:ea typeface="Arial"/>
                <a:cs typeface="Arial"/>
              </a:defRPr>
            </a:pPr>
            <a:r>
              <a:t>Finance Capability Maturity Model scores</a:t>
            </a:r>
          </a:p>
        </c:rich>
      </c:tx>
      <c:layout>
        <c:manualLayout>
          <c:xMode val="edge"/>
          <c:yMode val="edge"/>
          <c:x val="0.27109004739336495"/>
          <c:y val="2.0618556701030927E-2"/>
        </c:manualLayout>
      </c:layout>
      <c:spPr>
        <a:noFill/>
        <a:ln w="25400">
          <a:noFill/>
        </a:ln>
      </c:spPr>
    </c:title>
    <c:plotArea>
      <c:layout>
        <c:manualLayout>
          <c:layoutTarget val="inner"/>
          <c:xMode val="edge"/>
          <c:yMode val="edge"/>
          <c:x val="0.12847481393592922"/>
          <c:y val="0.18876121201363424"/>
          <c:w val="0.65062136463711273"/>
          <c:h val="0.5524164427804088"/>
        </c:manualLayout>
      </c:layout>
      <c:barChart>
        <c:barDir val="col"/>
        <c:grouping val="clustered"/>
        <c:ser>
          <c:idx val="0"/>
          <c:order val="0"/>
          <c:tx>
            <c:strRef>
              <c:f>'5. Finance metrics'!$B$178</c:f>
              <c:strCache>
                <c:ptCount val="1"/>
                <c:pt idx="0">
                  <c:v>Finance Current State</c:v>
                </c:pt>
              </c:strCache>
            </c:strRef>
          </c:tx>
          <c:cat>
            <c:strRef>
              <c:f>'5. Finance metrics'!$C$177:$H$177</c:f>
              <c:strCache>
                <c:ptCount val="6"/>
                <c:pt idx="0">
                  <c:v>Agency result FY 2013/14</c:v>
                </c:pt>
                <c:pt idx="1">
                  <c:v>Agency result FY 2012/13</c:v>
                </c:pt>
                <c:pt idx="2">
                  <c:v>NZ peer group (median)</c:v>
                </c:pt>
                <c:pt idx="3">
                  <c:v>NZ Full cohort (median)</c:v>
                </c:pt>
                <c:pt idx="4">
                  <c:v>Peer group (75th percentile)</c:v>
                </c:pt>
                <c:pt idx="5">
                  <c:v>NZ full cohort (75th percentile)</c:v>
                </c:pt>
              </c:strCache>
            </c:strRef>
          </c:cat>
          <c:val>
            <c:numRef>
              <c:f>'5. Finance metrics'!$C$178:$H$178</c:f>
              <c:numCache>
                <c:formatCode>0.0</c:formatCode>
                <c:ptCount val="6"/>
                <c:pt idx="0">
                  <c:v>2.6</c:v>
                </c:pt>
                <c:pt idx="1">
                  <c:v>2.5</c:v>
                </c:pt>
                <c:pt idx="2">
                  <c:v>2.5499999999999998</c:v>
                </c:pt>
                <c:pt idx="3">
                  <c:v>2.5</c:v>
                </c:pt>
                <c:pt idx="4">
                  <c:v>2.75</c:v>
                </c:pt>
                <c:pt idx="5">
                  <c:v>2.7749999999999999</c:v>
                </c:pt>
              </c:numCache>
            </c:numRef>
          </c:val>
        </c:ser>
        <c:ser>
          <c:idx val="1"/>
          <c:order val="1"/>
          <c:tx>
            <c:strRef>
              <c:f>'5. Finance metrics'!$B$179</c:f>
              <c:strCache>
                <c:ptCount val="1"/>
                <c:pt idx="0">
                  <c:v>Finance Future State Aspiration</c:v>
                </c:pt>
              </c:strCache>
            </c:strRef>
          </c:tx>
          <c:cat>
            <c:strRef>
              <c:f>'5. Finance metrics'!$C$177:$H$177</c:f>
              <c:strCache>
                <c:ptCount val="6"/>
                <c:pt idx="0">
                  <c:v>Agency result FY 2013/14</c:v>
                </c:pt>
                <c:pt idx="1">
                  <c:v>Agency result FY 2012/13</c:v>
                </c:pt>
                <c:pt idx="2">
                  <c:v>NZ peer group (median)</c:v>
                </c:pt>
                <c:pt idx="3">
                  <c:v>NZ Full cohort (median)</c:v>
                </c:pt>
                <c:pt idx="4">
                  <c:v>Peer group (75th percentile)</c:v>
                </c:pt>
                <c:pt idx="5">
                  <c:v>NZ full cohort (75th percentile)</c:v>
                </c:pt>
              </c:strCache>
            </c:strRef>
          </c:cat>
          <c:val>
            <c:numRef>
              <c:f>'5. Finance metrics'!$C$179:$H$179</c:f>
              <c:numCache>
                <c:formatCode>0.0</c:formatCode>
                <c:ptCount val="6"/>
                <c:pt idx="0">
                  <c:v>3.3</c:v>
                </c:pt>
                <c:pt idx="1">
                  <c:v>3.9</c:v>
                </c:pt>
                <c:pt idx="2">
                  <c:v>3.5</c:v>
                </c:pt>
                <c:pt idx="3">
                  <c:v>3.45</c:v>
                </c:pt>
                <c:pt idx="4">
                  <c:v>3.7749999999999999</c:v>
                </c:pt>
                <c:pt idx="5">
                  <c:v>3.8</c:v>
                </c:pt>
              </c:numCache>
            </c:numRef>
          </c:val>
        </c:ser>
        <c:axId val="200579328"/>
        <c:axId val="200593792"/>
      </c:barChart>
      <c:catAx>
        <c:axId val="200579328"/>
        <c:scaling>
          <c:orientation val="minMax"/>
        </c:scaling>
        <c:axPos val="b"/>
        <c:title>
          <c:tx>
            <c:rich>
              <a:bodyPr/>
              <a:lstStyle/>
              <a:p>
                <a:pPr>
                  <a:defRPr sz="1000" b="1" i="0" u="none" strike="noStrike" baseline="0">
                    <a:solidFill>
                      <a:srgbClr val="000000"/>
                    </a:solidFill>
                    <a:latin typeface="Arial"/>
                    <a:ea typeface="Arial"/>
                    <a:cs typeface="Arial"/>
                  </a:defRPr>
                </a:pPr>
                <a:r>
                  <a:t>Comparator cohort</a:t>
                </a:r>
              </a:p>
            </c:rich>
          </c:tx>
          <c:layout>
            <c:manualLayout>
              <c:xMode val="edge"/>
              <c:yMode val="edge"/>
              <c:x val="0.39526066350710903"/>
              <c:y val="0.8453619070812024"/>
            </c:manualLayout>
          </c:layout>
          <c:spPr>
            <a:noFill/>
            <a:ln w="25400">
              <a:noFill/>
            </a:ln>
          </c:spPr>
        </c:title>
        <c:numFmt formatCode="General" sourceLinked="1"/>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00593792"/>
        <c:crosses val="autoZero"/>
        <c:auto val="1"/>
        <c:lblAlgn val="ctr"/>
        <c:lblOffset val="100"/>
      </c:catAx>
      <c:valAx>
        <c:axId val="200593792"/>
        <c:scaling>
          <c:orientation val="minMax"/>
          <c:max val="4"/>
          <c:min val="0"/>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CMM score (4 maximum)</a:t>
                </a:r>
              </a:p>
            </c:rich>
          </c:tx>
          <c:layout>
            <c:manualLayout>
              <c:xMode val="edge"/>
              <c:yMode val="edge"/>
              <c:x val="7.582938388625593E-2"/>
              <c:y val="0.25257759017236248"/>
            </c:manualLayout>
          </c:layout>
          <c:spPr>
            <a:noFill/>
            <a:ln w="25400">
              <a:noFill/>
            </a:ln>
          </c:spPr>
        </c:title>
        <c:numFmt formatCode="#,##0.0" sourceLinked="0"/>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00579328"/>
        <c:crosses val="autoZero"/>
        <c:crossBetween val="between"/>
      </c:valAx>
      <c:spPr>
        <a:solidFill>
          <a:srgbClr val="FFFFFF"/>
        </a:solidFill>
        <a:ln w="25400">
          <a:noFill/>
        </a:ln>
      </c:spPr>
    </c:plotArea>
    <c:legend>
      <c:legendPos val="r"/>
      <c:layout>
        <c:manualLayout>
          <c:xMode val="edge"/>
          <c:yMode val="edge"/>
          <c:wMode val="edge"/>
          <c:hMode val="edge"/>
          <c:x val="0.8047393364928912"/>
          <c:y val="0.41237167519008588"/>
          <c:w val="0.98957345971563959"/>
          <c:h val="0.62113483237275768"/>
        </c:manualLayout>
      </c:layout>
      <c:spPr>
        <a:noFill/>
        <a:ln w="25400">
          <a:noFill/>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89" l="0.70000000000000062" r="0.70000000000000062" t="0.75000000000000189"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lang val="en-NZ"/>
  <c:chart>
    <c:title>
      <c:tx>
        <c:strRef>
          <c:f>'5. Finance metrics'!$B$202</c:f>
          <c:strCache>
            <c:ptCount val="1"/>
            <c:pt idx="0">
              <c:v>Cost of Strategic Financial Management as % of Total Finance Cost</c:v>
            </c:pt>
          </c:strCache>
        </c:strRef>
      </c:tx>
      <c:layout>
        <c:manualLayout>
          <c:xMode val="edge"/>
          <c:yMode val="edge"/>
          <c:x val="0.13245043045116053"/>
          <c:y val="2.3323615160349854E-2"/>
        </c:manualLayout>
      </c:layout>
      <c:spPr>
        <a:noFill/>
        <a:ln w="25400">
          <a:noFill/>
        </a:ln>
      </c:spPr>
      <c:txPr>
        <a:bodyPr/>
        <a:lstStyle/>
        <a:p>
          <a:pPr>
            <a:defRPr sz="1800" b="1" i="0" u="none" strike="noStrike" baseline="0">
              <a:solidFill>
                <a:srgbClr val="000000"/>
              </a:solidFill>
              <a:latin typeface="Arial"/>
              <a:ea typeface="Arial"/>
              <a:cs typeface="Arial"/>
            </a:defRPr>
          </a:pPr>
          <a:endParaRPr lang="en-US"/>
        </a:p>
      </c:txPr>
    </c:title>
    <c:plotArea>
      <c:layout>
        <c:manualLayout>
          <c:layoutTarget val="inner"/>
          <c:xMode val="edge"/>
          <c:yMode val="edge"/>
          <c:x val="9.4213157130193154E-2"/>
          <c:y val="0.16470611889091077"/>
          <c:w val="0.89336958707976022"/>
          <c:h val="0.57700573142642919"/>
        </c:manualLayout>
      </c:layout>
      <c:barChart>
        <c:barDir val="col"/>
        <c:grouping val="clustered"/>
        <c:ser>
          <c:idx val="0"/>
          <c:order val="0"/>
          <c:tx>
            <c:strRef>
              <c:f>'5. Finance metrics'!$B$203</c:f>
              <c:strCache>
                <c:ptCount val="1"/>
                <c:pt idx="0">
                  <c:v>Result</c:v>
                </c:pt>
              </c:strCache>
            </c:strRef>
          </c:tx>
          <c:cat>
            <c:strRef>
              <c:f>'5. Finance metrics'!$C$202:$G$202</c:f>
              <c:strCache>
                <c:ptCount val="5"/>
                <c:pt idx="0">
                  <c:v>Agency result
FY 2013/14</c:v>
                </c:pt>
                <c:pt idx="1">
                  <c:v>Peer group (median)</c:v>
                </c:pt>
                <c:pt idx="2">
                  <c:v>NZ full cohort (median)</c:v>
                </c:pt>
                <c:pt idx="3">
                  <c:v>Peer group (75th percentile)</c:v>
                </c:pt>
                <c:pt idx="4">
                  <c:v>NZ full cohort (75th percentile)</c:v>
                </c:pt>
              </c:strCache>
            </c:strRef>
          </c:cat>
          <c:val>
            <c:numRef>
              <c:f>'5. Finance metrics'!$C$203:$G$203</c:f>
              <c:numCache>
                <c:formatCode>0.00%</c:formatCode>
                <c:ptCount val="5"/>
                <c:pt idx="0">
                  <c:v>0.26989999999999997</c:v>
                </c:pt>
                <c:pt idx="1">
                  <c:v>9.5600000000000004E-2</c:v>
                </c:pt>
                <c:pt idx="2">
                  <c:v>9.5600000000000004E-2</c:v>
                </c:pt>
                <c:pt idx="3">
                  <c:v>0.22070000000000001</c:v>
                </c:pt>
                <c:pt idx="4">
                  <c:v>0.1449</c:v>
                </c:pt>
              </c:numCache>
            </c:numRef>
          </c:val>
        </c:ser>
        <c:axId val="201097600"/>
        <c:axId val="201099520"/>
      </c:barChart>
      <c:catAx>
        <c:axId val="201097600"/>
        <c:scaling>
          <c:orientation val="minMax"/>
        </c:scaling>
        <c:axPos val="b"/>
        <c:title>
          <c:tx>
            <c:rich>
              <a:bodyPr/>
              <a:lstStyle/>
              <a:p>
                <a:pPr>
                  <a:defRPr sz="1000" b="1" i="0" u="none" strike="noStrike" baseline="0">
                    <a:solidFill>
                      <a:srgbClr val="000000"/>
                    </a:solidFill>
                    <a:latin typeface="Arial"/>
                    <a:ea typeface="Arial"/>
                    <a:cs typeface="Arial"/>
                  </a:defRPr>
                </a:pPr>
                <a:r>
                  <a:t>Comparator cohort</a:t>
                </a:r>
              </a:p>
            </c:rich>
          </c:tx>
          <c:layout>
            <c:manualLayout>
              <c:xMode val="edge"/>
              <c:yMode val="edge"/>
              <c:x val="0.48533605484744874"/>
              <c:y val="0.88338314853500444"/>
            </c:manualLayout>
          </c:layout>
          <c:spPr>
            <a:noFill/>
            <a:ln w="25400">
              <a:noFill/>
            </a:ln>
          </c:spPr>
        </c:title>
        <c:numFmt formatCode="General" sourceLinked="1"/>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01099520"/>
        <c:crosses val="autoZero"/>
        <c:auto val="1"/>
        <c:lblAlgn val="ctr"/>
        <c:lblOffset val="100"/>
      </c:catAx>
      <c:valAx>
        <c:axId val="201099520"/>
        <c:scaling>
          <c:orientation val="minMax"/>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Percent of Total Finance Cost</a:t>
                </a:r>
              </a:p>
            </c:rich>
          </c:tx>
          <c:layout>
            <c:manualLayout>
              <c:xMode val="edge"/>
              <c:yMode val="edge"/>
              <c:x val="2.5543992431409656E-2"/>
              <c:y val="0.12536473757106895"/>
            </c:manualLayout>
          </c:layout>
          <c:spPr>
            <a:noFill/>
            <a:ln w="25400">
              <a:noFill/>
            </a:ln>
          </c:spPr>
        </c:title>
        <c:numFmt formatCode="0%" sourceLinked="0"/>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01097600"/>
        <c:crosses val="autoZero"/>
        <c:crossBetween val="between"/>
      </c:valAx>
      <c:spPr>
        <a:solidFill>
          <a:srgbClr val="FFFFFF"/>
        </a:solidFill>
        <a:ln w="25400">
          <a:noFill/>
        </a:ln>
      </c:spPr>
    </c:plotArea>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11" l="0.70000000000000062" r="0.70000000000000062" t="0.750000000000002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000" b="0" i="0" u="none" strike="noStrike" baseline="0">
                <a:solidFill>
                  <a:srgbClr val="000000"/>
                </a:solidFill>
                <a:latin typeface="Arial"/>
                <a:ea typeface="Arial"/>
                <a:cs typeface="Arial"/>
              </a:defRPr>
            </a:pPr>
            <a:r>
              <a:rPr lang="en-NZ" sz="1400" b="1" i="0" u="none" strike="noStrike" baseline="0">
                <a:solidFill>
                  <a:srgbClr val="000000"/>
                </a:solidFill>
                <a:latin typeface="Arial"/>
                <a:cs typeface="Arial"/>
              </a:rPr>
              <a:t>Summary of total A&amp;S costs against NZ peer group and NZ Full Cohort Median </a:t>
            </a:r>
          </a:p>
          <a:p>
            <a:pPr>
              <a:defRPr sz="1000" b="0" i="0" u="none" strike="noStrike" baseline="0">
                <a:solidFill>
                  <a:srgbClr val="000000"/>
                </a:solidFill>
                <a:latin typeface="Arial"/>
                <a:ea typeface="Arial"/>
                <a:cs typeface="Arial"/>
              </a:defRPr>
            </a:pPr>
            <a:r>
              <a:rPr lang="en-NZ" sz="1400" b="1" i="0" u="none" strike="noStrike" baseline="0">
                <a:solidFill>
                  <a:srgbClr val="000000"/>
                </a:solidFill>
                <a:latin typeface="Arial"/>
                <a:cs typeface="Arial"/>
              </a:rPr>
              <a:t>FY 2013/14</a:t>
            </a:r>
          </a:p>
        </c:rich>
      </c:tx>
      <c:layout>
        <c:manualLayout>
          <c:xMode val="edge"/>
          <c:yMode val="edge"/>
          <c:x val="0.11419434897212022"/>
          <c:y val="2.5236593059936911E-2"/>
        </c:manualLayout>
      </c:layout>
      <c:spPr>
        <a:solidFill>
          <a:srgbClr val="FFFFFF"/>
        </a:solidFill>
        <a:ln w="25400">
          <a:noFill/>
        </a:ln>
      </c:spPr>
    </c:title>
    <c:plotArea>
      <c:layout>
        <c:manualLayout>
          <c:layoutTarget val="inner"/>
          <c:xMode val="edge"/>
          <c:yMode val="edge"/>
          <c:x val="8.3244440391354771E-2"/>
          <c:y val="0.17665615141955837"/>
          <c:w val="0.72678799880144351"/>
          <c:h val="0.6309148264984229"/>
        </c:manualLayout>
      </c:layout>
      <c:barChart>
        <c:barDir val="col"/>
        <c:grouping val="clustered"/>
        <c:ser>
          <c:idx val="0"/>
          <c:order val="0"/>
          <c:tx>
            <c:strRef>
              <c:f>'3. Summary graphs'!$A$48</c:f>
              <c:strCache>
                <c:ptCount val="1"/>
                <c:pt idx="0">
                  <c:v>Agency result FY 2013/14</c:v>
                </c:pt>
              </c:strCache>
            </c:strRef>
          </c:tx>
          <c:cat>
            <c:strRef>
              <c:f>'3. Summary graphs'!$B$47:$F$47</c:f>
              <c:strCache>
                <c:ptCount val="5"/>
                <c:pt idx="0">
                  <c:v>HR</c:v>
                </c:pt>
                <c:pt idx="1">
                  <c:v>Finance</c:v>
                </c:pt>
                <c:pt idx="2">
                  <c:v>ICT</c:v>
                </c:pt>
                <c:pt idx="3">
                  <c:v>Procurement</c:v>
                </c:pt>
                <c:pt idx="4">
                  <c:v>CES</c:v>
                </c:pt>
              </c:strCache>
            </c:strRef>
          </c:cat>
          <c:val>
            <c:numRef>
              <c:f>'3. Summary graphs'!$B$48:$F$48</c:f>
              <c:numCache>
                <c:formatCode>0.00%</c:formatCode>
                <c:ptCount val="5"/>
                <c:pt idx="0">
                  <c:v>1.2800000000000001E-2</c:v>
                </c:pt>
                <c:pt idx="1">
                  <c:v>1.6400000000000001E-2</c:v>
                </c:pt>
                <c:pt idx="2">
                  <c:v>7.7700000000000005E-2</c:v>
                </c:pt>
                <c:pt idx="3">
                  <c:v>1.6000000000000001E-3</c:v>
                </c:pt>
                <c:pt idx="4">
                  <c:v>2.46E-2</c:v>
                </c:pt>
              </c:numCache>
            </c:numRef>
          </c:val>
        </c:ser>
        <c:ser>
          <c:idx val="1"/>
          <c:order val="1"/>
          <c:tx>
            <c:strRef>
              <c:f>'3. Summary graphs'!$A$51</c:f>
              <c:strCache>
                <c:ptCount val="1"/>
                <c:pt idx="0">
                  <c:v>NZ peer group (median)</c:v>
                </c:pt>
              </c:strCache>
            </c:strRef>
          </c:tx>
          <c:cat>
            <c:strRef>
              <c:f>'3. Summary graphs'!$B$47:$F$47</c:f>
              <c:strCache>
                <c:ptCount val="5"/>
                <c:pt idx="0">
                  <c:v>HR</c:v>
                </c:pt>
                <c:pt idx="1">
                  <c:v>Finance</c:v>
                </c:pt>
                <c:pt idx="2">
                  <c:v>ICT</c:v>
                </c:pt>
                <c:pt idx="3">
                  <c:v>Procurement</c:v>
                </c:pt>
                <c:pt idx="4">
                  <c:v>CES</c:v>
                </c:pt>
              </c:strCache>
            </c:strRef>
          </c:cat>
          <c:val>
            <c:numRef>
              <c:f>'3. Summary graphs'!$B$51:$F$51</c:f>
              <c:numCache>
                <c:formatCode>0.00%</c:formatCode>
                <c:ptCount val="5"/>
                <c:pt idx="0">
                  <c:v>1.37E-2</c:v>
                </c:pt>
                <c:pt idx="1">
                  <c:v>1.0999999999999999E-2</c:v>
                </c:pt>
                <c:pt idx="2">
                  <c:v>7.7299999999999994E-2</c:v>
                </c:pt>
                <c:pt idx="3">
                  <c:v>2.5000000000000001E-3</c:v>
                </c:pt>
                <c:pt idx="4">
                  <c:v>2.18E-2</c:v>
                </c:pt>
              </c:numCache>
            </c:numRef>
          </c:val>
        </c:ser>
        <c:ser>
          <c:idx val="2"/>
          <c:order val="2"/>
          <c:tx>
            <c:strRef>
              <c:f>'3. Summary graphs'!$A$52</c:f>
              <c:strCache>
                <c:ptCount val="1"/>
                <c:pt idx="0">
                  <c:v>NZ Full cohort (median)</c:v>
                </c:pt>
              </c:strCache>
            </c:strRef>
          </c:tx>
          <c:cat>
            <c:strRef>
              <c:f>'3. Summary graphs'!$B$47:$F$47</c:f>
              <c:strCache>
                <c:ptCount val="5"/>
                <c:pt idx="0">
                  <c:v>HR</c:v>
                </c:pt>
                <c:pt idx="1">
                  <c:v>Finance</c:v>
                </c:pt>
                <c:pt idx="2">
                  <c:v>ICT</c:v>
                </c:pt>
                <c:pt idx="3">
                  <c:v>Procurement</c:v>
                </c:pt>
                <c:pt idx="4">
                  <c:v>CES</c:v>
                </c:pt>
              </c:strCache>
            </c:strRef>
          </c:cat>
          <c:val>
            <c:numRef>
              <c:f>'3. Summary graphs'!$B$52:$F$52</c:f>
              <c:numCache>
                <c:formatCode>0.00%</c:formatCode>
                <c:ptCount val="5"/>
                <c:pt idx="0">
                  <c:v>1.49E-2</c:v>
                </c:pt>
                <c:pt idx="1">
                  <c:v>1.11E-2</c:v>
                </c:pt>
                <c:pt idx="2">
                  <c:v>6.7100000000000007E-2</c:v>
                </c:pt>
                <c:pt idx="3">
                  <c:v>2.5000000000000001E-3</c:v>
                </c:pt>
                <c:pt idx="4">
                  <c:v>2.1000000000000001E-2</c:v>
                </c:pt>
              </c:numCache>
            </c:numRef>
          </c:val>
        </c:ser>
        <c:axId val="49357952"/>
        <c:axId val="49359872"/>
      </c:barChart>
      <c:catAx>
        <c:axId val="49357952"/>
        <c:scaling>
          <c:orientation val="minMax"/>
        </c:scaling>
        <c:axPos val="b"/>
        <c:title>
          <c:tx>
            <c:rich>
              <a:bodyPr/>
              <a:lstStyle/>
              <a:p>
                <a:pPr>
                  <a:defRPr sz="1000" b="1" i="0" u="none" strike="noStrike" baseline="0">
                    <a:solidFill>
                      <a:srgbClr val="000000"/>
                    </a:solidFill>
                    <a:latin typeface="Arial"/>
                    <a:ea typeface="Arial"/>
                    <a:cs typeface="Arial"/>
                  </a:defRPr>
                </a:pPr>
                <a:r>
                  <a:t>A&amp;S function</a:t>
                </a:r>
              </a:p>
            </c:rich>
          </c:tx>
          <c:layout>
            <c:manualLayout>
              <c:xMode val="edge"/>
              <c:yMode val="edge"/>
              <c:x val="0.39274302024946994"/>
              <c:y val="0.88643533123028384"/>
            </c:manualLayout>
          </c:layout>
          <c:spPr>
            <a:noFill/>
            <a:ln w="25400">
              <a:noFill/>
            </a:ln>
          </c:spPr>
        </c:title>
        <c:numFmt formatCode="General" sourceLinked="1"/>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359872"/>
        <c:crosses val="autoZero"/>
        <c:auto val="1"/>
        <c:lblAlgn val="ctr"/>
        <c:lblOffset val="100"/>
      </c:catAx>
      <c:valAx>
        <c:axId val="49359872"/>
        <c:scaling>
          <c:orientation val="minMax"/>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Percentage of ORC</a:t>
                </a:r>
              </a:p>
            </c:rich>
          </c:tx>
          <c:layout>
            <c:manualLayout>
              <c:xMode val="edge"/>
              <c:yMode val="edge"/>
              <c:x val="7.4706510138740695E-3"/>
              <c:y val="0.29337539432176662"/>
            </c:manualLayout>
          </c:layout>
          <c:spPr>
            <a:noFill/>
            <a:ln w="25400">
              <a:noFill/>
            </a:ln>
          </c:spPr>
        </c:title>
        <c:numFmt formatCode="0%" sourceLinked="0"/>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357952"/>
        <c:crosses val="autoZero"/>
        <c:crossBetween val="between"/>
      </c:valAx>
      <c:spPr>
        <a:solidFill>
          <a:srgbClr val="FFFFFF"/>
        </a:solidFill>
        <a:ln w="25400">
          <a:noFill/>
        </a:ln>
      </c:spPr>
    </c:plotArea>
    <c:legend>
      <c:legendPos val="r"/>
      <c:layout>
        <c:manualLayout>
          <c:xMode val="edge"/>
          <c:yMode val="edge"/>
          <c:wMode val="edge"/>
          <c:hMode val="edge"/>
          <c:x val="0.83066569186855921"/>
          <c:y val="0.28496319663512093"/>
          <c:w val="0.98185755062367464"/>
          <c:h val="0.80967402733964255"/>
        </c:manualLayout>
      </c:layout>
      <c:spPr>
        <a:noFill/>
        <a:ln w="25400">
          <a:noFill/>
        </a:ln>
      </c:spPr>
      <c:txPr>
        <a:bodyPr/>
        <a:lstStyle/>
        <a:p>
          <a:pPr>
            <a:defRPr sz="82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Arial"/>
                <a:ea typeface="Arial"/>
                <a:cs typeface="Arial"/>
              </a:defRPr>
            </a:pPr>
            <a:r>
              <a:t>Total ICT cost as a proportion of the organisational running costs</a:t>
            </a:r>
          </a:p>
        </c:rich>
      </c:tx>
      <c:layout>
        <c:manualLayout>
          <c:xMode val="edge"/>
          <c:yMode val="edge"/>
          <c:x val="0.2058597571217245"/>
          <c:y val="2.3529411764705879E-2"/>
        </c:manualLayout>
      </c:layout>
      <c:spPr>
        <a:noFill/>
        <a:ln w="25400">
          <a:noFill/>
        </a:ln>
      </c:spPr>
    </c:title>
    <c:plotArea>
      <c:layout>
        <c:manualLayout>
          <c:layoutTarget val="inner"/>
          <c:xMode val="edge"/>
          <c:yMode val="edge"/>
          <c:x val="7.3770518644382305E-2"/>
          <c:y val="0.16470611889091077"/>
          <c:w val="0.91505249389193355"/>
          <c:h val="0.6264714879243567"/>
        </c:manualLayout>
      </c:layout>
      <c:barChart>
        <c:barDir val="col"/>
        <c:grouping val="clustered"/>
        <c:ser>
          <c:idx val="0"/>
          <c:order val="0"/>
          <c:tx>
            <c:strRef>
              <c:f>'6. ICT metrics'!$B$256</c:f>
              <c:strCache>
                <c:ptCount val="1"/>
                <c:pt idx="0">
                  <c:v>Result</c:v>
                </c:pt>
              </c:strCache>
            </c:strRef>
          </c:tx>
          <c:cat>
            <c:strRef>
              <c:f>'6. ICT metrics'!$C$255:$J$255</c:f>
              <c:strCache>
                <c:ptCount val="8"/>
                <c:pt idx="0">
                  <c:v>Agency result
FY 2013/14</c:v>
                </c:pt>
                <c:pt idx="1">
                  <c:v>Agency result
FY 2012/13</c:v>
                </c:pt>
                <c:pt idx="2">
                  <c:v>Peer group (median)</c:v>
                </c:pt>
                <c:pt idx="3">
                  <c:v>NZ full cohort (median)</c:v>
                </c:pt>
                <c:pt idx="4">
                  <c:v>APQC all participants cohort (median)</c:v>
                </c:pt>
                <c:pt idx="5">
                  <c:v>APQC similar cohort (median)</c:v>
                </c:pt>
                <c:pt idx="6">
                  <c:v>Peer group (75th percentile)</c:v>
                </c:pt>
                <c:pt idx="7">
                  <c:v>NZ full cohort (75th percentile)</c:v>
                </c:pt>
              </c:strCache>
            </c:strRef>
          </c:cat>
          <c:val>
            <c:numRef>
              <c:f>'6. ICT metrics'!$C$256:$J$256</c:f>
              <c:numCache>
                <c:formatCode>0.00%</c:formatCode>
                <c:ptCount val="8"/>
                <c:pt idx="0">
                  <c:v>7.7700000000000005E-2</c:v>
                </c:pt>
                <c:pt idx="1">
                  <c:v>6.6900000000000001E-2</c:v>
                </c:pt>
                <c:pt idx="2">
                  <c:v>7.7299999999999994E-2</c:v>
                </c:pt>
                <c:pt idx="3">
                  <c:v>6.7100000000000007E-2</c:v>
                </c:pt>
                <c:pt idx="4">
                  <c:v>1.6799999999999999E-2</c:v>
                </c:pt>
                <c:pt idx="5">
                  <c:v>3.6299999999999999E-2</c:v>
                </c:pt>
                <c:pt idx="6">
                  <c:v>6.5299999999999997E-2</c:v>
                </c:pt>
                <c:pt idx="7">
                  <c:v>4.5199999999999997E-2</c:v>
                </c:pt>
              </c:numCache>
            </c:numRef>
          </c:val>
        </c:ser>
        <c:axId val="203688192"/>
        <c:axId val="203694464"/>
      </c:barChart>
      <c:catAx>
        <c:axId val="203688192"/>
        <c:scaling>
          <c:orientation val="minMax"/>
        </c:scaling>
        <c:axPos val="b"/>
        <c:title>
          <c:tx>
            <c:rich>
              <a:bodyPr/>
              <a:lstStyle/>
              <a:p>
                <a:pPr>
                  <a:defRPr sz="1000" b="1" i="0" u="none" strike="noStrike" baseline="0">
                    <a:solidFill>
                      <a:srgbClr val="000000"/>
                    </a:solidFill>
                    <a:latin typeface="Arial"/>
                    <a:ea typeface="Arial"/>
                    <a:cs typeface="Arial"/>
                  </a:defRPr>
                </a:pPr>
                <a:r>
                  <a:t>Comparator cohort</a:t>
                </a:r>
              </a:p>
            </c:rich>
          </c:tx>
          <c:layout>
            <c:manualLayout>
              <c:xMode val="edge"/>
              <c:yMode val="edge"/>
              <c:x val="0.48342344639456697"/>
              <c:y val="0.90882476455148997"/>
            </c:manualLayout>
          </c:layout>
          <c:spPr>
            <a:noFill/>
            <a:ln w="25400">
              <a:noFill/>
            </a:ln>
          </c:spPr>
        </c:title>
        <c:numFmt formatCode="General" sourceLinked="1"/>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03694464"/>
        <c:crosses val="autoZero"/>
        <c:auto val="1"/>
        <c:lblAlgn val="ctr"/>
        <c:lblOffset val="100"/>
      </c:catAx>
      <c:valAx>
        <c:axId val="203694464"/>
        <c:scaling>
          <c:orientation val="minMax"/>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Percentage of ORC</a:t>
                </a:r>
              </a:p>
            </c:rich>
          </c:tx>
          <c:layout>
            <c:manualLayout>
              <c:xMode val="edge"/>
              <c:yMode val="edge"/>
              <c:x val="1.0023130300693909E-2"/>
              <c:y val="0.29117677937316666"/>
            </c:manualLayout>
          </c:layout>
          <c:spPr>
            <a:noFill/>
            <a:ln w="25400">
              <a:noFill/>
            </a:ln>
          </c:spPr>
        </c:title>
        <c:numFmt formatCode="0.0%" sourceLinked="0"/>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03688192"/>
        <c:crosses val="autoZero"/>
        <c:crossBetween val="between"/>
      </c:valAx>
      <c:spPr>
        <a:solidFill>
          <a:srgbClr val="FFFFFF"/>
        </a:solidFill>
        <a:ln w="25400">
          <a:noFill/>
        </a:ln>
      </c:spPr>
    </c:plotArea>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Arial"/>
                <a:ea typeface="Arial"/>
                <a:cs typeface="Arial"/>
              </a:defRPr>
            </a:pPr>
            <a:r>
              <a:t>Percentage of ICT establishment (non-project) positions occupied by contractors</a:t>
            </a:r>
          </a:p>
        </c:rich>
      </c:tx>
      <c:layout>
        <c:manualLayout>
          <c:xMode val="edge"/>
          <c:yMode val="edge"/>
          <c:x val="0.13745173745173744"/>
          <c:y val="2.3529411764705879E-2"/>
        </c:manualLayout>
      </c:layout>
      <c:spPr>
        <a:noFill/>
        <a:ln w="25400">
          <a:noFill/>
        </a:ln>
      </c:spPr>
    </c:title>
    <c:plotArea>
      <c:layout>
        <c:manualLayout>
          <c:layoutTarget val="inner"/>
          <c:xMode val="edge"/>
          <c:yMode val="edge"/>
          <c:x val="9.2439456261997094E-2"/>
          <c:y val="0.16470611889091077"/>
          <c:w val="0.89638351549339912"/>
          <c:h val="0.6264714879243567"/>
        </c:manualLayout>
      </c:layout>
      <c:barChart>
        <c:barDir val="col"/>
        <c:grouping val="clustered"/>
        <c:ser>
          <c:idx val="0"/>
          <c:order val="0"/>
          <c:tx>
            <c:strRef>
              <c:f>'6. ICT metrics'!$B$784</c:f>
              <c:strCache>
                <c:ptCount val="1"/>
                <c:pt idx="0">
                  <c:v>Result</c:v>
                </c:pt>
              </c:strCache>
            </c:strRef>
          </c:tx>
          <c:cat>
            <c:strRef>
              <c:f>'6. ICT metrics'!$C$783:$G$783</c:f>
              <c:strCache>
                <c:ptCount val="5"/>
                <c:pt idx="0">
                  <c:v>Agency result
FY 2013/14</c:v>
                </c:pt>
                <c:pt idx="1">
                  <c:v>Agency result
FY 2012/13</c:v>
                </c:pt>
                <c:pt idx="2">
                  <c:v>NZ full cohort (median)</c:v>
                </c:pt>
                <c:pt idx="3">
                  <c:v>APQC all participants cohort (median)</c:v>
                </c:pt>
                <c:pt idx="4">
                  <c:v>APQC similar cohort (median)</c:v>
                </c:pt>
              </c:strCache>
            </c:strRef>
          </c:cat>
          <c:val>
            <c:numRef>
              <c:f>'6. ICT metrics'!$C$784:$G$784</c:f>
              <c:numCache>
                <c:formatCode>0.00%</c:formatCode>
                <c:ptCount val="5"/>
                <c:pt idx="0">
                  <c:v>0</c:v>
                </c:pt>
                <c:pt idx="1">
                  <c:v>0</c:v>
                </c:pt>
                <c:pt idx="2">
                  <c:v>0.05</c:v>
                </c:pt>
                <c:pt idx="3">
                  <c:v>0</c:v>
                </c:pt>
                <c:pt idx="4">
                  <c:v>0</c:v>
                </c:pt>
              </c:numCache>
            </c:numRef>
          </c:val>
        </c:ser>
        <c:axId val="203722752"/>
        <c:axId val="203724672"/>
      </c:barChart>
      <c:catAx>
        <c:axId val="203722752"/>
        <c:scaling>
          <c:orientation val="minMax"/>
        </c:scaling>
        <c:axPos val="b"/>
        <c:title>
          <c:tx>
            <c:rich>
              <a:bodyPr/>
              <a:lstStyle/>
              <a:p>
                <a:pPr>
                  <a:defRPr sz="1000" b="1" i="0" u="none" strike="noStrike" baseline="0">
                    <a:solidFill>
                      <a:srgbClr val="000000"/>
                    </a:solidFill>
                    <a:latin typeface="Arial"/>
                    <a:ea typeface="Arial"/>
                    <a:cs typeface="Arial"/>
                  </a:defRPr>
                </a:pPr>
                <a:r>
                  <a:t>Comparator cohort</a:t>
                </a:r>
              </a:p>
            </c:rich>
          </c:tx>
          <c:layout>
            <c:manualLayout>
              <c:xMode val="edge"/>
              <c:yMode val="edge"/>
              <c:x val="0.49266409266409272"/>
              <c:y val="0.90882476455148997"/>
            </c:manualLayout>
          </c:layout>
          <c:spPr>
            <a:noFill/>
            <a:ln w="25400">
              <a:noFill/>
            </a:ln>
          </c:spPr>
        </c:title>
        <c:numFmt formatCode="General" sourceLinked="1"/>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03724672"/>
        <c:crosses val="autoZero"/>
        <c:auto val="1"/>
        <c:lblAlgn val="ctr"/>
        <c:lblOffset val="100"/>
      </c:catAx>
      <c:valAx>
        <c:axId val="203724672"/>
        <c:scaling>
          <c:orientation val="minMax"/>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Percentage</a:t>
                </a:r>
              </a:p>
            </c:rich>
          </c:tx>
          <c:layout>
            <c:manualLayout>
              <c:xMode val="edge"/>
              <c:yMode val="edge"/>
              <c:x val="2.3938223938223941E-2"/>
              <c:y val="0.35000061756986267"/>
            </c:manualLayout>
          </c:layout>
          <c:spPr>
            <a:noFill/>
            <a:ln w="25400">
              <a:noFill/>
            </a:ln>
          </c:spPr>
        </c:title>
        <c:numFmt formatCode="0%" sourceLinked="0"/>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03722752"/>
        <c:crosses val="autoZero"/>
        <c:crossBetween val="between"/>
      </c:valAx>
      <c:spPr>
        <a:solidFill>
          <a:srgbClr val="FFFFFF"/>
        </a:solidFill>
        <a:ln w="25400">
          <a:noFill/>
        </a:ln>
      </c:spPr>
    </c:plotArea>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11" l="0.70000000000000062" r="0.70000000000000062" t="0.75000000000000211"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Arial"/>
                <a:ea typeface="Arial"/>
                <a:cs typeface="Arial"/>
              </a:defRPr>
            </a:pPr>
            <a:r>
              <a:t>ICT Management Practice Indicator</a:t>
            </a:r>
          </a:p>
        </c:rich>
      </c:tx>
      <c:layout>
        <c:manualLayout>
          <c:xMode val="edge"/>
          <c:yMode val="edge"/>
          <c:x val="0.1961368573356265"/>
          <c:y val="2.3529411764705879E-2"/>
        </c:manualLayout>
      </c:layout>
      <c:spPr>
        <a:noFill/>
        <a:ln w="25400">
          <a:noFill/>
        </a:ln>
      </c:spPr>
    </c:title>
    <c:plotArea>
      <c:layout>
        <c:manualLayout>
          <c:layoutTarget val="inner"/>
          <c:xMode val="edge"/>
          <c:yMode val="edge"/>
          <c:x val="0.13075789576022129"/>
          <c:y val="0.16470611889091077"/>
          <c:w val="0.84695455208325077"/>
          <c:h val="0.57647141611818886"/>
        </c:manualLayout>
      </c:layout>
      <c:barChart>
        <c:barDir val="col"/>
        <c:grouping val="clustered"/>
        <c:ser>
          <c:idx val="0"/>
          <c:order val="0"/>
          <c:tx>
            <c:strRef>
              <c:f>'6. ICT metrics'!$B$1017</c:f>
              <c:strCache>
                <c:ptCount val="1"/>
                <c:pt idx="0">
                  <c:v>Result</c:v>
                </c:pt>
              </c:strCache>
            </c:strRef>
          </c:tx>
          <c:cat>
            <c:strRef>
              <c:f>'6. ICT metrics'!$C$1016:$E$1016</c:f>
              <c:strCache>
                <c:ptCount val="3"/>
                <c:pt idx="0">
                  <c:v>Agency result
FY 2013/14</c:v>
                </c:pt>
                <c:pt idx="1">
                  <c:v>Agency result
FY 2012/13</c:v>
                </c:pt>
                <c:pt idx="2">
                  <c:v>NZ full cohort (median)</c:v>
                </c:pt>
              </c:strCache>
            </c:strRef>
          </c:cat>
          <c:val>
            <c:numRef>
              <c:f>'6. ICT metrics'!$C$1017:$E$1017</c:f>
              <c:numCache>
                <c:formatCode>0.00%</c:formatCode>
                <c:ptCount val="3"/>
                <c:pt idx="0">
                  <c:v>1</c:v>
                </c:pt>
                <c:pt idx="1">
                  <c:v>1</c:v>
                </c:pt>
                <c:pt idx="2">
                  <c:v>0.7</c:v>
                </c:pt>
              </c:numCache>
            </c:numRef>
          </c:val>
        </c:ser>
        <c:axId val="203757056"/>
        <c:axId val="203758976"/>
      </c:barChart>
      <c:catAx>
        <c:axId val="203757056"/>
        <c:scaling>
          <c:orientation val="minMax"/>
        </c:scaling>
        <c:axPos val="b"/>
        <c:title>
          <c:tx>
            <c:rich>
              <a:bodyPr/>
              <a:lstStyle/>
              <a:p>
                <a:pPr>
                  <a:defRPr sz="1000" b="1" i="0" u="none" strike="noStrike" baseline="0">
                    <a:solidFill>
                      <a:srgbClr val="000000"/>
                    </a:solidFill>
                    <a:latin typeface="Arial"/>
                    <a:ea typeface="Arial"/>
                    <a:cs typeface="Arial"/>
                  </a:defRPr>
                </a:pPr>
                <a:r>
                  <a:t>Comparator cohort</a:t>
                </a:r>
              </a:p>
            </c:rich>
          </c:tx>
          <c:layout>
            <c:manualLayout>
              <c:xMode val="edge"/>
              <c:yMode val="edge"/>
              <c:x val="0.46211026742013861"/>
              <c:y val="0.85882476455148993"/>
            </c:manualLayout>
          </c:layout>
          <c:spPr>
            <a:noFill/>
            <a:ln w="25400">
              <a:noFill/>
            </a:ln>
          </c:spPr>
        </c:title>
        <c:numFmt formatCode="General" sourceLinked="1"/>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03758976"/>
        <c:crosses val="autoZero"/>
        <c:auto val="1"/>
        <c:lblAlgn val="ctr"/>
        <c:lblOffset val="100"/>
      </c:catAx>
      <c:valAx>
        <c:axId val="203758976"/>
        <c:scaling>
          <c:orientation val="minMax"/>
          <c:max val="1"/>
          <c:min val="0"/>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Percentage</a:t>
                </a:r>
              </a:p>
            </c:rich>
          </c:tx>
          <c:layout>
            <c:manualLayout>
              <c:xMode val="edge"/>
              <c:yMode val="edge"/>
              <c:x val="2.5260029717682018E-2"/>
              <c:y val="0.33823591168750966"/>
            </c:manualLayout>
          </c:layout>
          <c:spPr>
            <a:noFill/>
            <a:ln w="25400">
              <a:noFill/>
            </a:ln>
          </c:spPr>
        </c:title>
        <c:numFmt formatCode="0%" sourceLinked="0"/>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03757056"/>
        <c:crosses val="autoZero"/>
        <c:crossBetween val="between"/>
      </c:valAx>
      <c:spPr>
        <a:solidFill>
          <a:srgbClr val="FFFFFF"/>
        </a:solidFill>
        <a:ln w="25400">
          <a:noFill/>
        </a:ln>
      </c:spPr>
    </c:plotArea>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55" l="0.70000000000000062" r="0.70000000000000062" t="0.7500000000000025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Arial"/>
                <a:ea typeface="Arial"/>
                <a:cs typeface="Arial"/>
              </a:defRPr>
            </a:pPr>
            <a:r>
              <a:t>Availability of five key ICT applications</a:t>
            </a:r>
          </a:p>
        </c:rich>
      </c:tx>
      <c:layout>
        <c:manualLayout>
          <c:xMode val="edge"/>
          <c:yMode val="edge"/>
          <c:x val="0.32511556240369804"/>
          <c:y val="2.3529411764705879E-2"/>
        </c:manualLayout>
      </c:layout>
      <c:spPr>
        <a:noFill/>
        <a:ln w="25400">
          <a:noFill/>
        </a:ln>
      </c:spPr>
    </c:title>
    <c:plotArea>
      <c:layout>
        <c:manualLayout>
          <c:layoutTarget val="inner"/>
          <c:xMode val="edge"/>
          <c:yMode val="edge"/>
          <c:x val="7.3770518644382305E-2"/>
          <c:y val="0.16470611889091077"/>
          <c:w val="0.91505249389193355"/>
          <c:h val="0.6264714879243567"/>
        </c:manualLayout>
      </c:layout>
      <c:barChart>
        <c:barDir val="col"/>
        <c:grouping val="clustered"/>
        <c:ser>
          <c:idx val="0"/>
          <c:order val="0"/>
          <c:tx>
            <c:strRef>
              <c:f>'6. ICT metrics'!$B$805</c:f>
              <c:strCache>
                <c:ptCount val="1"/>
                <c:pt idx="0">
                  <c:v>Result</c:v>
                </c:pt>
              </c:strCache>
            </c:strRef>
          </c:tx>
          <c:cat>
            <c:strRef>
              <c:f>('6. ICT metrics'!$C$804:$G$804,'6. ICT metrics'!$H$804:$H$804)</c:f>
              <c:strCache>
                <c:ptCount val="6"/>
                <c:pt idx="0">
                  <c:v>Agency result
FY 2013/14</c:v>
                </c:pt>
                <c:pt idx="1">
                  <c:v>Agency result
FY 2012/13</c:v>
                </c:pt>
                <c:pt idx="2">
                  <c:v>NZ full cohort (median)</c:v>
                </c:pt>
                <c:pt idx="3">
                  <c:v>APQC all 
participants 
cohort (median)</c:v>
                </c:pt>
                <c:pt idx="4">
                  <c:v>APQC similar 
cohort (median)</c:v>
                </c:pt>
                <c:pt idx="5">
                  <c:v>NZ full cohort 
(75th percentile)</c:v>
                </c:pt>
              </c:strCache>
            </c:strRef>
          </c:cat>
          <c:val>
            <c:numRef>
              <c:f>('6. ICT metrics'!$C$805:$G$805,'6. ICT metrics'!$H$805:$H$805)</c:f>
              <c:numCache>
                <c:formatCode>0.00%</c:formatCode>
                <c:ptCount val="6"/>
                <c:pt idx="0">
                  <c:v>1</c:v>
                </c:pt>
                <c:pt idx="1">
                  <c:v>0.99980000000000002</c:v>
                </c:pt>
                <c:pt idx="2">
                  <c:v>0.99870000000000003</c:v>
                </c:pt>
                <c:pt idx="3">
                  <c:v>0</c:v>
                </c:pt>
                <c:pt idx="4">
                  <c:v>0</c:v>
                </c:pt>
                <c:pt idx="5">
                  <c:v>0.99980000000000002</c:v>
                </c:pt>
              </c:numCache>
            </c:numRef>
          </c:val>
        </c:ser>
        <c:axId val="203770880"/>
        <c:axId val="203809920"/>
      </c:barChart>
      <c:catAx>
        <c:axId val="203770880"/>
        <c:scaling>
          <c:orientation val="minMax"/>
        </c:scaling>
        <c:axPos val="b"/>
        <c:title>
          <c:tx>
            <c:rich>
              <a:bodyPr/>
              <a:lstStyle/>
              <a:p>
                <a:pPr>
                  <a:defRPr sz="1000" b="1" i="0" u="none" strike="noStrike" baseline="0">
                    <a:solidFill>
                      <a:srgbClr val="000000"/>
                    </a:solidFill>
                    <a:latin typeface="Arial"/>
                    <a:ea typeface="Arial"/>
                    <a:cs typeface="Arial"/>
                  </a:defRPr>
                </a:pPr>
                <a:r>
                  <a:t>Comparator cohort</a:t>
                </a:r>
              </a:p>
            </c:rich>
          </c:tx>
          <c:layout>
            <c:manualLayout>
              <c:xMode val="edge"/>
              <c:yMode val="edge"/>
              <c:x val="0.48382126348228055"/>
              <c:y val="0.92058947043384287"/>
            </c:manualLayout>
          </c:layout>
          <c:spPr>
            <a:noFill/>
            <a:ln w="25400">
              <a:noFill/>
            </a:ln>
          </c:spPr>
        </c:title>
        <c:numFmt formatCode="General" sourceLinked="1"/>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03809920"/>
        <c:crosses val="autoZero"/>
        <c:auto val="1"/>
        <c:lblAlgn val="ctr"/>
        <c:lblOffset val="100"/>
      </c:catAx>
      <c:valAx>
        <c:axId val="203809920"/>
        <c:scaling>
          <c:orientation val="minMax"/>
          <c:max val="1"/>
          <c:min val="0.95000000000000062"/>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Percentage</a:t>
                </a:r>
              </a:p>
            </c:rich>
          </c:tx>
          <c:layout>
            <c:manualLayout>
              <c:xMode val="edge"/>
              <c:yMode val="edge"/>
              <c:x val="1.0015408320493066E-2"/>
              <c:y val="0.36176532345221551"/>
            </c:manualLayout>
          </c:layout>
          <c:spPr>
            <a:noFill/>
            <a:ln w="25400">
              <a:noFill/>
            </a:ln>
          </c:spPr>
        </c:title>
        <c:numFmt formatCode="0.0%" sourceLinked="0"/>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03770880"/>
        <c:crosses val="autoZero"/>
        <c:crossBetween val="between"/>
        <c:majorUnit val="1.0000000000000005E-2"/>
      </c:valAx>
      <c:spPr>
        <a:solidFill>
          <a:srgbClr val="FFFFFF"/>
        </a:solidFill>
        <a:ln w="25400">
          <a:noFill/>
        </a:ln>
      </c:spPr>
    </c:plotArea>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33" l="0.70000000000000062" r="0.70000000000000062" t="0.75000000000000233"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Arial"/>
                <a:ea typeface="Arial"/>
                <a:cs typeface="Arial"/>
              </a:defRPr>
            </a:pPr>
            <a:r>
              <a:t>ICT Supportability</a:t>
            </a:r>
          </a:p>
        </c:rich>
      </c:tx>
      <c:layout>
        <c:manualLayout>
          <c:xMode val="edge"/>
          <c:yMode val="edge"/>
          <c:x val="0.41621621621621629"/>
          <c:y val="2.3529411764705879E-2"/>
        </c:manualLayout>
      </c:layout>
      <c:spPr>
        <a:noFill/>
        <a:ln w="25400">
          <a:noFill/>
        </a:ln>
      </c:spPr>
    </c:title>
    <c:plotArea>
      <c:layout>
        <c:manualLayout>
          <c:layoutTarget val="inner"/>
          <c:xMode val="edge"/>
          <c:yMode val="edge"/>
          <c:x val="6.9812668938770736E-2"/>
          <c:y val="0.16470611889091077"/>
          <c:w val="0.91752003760723944"/>
          <c:h val="0.6264714879243567"/>
        </c:manualLayout>
      </c:layout>
      <c:barChart>
        <c:barDir val="col"/>
        <c:grouping val="clustered"/>
        <c:ser>
          <c:idx val="0"/>
          <c:order val="0"/>
          <c:tx>
            <c:strRef>
              <c:f>'6. ICT metrics'!$B$826</c:f>
              <c:strCache>
                <c:ptCount val="1"/>
                <c:pt idx="0">
                  <c:v>Result</c:v>
                </c:pt>
              </c:strCache>
            </c:strRef>
          </c:tx>
          <c:cat>
            <c:strRef>
              <c:f>('6. ICT metrics'!$C$825:$G$825,'6. ICT metrics'!$H$825:$H$825)</c:f>
              <c:strCache>
                <c:ptCount val="6"/>
                <c:pt idx="0">
                  <c:v>Agency result
FY 2013/14</c:v>
                </c:pt>
                <c:pt idx="1">
                  <c:v>Agency result
FY 2012/13</c:v>
                </c:pt>
                <c:pt idx="2">
                  <c:v>NZ full cohort (median)</c:v>
                </c:pt>
                <c:pt idx="3">
                  <c:v>APQC all participants
 cohort (median)</c:v>
                </c:pt>
                <c:pt idx="4">
                  <c:v>APQC similar
 cohort (median)</c:v>
                </c:pt>
                <c:pt idx="5">
                  <c:v>NZ full cohort
 (75th percentile)</c:v>
                </c:pt>
              </c:strCache>
            </c:strRef>
          </c:cat>
          <c:val>
            <c:numRef>
              <c:f>('6. ICT metrics'!$C$826:$G$826,'6. ICT metrics'!$H$826:$H$826)</c:f>
              <c:numCache>
                <c:formatCode>0.0</c:formatCode>
                <c:ptCount val="6"/>
                <c:pt idx="0">
                  <c:v>1.1499999999999999</c:v>
                </c:pt>
                <c:pt idx="1">
                  <c:v>0.97</c:v>
                </c:pt>
                <c:pt idx="2">
                  <c:v>1.75</c:v>
                </c:pt>
                <c:pt idx="3">
                  <c:v>4</c:v>
                </c:pt>
                <c:pt idx="4">
                  <c:v>4</c:v>
                </c:pt>
                <c:pt idx="5">
                  <c:v>0.85</c:v>
                </c:pt>
              </c:numCache>
            </c:numRef>
          </c:val>
        </c:ser>
        <c:axId val="210514688"/>
        <c:axId val="210516608"/>
      </c:barChart>
      <c:catAx>
        <c:axId val="210514688"/>
        <c:scaling>
          <c:orientation val="minMax"/>
        </c:scaling>
        <c:axPos val="b"/>
        <c:title>
          <c:tx>
            <c:rich>
              <a:bodyPr/>
              <a:lstStyle/>
              <a:p>
                <a:pPr>
                  <a:defRPr sz="1000" b="1" i="0" u="none" strike="noStrike" baseline="0">
                    <a:solidFill>
                      <a:srgbClr val="000000"/>
                    </a:solidFill>
                    <a:latin typeface="Arial"/>
                    <a:ea typeface="Arial"/>
                    <a:cs typeface="Arial"/>
                  </a:defRPr>
                </a:pPr>
                <a:r>
                  <a:t>Comparator cohort</a:t>
                </a:r>
              </a:p>
            </c:rich>
          </c:tx>
          <c:layout>
            <c:manualLayout>
              <c:xMode val="edge"/>
              <c:yMode val="edge"/>
              <c:x val="0.48108108108108116"/>
              <c:y val="0.90882476455148997"/>
            </c:manualLayout>
          </c:layout>
          <c:spPr>
            <a:noFill/>
            <a:ln w="25400">
              <a:noFill/>
            </a:ln>
          </c:spPr>
        </c:title>
        <c:numFmt formatCode="General" sourceLinked="1"/>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0516608"/>
        <c:crosses val="autoZero"/>
        <c:auto val="1"/>
        <c:lblAlgn val="ctr"/>
        <c:lblOffset val="100"/>
      </c:catAx>
      <c:valAx>
        <c:axId val="210516608"/>
        <c:scaling>
          <c:orientation val="minMax"/>
          <c:max val="12"/>
          <c:min val="0"/>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Supportability (hours)</a:t>
                </a:r>
              </a:p>
            </c:rich>
          </c:tx>
          <c:layout>
            <c:manualLayout>
              <c:xMode val="edge"/>
              <c:yMode val="edge"/>
              <c:x val="7.7220077220077231E-3"/>
              <c:y val="0.26176501466728425"/>
            </c:manualLayout>
          </c:layout>
          <c:spPr>
            <a:noFill/>
            <a:ln w="25400">
              <a:noFill/>
            </a:ln>
          </c:spPr>
        </c:title>
        <c:numFmt formatCode="0.0" sourceLinked="1"/>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0514688"/>
        <c:crosses val="autoZero"/>
        <c:crossBetween val="between"/>
      </c:valAx>
      <c:spPr>
        <a:solidFill>
          <a:srgbClr val="FFFFFF"/>
        </a:solidFill>
        <a:ln w="25400">
          <a:noFill/>
        </a:ln>
      </c:spPr>
    </c:plotArea>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55" l="0.70000000000000062" r="0.70000000000000062" t="0.7500000000000025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Arial"/>
                <a:ea typeface="Arial"/>
                <a:cs typeface="Arial"/>
              </a:defRPr>
            </a:pPr>
            <a:r>
              <a:t>Total ICT cost per end user</a:t>
            </a:r>
          </a:p>
        </c:rich>
      </c:tx>
      <c:layout>
        <c:manualLayout>
          <c:xMode val="edge"/>
          <c:yMode val="edge"/>
          <c:x val="0.37625305317945518"/>
          <c:y val="2.3529411764705879E-2"/>
        </c:manualLayout>
      </c:layout>
      <c:spPr>
        <a:noFill/>
        <a:ln w="25400">
          <a:noFill/>
        </a:ln>
      </c:spPr>
    </c:title>
    <c:plotArea>
      <c:layout>
        <c:manualLayout>
          <c:layoutTarget val="inner"/>
          <c:xMode val="edge"/>
          <c:yMode val="edge"/>
          <c:x val="8.9915548931942382E-2"/>
          <c:y val="0.16470611889091077"/>
          <c:w val="0.89890741675174368"/>
          <c:h val="0.5656868920796666"/>
        </c:manualLayout>
      </c:layout>
      <c:barChart>
        <c:barDir val="col"/>
        <c:grouping val="clustered"/>
        <c:ser>
          <c:idx val="0"/>
          <c:order val="0"/>
          <c:tx>
            <c:strRef>
              <c:f>'6. ICT metrics'!$B$868</c:f>
              <c:strCache>
                <c:ptCount val="1"/>
                <c:pt idx="0">
                  <c:v>Result</c:v>
                </c:pt>
              </c:strCache>
            </c:strRef>
          </c:tx>
          <c:cat>
            <c:strRef>
              <c:f>('6. ICT metrics'!$C$867:$H$867,'6. ICT metrics'!$I$867:$J$867)</c:f>
              <c:strCache>
                <c:ptCount val="8"/>
                <c:pt idx="0">
                  <c:v>Agency result
FY 2013/14</c:v>
                </c:pt>
                <c:pt idx="1">
                  <c:v>Agency result
FY 2012/13</c:v>
                </c:pt>
                <c:pt idx="2">
                  <c:v>Peer group (median)</c:v>
                </c:pt>
                <c:pt idx="3">
                  <c:v>NZ full cohort (median)</c:v>
                </c:pt>
                <c:pt idx="4">
                  <c:v>APQC all participants 
cohort (median)</c:v>
                </c:pt>
                <c:pt idx="5">
                  <c:v>APQC similar cohort (median)</c:v>
                </c:pt>
                <c:pt idx="6">
                  <c:v>Peer group (75th percentile)</c:v>
                </c:pt>
                <c:pt idx="7">
                  <c:v>NZ full cohort (75th percentile)</c:v>
                </c:pt>
              </c:strCache>
            </c:strRef>
          </c:cat>
          <c:val>
            <c:numRef>
              <c:f>('6. ICT metrics'!$C$868:$H$868,'6. ICT metrics'!$I$868:$J$868)</c:f>
              <c:numCache>
                <c:formatCode>_-"$"* #,##0.00_-;\-"$"* #,##0.00_-;_-"$"* "-"??_-;_-@_-</c:formatCode>
                <c:ptCount val="8"/>
                <c:pt idx="0">
                  <c:v>9729.0885999999991</c:v>
                </c:pt>
                <c:pt idx="1">
                  <c:v>8327.9110000000001</c:v>
                </c:pt>
                <c:pt idx="2">
                  <c:v>13886.078100000001</c:v>
                </c:pt>
                <c:pt idx="3">
                  <c:v>10045.3442</c:v>
                </c:pt>
                <c:pt idx="4">
                  <c:v>0</c:v>
                </c:pt>
                <c:pt idx="5">
                  <c:v>0</c:v>
                </c:pt>
                <c:pt idx="6">
                  <c:v>6507.3594000000003</c:v>
                </c:pt>
                <c:pt idx="7">
                  <c:v>7839.9766</c:v>
                </c:pt>
              </c:numCache>
            </c:numRef>
          </c:val>
        </c:ser>
        <c:axId val="210643200"/>
        <c:axId val="210657664"/>
      </c:barChart>
      <c:catAx>
        <c:axId val="210643200"/>
        <c:scaling>
          <c:orientation val="minMax"/>
        </c:scaling>
        <c:axPos val="b"/>
        <c:title>
          <c:tx>
            <c:rich>
              <a:bodyPr/>
              <a:lstStyle/>
              <a:p>
                <a:pPr>
                  <a:defRPr sz="1000" b="1" i="0" u="none" strike="noStrike" baseline="0">
                    <a:solidFill>
                      <a:srgbClr val="000000"/>
                    </a:solidFill>
                    <a:latin typeface="Arial"/>
                    <a:ea typeface="Arial"/>
                    <a:cs typeface="Arial"/>
                  </a:defRPr>
                </a:pPr>
                <a:r>
                  <a:t>Comparator cohort</a:t>
                </a:r>
              </a:p>
            </c:rich>
          </c:tx>
          <c:layout>
            <c:manualLayout>
              <c:xMode val="edge"/>
              <c:yMode val="edge"/>
              <c:x val="0.46954526597822155"/>
              <c:y val="0.89706005866913685"/>
            </c:manualLayout>
          </c:layout>
          <c:spPr>
            <a:noFill/>
            <a:ln w="25400">
              <a:noFill/>
            </a:ln>
          </c:spPr>
        </c:title>
        <c:numFmt formatCode="General" sourceLinked="1"/>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0657664"/>
        <c:crosses val="autoZero"/>
        <c:auto val="1"/>
        <c:lblAlgn val="ctr"/>
        <c:lblOffset val="100"/>
      </c:catAx>
      <c:valAx>
        <c:axId val="210657664"/>
        <c:scaling>
          <c:orientation val="minMax"/>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Total cost per end user ($)</a:t>
                </a:r>
              </a:p>
            </c:rich>
          </c:tx>
          <c:layout>
            <c:manualLayout>
              <c:xMode val="edge"/>
              <c:yMode val="edge"/>
              <c:x val="3.4695451040863537E-2"/>
              <c:y val="0.208823838196696"/>
            </c:manualLayout>
          </c:layout>
          <c:spPr>
            <a:noFill/>
            <a:ln w="25400">
              <a:noFill/>
            </a:ln>
          </c:spPr>
        </c:title>
        <c:numFmt formatCode="#,##0" sourceLinked="0"/>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0643200"/>
        <c:crosses val="autoZero"/>
        <c:crossBetween val="between"/>
      </c:valAx>
      <c:spPr>
        <a:solidFill>
          <a:srgbClr val="FFFFFF"/>
        </a:solidFill>
        <a:ln w="25400">
          <a:noFill/>
        </a:ln>
      </c:spPr>
    </c:plotArea>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78" l="0.70000000000000062" r="0.70000000000000062" t="0.75000000000000278"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Arial"/>
                <a:ea typeface="Arial"/>
                <a:cs typeface="Arial"/>
              </a:defRPr>
            </a:pPr>
            <a:r>
              <a:t>Number of internal end users per ICT FTE</a:t>
            </a:r>
          </a:p>
        </c:rich>
      </c:tx>
      <c:layout>
        <c:manualLayout>
          <c:xMode val="edge"/>
          <c:yMode val="edge"/>
          <c:x val="0.29291213064635074"/>
          <c:y val="1.970443349753695E-2"/>
        </c:manualLayout>
      </c:layout>
      <c:spPr>
        <a:noFill/>
        <a:ln w="25400">
          <a:noFill/>
        </a:ln>
      </c:spPr>
    </c:title>
    <c:plotArea>
      <c:layout>
        <c:manualLayout>
          <c:layoutTarget val="inner"/>
          <c:xMode val="edge"/>
          <c:yMode val="edge"/>
          <c:x val="8.6412228899019214E-2"/>
          <c:y val="0.13793120036753448"/>
          <c:w val="0.90117056913938387"/>
          <c:h val="0.61001719612634631"/>
        </c:manualLayout>
      </c:layout>
      <c:barChart>
        <c:barDir val="col"/>
        <c:grouping val="clustered"/>
        <c:ser>
          <c:idx val="0"/>
          <c:order val="0"/>
          <c:tx>
            <c:strRef>
              <c:f>'6. ICT metrics'!$B$966</c:f>
              <c:strCache>
                <c:ptCount val="1"/>
                <c:pt idx="0">
                  <c:v>Result</c:v>
                </c:pt>
              </c:strCache>
            </c:strRef>
          </c:tx>
          <c:cat>
            <c:strRef>
              <c:f>('6. ICT metrics'!$C$965:$G$965,'6. ICT metrics'!$H$965:$I$965)</c:f>
              <c:strCache>
                <c:ptCount val="7"/>
                <c:pt idx="0">
                  <c:v>Agency result
FY 2013/14</c:v>
                </c:pt>
                <c:pt idx="1">
                  <c:v>Agency result
FY 2012/13</c:v>
                </c:pt>
                <c:pt idx="2">
                  <c:v>Peer group (median)</c:v>
                </c:pt>
                <c:pt idx="3">
                  <c:v>NZ full cohort (median)</c:v>
                </c:pt>
                <c:pt idx="4">
                  <c:v>APQC similar cohort (median)</c:v>
                </c:pt>
                <c:pt idx="5">
                  <c:v>Peer group (75th percentile)</c:v>
                </c:pt>
                <c:pt idx="6">
                  <c:v>NZ full cohort (75th percentile)</c:v>
                </c:pt>
              </c:strCache>
            </c:strRef>
          </c:cat>
          <c:val>
            <c:numRef>
              <c:f>('6. ICT metrics'!$C$966:$G$966,'6. ICT metrics'!$H$966:$I$966)</c:f>
              <c:numCache>
                <c:formatCode>0.00</c:formatCode>
                <c:ptCount val="7"/>
                <c:pt idx="0">
                  <c:v>36.906799999999997</c:v>
                </c:pt>
                <c:pt idx="1">
                  <c:v>50.236600000000003</c:v>
                </c:pt>
                <c:pt idx="2">
                  <c:v>20.389900000000001</c:v>
                </c:pt>
                <c:pt idx="3">
                  <c:v>32.819299999999998</c:v>
                </c:pt>
                <c:pt idx="4">
                  <c:v>40.869999999999997</c:v>
                </c:pt>
                <c:pt idx="5">
                  <c:v>32.9024</c:v>
                </c:pt>
                <c:pt idx="6">
                  <c:v>57.783299999999997</c:v>
                </c:pt>
              </c:numCache>
            </c:numRef>
          </c:val>
        </c:ser>
        <c:axId val="210690048"/>
        <c:axId val="210691968"/>
      </c:barChart>
      <c:catAx>
        <c:axId val="210690048"/>
        <c:scaling>
          <c:orientation val="minMax"/>
        </c:scaling>
        <c:axPos val="b"/>
        <c:title>
          <c:tx>
            <c:rich>
              <a:bodyPr/>
              <a:lstStyle/>
              <a:p>
                <a:pPr>
                  <a:defRPr sz="1000" b="1" i="0" u="none" strike="noStrike" baseline="0">
                    <a:solidFill>
                      <a:srgbClr val="000000"/>
                    </a:solidFill>
                    <a:latin typeface="Arial"/>
                    <a:ea typeface="Arial"/>
                    <a:cs typeface="Arial"/>
                  </a:defRPr>
                </a:pPr>
                <a:r>
                  <a:t>Comparator cohort</a:t>
                </a:r>
              </a:p>
            </c:rich>
          </c:tx>
          <c:layout>
            <c:manualLayout>
              <c:xMode val="edge"/>
              <c:yMode val="edge"/>
              <c:x val="0.45004287785973812"/>
              <c:y val="0.91379413780174024"/>
            </c:manualLayout>
          </c:layout>
          <c:spPr>
            <a:noFill/>
            <a:ln w="25400">
              <a:noFill/>
            </a:ln>
          </c:spPr>
        </c:title>
        <c:numFmt formatCode="General" sourceLinked="1"/>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0691968"/>
        <c:crosses val="autoZero"/>
        <c:auto val="1"/>
        <c:lblAlgn val="ctr"/>
        <c:lblOffset val="100"/>
      </c:catAx>
      <c:valAx>
        <c:axId val="210691968"/>
        <c:scaling>
          <c:orientation val="minMax"/>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Number of internal end users per ICT FTE</a:t>
                </a:r>
              </a:p>
            </c:rich>
          </c:tx>
          <c:layout>
            <c:manualLayout>
              <c:xMode val="edge"/>
              <c:yMode val="edge"/>
              <c:x val="1.4517506404782238E-2"/>
              <c:y val="0.24876873149477011"/>
            </c:manualLayout>
          </c:layout>
          <c:spPr>
            <a:noFill/>
            <a:ln w="25400">
              <a:noFill/>
            </a:ln>
          </c:spPr>
        </c:title>
        <c:numFmt formatCode="0" sourceLinked="0"/>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0690048"/>
        <c:crosses val="autoZero"/>
        <c:crossBetween val="between"/>
      </c:valAx>
      <c:spPr>
        <a:noFill/>
        <a:ln w="25400">
          <a:noFill/>
        </a:ln>
      </c:spPr>
    </c:plotArea>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89" l="0.70000000000000062" r="0.70000000000000062" t="0.75000000000000189"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Calibri"/>
                <a:ea typeface="Calibri"/>
                <a:cs typeface="Calibri"/>
              </a:defRPr>
            </a:pPr>
            <a:r>
              <a:t>Total cost of the Service Towers as a percentage of Total ICT Cost</a:t>
            </a:r>
          </a:p>
        </c:rich>
      </c:tx>
      <c:layout>
        <c:manualLayout>
          <c:xMode val="edge"/>
          <c:yMode val="edge"/>
          <c:x val="0.11769238845144359"/>
          <c:y val="1.3729977116704805E-2"/>
        </c:manualLayout>
      </c:layout>
      <c:spPr>
        <a:noFill/>
        <a:ln w="25400">
          <a:noFill/>
        </a:ln>
      </c:spPr>
    </c:title>
    <c:plotArea>
      <c:layout>
        <c:manualLayout>
          <c:layoutTarget val="inner"/>
          <c:xMode val="edge"/>
          <c:yMode val="edge"/>
          <c:x val="9.0174282118080998E-2"/>
          <c:y val="0.10706650149647468"/>
          <c:w val="0.60815385065714378"/>
          <c:h val="0.73353009363532073"/>
        </c:manualLayout>
      </c:layout>
      <c:barChart>
        <c:barDir val="col"/>
        <c:grouping val="percentStacked"/>
        <c:ser>
          <c:idx val="0"/>
          <c:order val="0"/>
          <c:tx>
            <c:strRef>
              <c:f>'6. ICT metrics'!$B$279</c:f>
              <c:strCache>
                <c:ptCount val="1"/>
                <c:pt idx="0">
                  <c:v>"Mainframe &amp; Midrange" Service Tower cost as % of Total ICT Cost</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Val val="1"/>
          </c:dLbls>
          <c:cat>
            <c:strRef>
              <c:f>'6. ICT metrics'!$C$278:$E$278</c:f>
              <c:strCache>
                <c:ptCount val="3"/>
                <c:pt idx="0">
                  <c:v>Agency result 
FY 2013/14</c:v>
                </c:pt>
                <c:pt idx="1">
                  <c:v>Agency result 
FY 2012/13</c:v>
                </c:pt>
                <c:pt idx="2">
                  <c:v>Other Jurisdiction</c:v>
                </c:pt>
              </c:strCache>
            </c:strRef>
          </c:cat>
          <c:val>
            <c:numRef>
              <c:f>'6. ICT metrics'!$C$279:$E$279</c:f>
              <c:numCache>
                <c:formatCode>0.0%</c:formatCode>
                <c:ptCount val="3"/>
                <c:pt idx="0">
                  <c:v>0.13089999999999999</c:v>
                </c:pt>
                <c:pt idx="1">
                  <c:v>0.1237</c:v>
                </c:pt>
                <c:pt idx="2">
                  <c:v>6.9000000000000006E-2</c:v>
                </c:pt>
              </c:numCache>
            </c:numRef>
          </c:val>
        </c:ser>
        <c:ser>
          <c:idx val="1"/>
          <c:order val="1"/>
          <c:tx>
            <c:strRef>
              <c:f>'6. ICT metrics'!$B$280</c:f>
              <c:strCache>
                <c:ptCount val="1"/>
                <c:pt idx="0">
                  <c:v>"Storage" Service Tower cost as % of Total ICT Cost</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Val val="1"/>
          </c:dLbls>
          <c:cat>
            <c:strRef>
              <c:f>'6. ICT metrics'!$C$278:$E$278</c:f>
              <c:strCache>
                <c:ptCount val="3"/>
                <c:pt idx="0">
                  <c:v>Agency result 
FY 2013/14</c:v>
                </c:pt>
                <c:pt idx="1">
                  <c:v>Agency result 
FY 2012/13</c:v>
                </c:pt>
                <c:pt idx="2">
                  <c:v>Other Jurisdiction</c:v>
                </c:pt>
              </c:strCache>
            </c:strRef>
          </c:cat>
          <c:val>
            <c:numRef>
              <c:f>'6. ICT metrics'!$C$280:$E$280</c:f>
              <c:numCache>
                <c:formatCode>0.0%</c:formatCode>
                <c:ptCount val="3"/>
                <c:pt idx="0">
                  <c:v>1.5900000000000001E-2</c:v>
                </c:pt>
                <c:pt idx="1">
                  <c:v>1.34E-2</c:v>
                </c:pt>
                <c:pt idx="2">
                  <c:v>1.9E-2</c:v>
                </c:pt>
              </c:numCache>
            </c:numRef>
          </c:val>
        </c:ser>
        <c:ser>
          <c:idx val="2"/>
          <c:order val="2"/>
          <c:tx>
            <c:strRef>
              <c:f>'6. ICT metrics'!$B$281</c:f>
              <c:strCache>
                <c:ptCount val="1"/>
                <c:pt idx="0">
                  <c:v>"WAN" Service Tower cost as % of Total ICT Cost</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Val val="1"/>
          </c:dLbls>
          <c:cat>
            <c:strRef>
              <c:f>'6. ICT metrics'!$C$278:$E$278</c:f>
              <c:strCache>
                <c:ptCount val="3"/>
                <c:pt idx="0">
                  <c:v>Agency result 
FY 2013/14</c:v>
                </c:pt>
                <c:pt idx="1">
                  <c:v>Agency result 
FY 2012/13</c:v>
                </c:pt>
                <c:pt idx="2">
                  <c:v>Other Jurisdiction</c:v>
                </c:pt>
              </c:strCache>
            </c:strRef>
          </c:cat>
          <c:val>
            <c:numRef>
              <c:f>'6. ICT metrics'!$C$281:$E$281</c:f>
              <c:numCache>
                <c:formatCode>0.0%</c:formatCode>
                <c:ptCount val="3"/>
                <c:pt idx="0">
                  <c:v>4.5900000000000003E-2</c:v>
                </c:pt>
                <c:pt idx="1">
                  <c:v>4.4600000000000001E-2</c:v>
                </c:pt>
                <c:pt idx="2">
                  <c:v>9.6000000000000002E-2</c:v>
                </c:pt>
              </c:numCache>
            </c:numRef>
          </c:val>
        </c:ser>
        <c:ser>
          <c:idx val="3"/>
          <c:order val="3"/>
          <c:tx>
            <c:strRef>
              <c:f>'6. ICT metrics'!$B$282</c:f>
              <c:strCache>
                <c:ptCount val="1"/>
                <c:pt idx="0">
                  <c:v>"LAN &amp; RAS" Service Tower cost as % of Total ICT Cost</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Val val="1"/>
          </c:dLbls>
          <c:cat>
            <c:strRef>
              <c:f>'6. ICT metrics'!$C$278:$E$278</c:f>
              <c:strCache>
                <c:ptCount val="3"/>
                <c:pt idx="0">
                  <c:v>Agency result 
FY 2013/14</c:v>
                </c:pt>
                <c:pt idx="1">
                  <c:v>Agency result 
FY 2012/13</c:v>
                </c:pt>
                <c:pt idx="2">
                  <c:v>Other Jurisdiction</c:v>
                </c:pt>
              </c:strCache>
            </c:strRef>
          </c:cat>
          <c:val>
            <c:numRef>
              <c:f>'6. ICT metrics'!$C$282:$E$282</c:f>
              <c:numCache>
                <c:formatCode>0.0%</c:formatCode>
                <c:ptCount val="3"/>
                <c:pt idx="0">
                  <c:v>1.17E-2</c:v>
                </c:pt>
                <c:pt idx="1">
                  <c:v>1.83E-2</c:v>
                </c:pt>
                <c:pt idx="2">
                  <c:v>2.1000000000000001E-2</c:v>
                </c:pt>
              </c:numCache>
            </c:numRef>
          </c:val>
        </c:ser>
        <c:ser>
          <c:idx val="4"/>
          <c:order val="4"/>
          <c:tx>
            <c:strRef>
              <c:f>'6. ICT metrics'!$B$283</c:f>
              <c:strCache>
                <c:ptCount val="1"/>
                <c:pt idx="0">
                  <c:v>"Facilities" Service Tower cost as % of Total ICT Cost</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Val val="1"/>
          </c:dLbls>
          <c:cat>
            <c:strRef>
              <c:f>'6. ICT metrics'!$C$278:$E$278</c:f>
              <c:strCache>
                <c:ptCount val="3"/>
                <c:pt idx="0">
                  <c:v>Agency result 
FY 2013/14</c:v>
                </c:pt>
                <c:pt idx="1">
                  <c:v>Agency result 
FY 2012/13</c:v>
                </c:pt>
                <c:pt idx="2">
                  <c:v>Other Jurisdiction</c:v>
                </c:pt>
              </c:strCache>
            </c:strRef>
          </c:cat>
          <c:val>
            <c:numRef>
              <c:f>'6. ICT metrics'!$C$283:$E$283</c:f>
              <c:numCache>
                <c:formatCode>0.0%</c:formatCode>
                <c:ptCount val="3"/>
                <c:pt idx="0">
                  <c:v>7.9000000000000008E-3</c:v>
                </c:pt>
                <c:pt idx="1">
                  <c:v>1.1000000000000001E-3</c:v>
                </c:pt>
                <c:pt idx="2">
                  <c:v>2.1000000000000001E-2</c:v>
                </c:pt>
              </c:numCache>
            </c:numRef>
          </c:val>
        </c:ser>
        <c:ser>
          <c:idx val="5"/>
          <c:order val="5"/>
          <c:tx>
            <c:strRef>
              <c:f>'6. ICT metrics'!$B$284</c:f>
              <c:strCache>
                <c:ptCount val="1"/>
                <c:pt idx="0">
                  <c:v>"Voice" Service Tower cost as % of Total ICT Cost</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Val val="1"/>
          </c:dLbls>
          <c:cat>
            <c:strRef>
              <c:f>'6. ICT metrics'!$C$278:$E$278</c:f>
              <c:strCache>
                <c:ptCount val="3"/>
                <c:pt idx="0">
                  <c:v>Agency result 
FY 2013/14</c:v>
                </c:pt>
                <c:pt idx="1">
                  <c:v>Agency result 
FY 2012/13</c:v>
                </c:pt>
                <c:pt idx="2">
                  <c:v>Other Jurisdiction</c:v>
                </c:pt>
              </c:strCache>
            </c:strRef>
          </c:cat>
          <c:val>
            <c:numRef>
              <c:f>'6. ICT metrics'!$C$284:$E$284</c:f>
              <c:numCache>
                <c:formatCode>0.0%</c:formatCode>
                <c:ptCount val="3"/>
                <c:pt idx="0">
                  <c:v>0.13689999999999999</c:v>
                </c:pt>
                <c:pt idx="1">
                  <c:v>6.7100000000000007E-2</c:v>
                </c:pt>
                <c:pt idx="2">
                  <c:v>0.1</c:v>
                </c:pt>
              </c:numCache>
            </c:numRef>
          </c:val>
        </c:ser>
        <c:ser>
          <c:idx val="6"/>
          <c:order val="6"/>
          <c:tx>
            <c:strRef>
              <c:f>'6. ICT metrics'!$B$285</c:f>
              <c:strCache>
                <c:ptCount val="1"/>
                <c:pt idx="0">
                  <c:v>"End User Infrastructure" Service Tower cost as % of Total ICT Cost</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Val val="1"/>
          </c:dLbls>
          <c:cat>
            <c:strRef>
              <c:f>'6. ICT metrics'!$C$278:$E$278</c:f>
              <c:strCache>
                <c:ptCount val="3"/>
                <c:pt idx="0">
                  <c:v>Agency result 
FY 2013/14</c:v>
                </c:pt>
                <c:pt idx="1">
                  <c:v>Agency result 
FY 2012/13</c:v>
                </c:pt>
                <c:pt idx="2">
                  <c:v>Other Jurisdiction</c:v>
                </c:pt>
              </c:strCache>
            </c:strRef>
          </c:cat>
          <c:val>
            <c:numRef>
              <c:f>'6. ICT metrics'!$C$285:$E$285</c:f>
              <c:numCache>
                <c:formatCode>0.0%</c:formatCode>
                <c:ptCount val="3"/>
                <c:pt idx="0">
                  <c:v>0.14099999999999999</c:v>
                </c:pt>
                <c:pt idx="1">
                  <c:v>8.1500000000000003E-2</c:v>
                </c:pt>
                <c:pt idx="2">
                  <c:v>0.14399999999999999</c:v>
                </c:pt>
              </c:numCache>
            </c:numRef>
          </c:val>
        </c:ser>
        <c:ser>
          <c:idx val="7"/>
          <c:order val="7"/>
          <c:tx>
            <c:strRef>
              <c:f>'6. ICT metrics'!$B$286</c:f>
              <c:strCache>
                <c:ptCount val="1"/>
                <c:pt idx="0">
                  <c:v>"Helpdesk" Service Tower cost as % of Total ICT Cost</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Val val="1"/>
          </c:dLbls>
          <c:cat>
            <c:strRef>
              <c:f>'6. ICT metrics'!$C$278:$E$278</c:f>
              <c:strCache>
                <c:ptCount val="3"/>
                <c:pt idx="0">
                  <c:v>Agency result 
FY 2013/14</c:v>
                </c:pt>
                <c:pt idx="1">
                  <c:v>Agency result 
FY 2012/13</c:v>
                </c:pt>
                <c:pt idx="2">
                  <c:v>Other Jurisdiction</c:v>
                </c:pt>
              </c:strCache>
            </c:strRef>
          </c:cat>
          <c:val>
            <c:numRef>
              <c:f>'6. ICT metrics'!$C$286:$E$286</c:f>
              <c:numCache>
                <c:formatCode>0.0%</c:formatCode>
                <c:ptCount val="3"/>
                <c:pt idx="0">
                  <c:v>2.8799999999999999E-2</c:v>
                </c:pt>
                <c:pt idx="1">
                  <c:v>3.3700000000000001E-2</c:v>
                </c:pt>
                <c:pt idx="2">
                  <c:v>2.5000000000000001E-2</c:v>
                </c:pt>
              </c:numCache>
            </c:numRef>
          </c:val>
        </c:ser>
        <c:ser>
          <c:idx val="8"/>
          <c:order val="8"/>
          <c:tx>
            <c:strRef>
              <c:f>'6. ICT metrics'!$B$287</c:f>
              <c:strCache>
                <c:ptCount val="1"/>
                <c:pt idx="0">
                  <c:v>"Applications" Service Tower cost as % of Total ICT Cost</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Val val="1"/>
          </c:dLbls>
          <c:cat>
            <c:strRef>
              <c:f>'6. ICT metrics'!$C$278:$E$278</c:f>
              <c:strCache>
                <c:ptCount val="3"/>
                <c:pt idx="0">
                  <c:v>Agency result 
FY 2013/14</c:v>
                </c:pt>
                <c:pt idx="1">
                  <c:v>Agency result 
FY 2012/13</c:v>
                </c:pt>
                <c:pt idx="2">
                  <c:v>Other Jurisdiction</c:v>
                </c:pt>
              </c:strCache>
            </c:strRef>
          </c:cat>
          <c:val>
            <c:numRef>
              <c:f>'6. ICT metrics'!$C$287:$E$287</c:f>
              <c:numCache>
                <c:formatCode>0.0%</c:formatCode>
                <c:ptCount val="3"/>
                <c:pt idx="0">
                  <c:v>0.38890000000000002</c:v>
                </c:pt>
                <c:pt idx="1">
                  <c:v>0.55649999999999999</c:v>
                </c:pt>
                <c:pt idx="2">
                  <c:v>0.44600000000000001</c:v>
                </c:pt>
              </c:numCache>
            </c:numRef>
          </c:val>
        </c:ser>
        <c:ser>
          <c:idx val="9"/>
          <c:order val="9"/>
          <c:tx>
            <c:strRef>
              <c:f>'6. ICT metrics'!$B$288</c:f>
              <c:strCache>
                <c:ptCount val="1"/>
                <c:pt idx="0">
                  <c:v>"ICT Management" Service Tower cost as % of Total ICT Cost</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Val val="1"/>
          </c:dLbls>
          <c:cat>
            <c:strRef>
              <c:f>'6. ICT metrics'!$C$278:$E$278</c:f>
              <c:strCache>
                <c:ptCount val="3"/>
                <c:pt idx="0">
                  <c:v>Agency result 
FY 2013/14</c:v>
                </c:pt>
                <c:pt idx="1">
                  <c:v>Agency result 
FY 2012/13</c:v>
                </c:pt>
                <c:pt idx="2">
                  <c:v>Other Jurisdiction</c:v>
                </c:pt>
              </c:strCache>
            </c:strRef>
          </c:cat>
          <c:val>
            <c:numRef>
              <c:f>'6. ICT metrics'!$C$288:$E$288</c:f>
              <c:numCache>
                <c:formatCode>0.0%</c:formatCode>
                <c:ptCount val="3"/>
                <c:pt idx="0">
                  <c:v>9.1999999999999998E-2</c:v>
                </c:pt>
                <c:pt idx="1">
                  <c:v>6.0100000000000001E-2</c:v>
                </c:pt>
                <c:pt idx="2">
                  <c:v>0.06</c:v>
                </c:pt>
              </c:numCache>
            </c:numRef>
          </c:val>
        </c:ser>
        <c:overlap val="100"/>
        <c:axId val="210965248"/>
        <c:axId val="210967168"/>
      </c:barChart>
      <c:catAx>
        <c:axId val="210965248"/>
        <c:scaling>
          <c:orientation val="minMax"/>
        </c:scaling>
        <c:axPos val="b"/>
        <c:title>
          <c:tx>
            <c:rich>
              <a:bodyPr/>
              <a:lstStyle/>
              <a:p>
                <a:pPr>
                  <a:defRPr sz="1000" b="1" i="0" u="none" strike="noStrike" baseline="0">
                    <a:solidFill>
                      <a:srgbClr val="000000"/>
                    </a:solidFill>
                    <a:latin typeface="Calibri"/>
                    <a:ea typeface="Calibri"/>
                    <a:cs typeface="Calibri"/>
                  </a:defRPr>
                </a:pPr>
                <a:r>
                  <a:t>Comparator Cohort</a:t>
                </a:r>
              </a:p>
            </c:rich>
          </c:tx>
          <c:layout>
            <c:manualLayout>
              <c:xMode val="edge"/>
              <c:yMode val="edge"/>
              <c:x val="0.35076939228750259"/>
              <c:y val="0.93821510297482835"/>
            </c:manualLayout>
          </c:layout>
          <c:spPr>
            <a:noFill/>
            <a:ln w="25400">
              <a:noFill/>
            </a:ln>
          </c:spPr>
        </c:title>
        <c:numFmt formatCode="General" sourceLinked="1"/>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10967168"/>
        <c:crosses val="autoZero"/>
        <c:auto val="1"/>
        <c:lblAlgn val="ctr"/>
        <c:lblOffset val="100"/>
      </c:catAx>
      <c:valAx>
        <c:axId val="210967168"/>
        <c:scaling>
          <c:orientation val="minMax"/>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Calibri"/>
                    <a:ea typeface="Calibri"/>
                    <a:cs typeface="Calibri"/>
                  </a:defRPr>
                </a:pPr>
                <a:r>
                  <a:t>Cost of Service Tower as % of Total ICT Cost</a:t>
                </a:r>
              </a:p>
            </c:rich>
          </c:tx>
          <c:layout>
            <c:manualLayout>
              <c:xMode val="edge"/>
              <c:yMode val="edge"/>
              <c:x val="2.1538461538461541E-2"/>
              <c:y val="0.19450800915331809"/>
            </c:manualLayout>
          </c:layout>
          <c:spPr>
            <a:noFill/>
            <a:ln w="25400">
              <a:noFill/>
            </a:ln>
          </c:spPr>
        </c:title>
        <c:numFmt formatCode="0%" sourceLinked="1"/>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10965248"/>
        <c:crosses val="autoZero"/>
        <c:crossBetween val="between"/>
      </c:valAx>
      <c:spPr>
        <a:solidFill>
          <a:srgbClr val="FFFFFF"/>
        </a:solidFill>
        <a:ln w="25400">
          <a:noFill/>
        </a:ln>
      </c:spPr>
    </c:plotArea>
    <c:legend>
      <c:legendPos val="r"/>
      <c:layout>
        <c:manualLayout>
          <c:xMode val="edge"/>
          <c:yMode val="edge"/>
          <c:wMode val="edge"/>
          <c:hMode val="edge"/>
          <c:x val="0.72688197052291548"/>
          <c:y val="0.17238556850874187"/>
          <c:w val="0.99383783565515849"/>
          <c:h val="0.83676750932449251"/>
        </c:manualLayout>
      </c:layout>
      <c:spPr>
        <a:noFill/>
        <a:ln w="25400">
          <a:noFill/>
        </a:ln>
      </c:spPr>
      <c:txPr>
        <a:bodyPr/>
        <a:lstStyle/>
        <a:p>
          <a:pPr>
            <a:defRPr sz="825" b="0" i="0" u="none" strike="noStrike" baseline="0">
              <a:solidFill>
                <a:srgbClr val="000000"/>
              </a:solidFill>
              <a:latin typeface="Calibri"/>
              <a:ea typeface="Calibri"/>
              <a:cs typeface="Calibri"/>
            </a:defRPr>
          </a:pPr>
          <a:endParaRPr lang="en-US"/>
        </a:p>
      </c:txPr>
    </c:legend>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33" l="0.70000000000000029" r="0.70000000000000029" t="0.75000000000000033" header="0.30000000000000016" footer="0.30000000000000016"/>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Calibri"/>
                <a:ea typeface="Calibri"/>
                <a:cs typeface="Calibri"/>
              </a:defRPr>
            </a:pPr>
            <a:r>
              <a:t>Cost elements for the Mainframe &amp; Midrange Service Tower as a % of that Service Tower Cost</a:t>
            </a:r>
          </a:p>
        </c:rich>
      </c:tx>
      <c:layout>
        <c:manualLayout>
          <c:xMode val="edge"/>
          <c:yMode val="edge"/>
          <c:x val="6.3895384901367702E-2"/>
          <c:y val="2.0594965675057211E-2"/>
        </c:manualLayout>
      </c:layout>
      <c:spPr>
        <a:noFill/>
        <a:ln w="25400">
          <a:noFill/>
        </a:ln>
      </c:spPr>
    </c:title>
    <c:plotArea>
      <c:layout>
        <c:manualLayout>
          <c:layoutTarget val="inner"/>
          <c:xMode val="edge"/>
          <c:yMode val="edge"/>
          <c:x val="9.2177618422697158E-2"/>
          <c:y val="0.10706650149647472"/>
          <c:w val="0.60615048118985138"/>
          <c:h val="0.75183672979092708"/>
        </c:manualLayout>
      </c:layout>
      <c:barChart>
        <c:barDir val="col"/>
        <c:grouping val="percentStacked"/>
        <c:ser>
          <c:idx val="0"/>
          <c:order val="0"/>
          <c:tx>
            <c:strRef>
              <c:f>'6. ICT metrics'!$B$317</c:f>
              <c:strCache>
                <c:ptCount val="1"/>
                <c:pt idx="0">
                  <c:v>Mainframe and Midrange hardware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metrics'!$C$314:$E$314</c:f>
              <c:strCache>
                <c:ptCount val="3"/>
                <c:pt idx="0">
                  <c:v>Agency result 
FY 2013/14</c:v>
                </c:pt>
                <c:pt idx="1">
                  <c:v>Agency result 
FY 2012/13</c:v>
                </c:pt>
                <c:pt idx="2">
                  <c:v>Other Jurisdiction</c:v>
                </c:pt>
              </c:strCache>
            </c:strRef>
          </c:cat>
          <c:val>
            <c:numRef>
              <c:f>'6. ICT metrics'!$C$317:$E$317</c:f>
              <c:numCache>
                <c:formatCode>0.00%</c:formatCode>
                <c:ptCount val="3"/>
                <c:pt idx="0">
                  <c:v>0</c:v>
                </c:pt>
                <c:pt idx="1">
                  <c:v>0</c:v>
                </c:pt>
                <c:pt idx="2">
                  <c:v>0.30730000000000002</c:v>
                </c:pt>
              </c:numCache>
            </c:numRef>
          </c:val>
        </c:ser>
        <c:ser>
          <c:idx val="1"/>
          <c:order val="1"/>
          <c:tx>
            <c:strRef>
              <c:f>'6. ICT metrics'!$B$320</c:f>
              <c:strCache>
                <c:ptCount val="1"/>
                <c:pt idx="0">
                  <c:v>Mainframe and Midrange software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metrics'!$C$314:$E$314</c:f>
              <c:strCache>
                <c:ptCount val="3"/>
                <c:pt idx="0">
                  <c:v>Agency result 
FY 2013/14</c:v>
                </c:pt>
                <c:pt idx="1">
                  <c:v>Agency result 
FY 2012/13</c:v>
                </c:pt>
                <c:pt idx="2">
                  <c:v>Other Jurisdiction</c:v>
                </c:pt>
              </c:strCache>
            </c:strRef>
          </c:cat>
          <c:val>
            <c:numRef>
              <c:f>'6. ICT metrics'!$C$320:$E$320</c:f>
              <c:numCache>
                <c:formatCode>0.00%</c:formatCode>
                <c:ptCount val="3"/>
                <c:pt idx="0">
                  <c:v>0.74419999999999997</c:v>
                </c:pt>
                <c:pt idx="1">
                  <c:v>0.55820000000000003</c:v>
                </c:pt>
                <c:pt idx="2">
                  <c:v>0.21729999999999999</c:v>
                </c:pt>
              </c:numCache>
            </c:numRef>
          </c:val>
        </c:ser>
        <c:ser>
          <c:idx val="2"/>
          <c:order val="2"/>
          <c:tx>
            <c:strRef>
              <c:f>'6. ICT metrics'!$B$321</c:f>
              <c:strCache>
                <c:ptCount val="1"/>
                <c:pt idx="0">
                  <c:v>Mainframe &amp; Midrange personnel internal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metrics'!$C$314:$E$314</c:f>
              <c:strCache>
                <c:ptCount val="3"/>
                <c:pt idx="0">
                  <c:v>Agency result 
FY 2013/14</c:v>
                </c:pt>
                <c:pt idx="1">
                  <c:v>Agency result 
FY 2012/13</c:v>
                </c:pt>
                <c:pt idx="2">
                  <c:v>Other Jurisdiction</c:v>
                </c:pt>
              </c:strCache>
            </c:strRef>
          </c:cat>
          <c:val>
            <c:numRef>
              <c:f>'6. ICT metrics'!$C$321:$E$321</c:f>
              <c:numCache>
                <c:formatCode>0.00%</c:formatCode>
                <c:ptCount val="3"/>
                <c:pt idx="0">
                  <c:v>4.8000000000000001E-2</c:v>
                </c:pt>
                <c:pt idx="1">
                  <c:v>5.3199999999999997E-2</c:v>
                </c:pt>
                <c:pt idx="2">
                  <c:v>0.16800000000000001</c:v>
                </c:pt>
              </c:numCache>
            </c:numRef>
          </c:val>
        </c:ser>
        <c:ser>
          <c:idx val="3"/>
          <c:order val="3"/>
          <c:tx>
            <c:strRef>
              <c:f>'6. ICT metrics'!$B$322</c:f>
              <c:strCache>
                <c:ptCount val="1"/>
                <c:pt idx="0">
                  <c:v>Mainframe &amp; Midrange personnel external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metrics'!$C$314:$E$314</c:f>
              <c:strCache>
                <c:ptCount val="3"/>
                <c:pt idx="0">
                  <c:v>Agency result 
FY 2013/14</c:v>
                </c:pt>
                <c:pt idx="1">
                  <c:v>Agency result 
FY 2012/13</c:v>
                </c:pt>
                <c:pt idx="2">
                  <c:v>Other Jurisdiction</c:v>
                </c:pt>
              </c:strCache>
            </c:strRef>
          </c:cat>
          <c:val>
            <c:numRef>
              <c:f>'6. ICT metrics'!$C$322:$E$322</c:f>
              <c:numCache>
                <c:formatCode>0.00%</c:formatCode>
                <c:ptCount val="3"/>
                <c:pt idx="0">
                  <c:v>0</c:v>
                </c:pt>
                <c:pt idx="1">
                  <c:v>0</c:v>
                </c:pt>
                <c:pt idx="2">
                  <c:v>7.0699999999999999E-2</c:v>
                </c:pt>
              </c:numCache>
            </c:numRef>
          </c:val>
        </c:ser>
        <c:ser>
          <c:idx val="4"/>
          <c:order val="4"/>
          <c:tx>
            <c:strRef>
              <c:f>'6. ICT metrics'!$B$323</c:f>
              <c:strCache>
                <c:ptCount val="1"/>
                <c:pt idx="0">
                  <c:v>Mainframe &amp; Midrange outsourced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metrics'!$C$314:$E$314</c:f>
              <c:strCache>
                <c:ptCount val="3"/>
                <c:pt idx="0">
                  <c:v>Agency result 
FY 2013/14</c:v>
                </c:pt>
                <c:pt idx="1">
                  <c:v>Agency result 
FY 2012/13</c:v>
                </c:pt>
                <c:pt idx="2">
                  <c:v>Other Jurisdiction</c:v>
                </c:pt>
              </c:strCache>
            </c:strRef>
          </c:cat>
          <c:val>
            <c:numRef>
              <c:f>'6. ICT metrics'!$C$323:$E$323</c:f>
              <c:numCache>
                <c:formatCode>0.00%</c:formatCode>
                <c:ptCount val="3"/>
                <c:pt idx="0">
                  <c:v>0.20780000000000001</c:v>
                </c:pt>
                <c:pt idx="1">
                  <c:v>0.3886</c:v>
                </c:pt>
                <c:pt idx="2">
                  <c:v>0.21929999999999999</c:v>
                </c:pt>
              </c:numCache>
            </c:numRef>
          </c:val>
        </c:ser>
        <c:ser>
          <c:idx val="5"/>
          <c:order val="5"/>
          <c:tx>
            <c:strRef>
              <c:f>'6. ICT metrics'!$B$324</c:f>
              <c:strCache>
                <c:ptCount val="1"/>
                <c:pt idx="0">
                  <c:v>Mainframe &amp; Midrange carriage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metrics'!$C$314:$E$314</c:f>
              <c:strCache>
                <c:ptCount val="3"/>
                <c:pt idx="0">
                  <c:v>Agency result 
FY 2013/14</c:v>
                </c:pt>
                <c:pt idx="1">
                  <c:v>Agency result 
FY 2012/13</c:v>
                </c:pt>
                <c:pt idx="2">
                  <c:v>Other Jurisdiction</c:v>
                </c:pt>
              </c:strCache>
            </c:strRef>
          </c:cat>
          <c:val>
            <c:numRef>
              <c:f>'6. ICT metrics'!$C$324:$E$324</c:f>
              <c:numCache>
                <c:formatCode>0.00%</c:formatCode>
                <c:ptCount val="3"/>
                <c:pt idx="0">
                  <c:v>0</c:v>
                </c:pt>
                <c:pt idx="1">
                  <c:v>0</c:v>
                </c:pt>
                <c:pt idx="2">
                  <c:v>0</c:v>
                </c:pt>
              </c:numCache>
            </c:numRef>
          </c:val>
        </c:ser>
        <c:ser>
          <c:idx val="6"/>
          <c:order val="6"/>
          <c:tx>
            <c:strRef>
              <c:f>'6. ICT metrics'!$B$325</c:f>
              <c:strCache>
                <c:ptCount val="1"/>
                <c:pt idx="0">
                  <c:v>Mainframe &amp; Midrange other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metrics'!$C$314:$E$314</c:f>
              <c:strCache>
                <c:ptCount val="3"/>
                <c:pt idx="0">
                  <c:v>Agency result 
FY 2013/14</c:v>
                </c:pt>
                <c:pt idx="1">
                  <c:v>Agency result 
FY 2012/13</c:v>
                </c:pt>
                <c:pt idx="2">
                  <c:v>Other Jurisdiction</c:v>
                </c:pt>
              </c:strCache>
            </c:strRef>
          </c:cat>
          <c:val>
            <c:numRef>
              <c:f>'6. ICT metrics'!$C$325:$E$325</c:f>
              <c:numCache>
                <c:formatCode>0.00%</c:formatCode>
                <c:ptCount val="3"/>
                <c:pt idx="0">
                  <c:v>0</c:v>
                </c:pt>
                <c:pt idx="1">
                  <c:v>0</c:v>
                </c:pt>
                <c:pt idx="2">
                  <c:v>1.7299999999999999E-2</c:v>
                </c:pt>
              </c:numCache>
            </c:numRef>
          </c:val>
        </c:ser>
        <c:overlap val="100"/>
        <c:axId val="211040512"/>
        <c:axId val="211059072"/>
      </c:barChart>
      <c:catAx>
        <c:axId val="211040512"/>
        <c:scaling>
          <c:orientation val="minMax"/>
        </c:scaling>
        <c:axPos val="b"/>
        <c:title>
          <c:tx>
            <c:rich>
              <a:bodyPr/>
              <a:lstStyle/>
              <a:p>
                <a:pPr>
                  <a:defRPr sz="1000" b="1" i="0" u="none" strike="noStrike" baseline="0">
                    <a:solidFill>
                      <a:srgbClr val="000000"/>
                    </a:solidFill>
                    <a:latin typeface="Calibri"/>
                    <a:ea typeface="Calibri"/>
                    <a:cs typeface="Calibri"/>
                  </a:defRPr>
                </a:pPr>
                <a:r>
                  <a:t>Comparator Cohort</a:t>
                </a:r>
              </a:p>
            </c:rich>
          </c:tx>
          <c:layout>
            <c:manualLayout>
              <c:xMode val="edge"/>
              <c:yMode val="edge"/>
              <c:x val="0.35180932637461892"/>
              <c:y val="0.93821510297482835"/>
            </c:manualLayout>
          </c:layout>
          <c:spPr>
            <a:noFill/>
            <a:ln w="25400">
              <a:noFill/>
            </a:ln>
          </c:spPr>
        </c:title>
        <c:numFmt formatCode="General" sourceLinked="1"/>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11059072"/>
        <c:crosses val="autoZero"/>
        <c:auto val="1"/>
        <c:lblAlgn val="ctr"/>
        <c:lblOffset val="100"/>
      </c:catAx>
      <c:valAx>
        <c:axId val="211059072"/>
        <c:scaling>
          <c:orientation val="minMax"/>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Calibri"/>
                    <a:ea typeface="Calibri"/>
                    <a:cs typeface="Calibri"/>
                  </a:defRPr>
                </a:pPr>
                <a:r>
                  <a:t>Cost elements as a %  of that Service Tower Cost</a:t>
                </a:r>
              </a:p>
            </c:rich>
          </c:tx>
          <c:layout>
            <c:manualLayout>
              <c:xMode val="edge"/>
              <c:yMode val="edge"/>
              <c:x val="2.9253271747498075E-2"/>
              <c:y val="0.16704805491990846"/>
            </c:manualLayout>
          </c:layout>
          <c:spPr>
            <a:noFill/>
            <a:ln w="25400">
              <a:noFill/>
            </a:ln>
          </c:spPr>
        </c:title>
        <c:numFmt formatCode="0%" sourceLinked="1"/>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11040512"/>
        <c:crosses val="autoZero"/>
        <c:crossBetween val="between"/>
      </c:valAx>
      <c:spPr>
        <a:solidFill>
          <a:srgbClr val="FFFFFF"/>
        </a:solidFill>
        <a:ln w="25400">
          <a:noFill/>
        </a:ln>
      </c:spPr>
    </c:plotArea>
    <c:legend>
      <c:legendPos val="r"/>
      <c:layout>
        <c:manualLayout>
          <c:xMode val="edge"/>
          <c:yMode val="edge"/>
          <c:wMode val="edge"/>
          <c:hMode val="edge"/>
          <c:x val="0.72092629298935784"/>
          <c:y val="0.20595542262022742"/>
          <c:w val="0.93391411523905932"/>
          <c:h val="0.89191396841985149"/>
        </c:manualLayout>
      </c:layout>
      <c:spPr>
        <a:noFill/>
        <a:ln w="25400">
          <a:noFill/>
        </a:ln>
      </c:spPr>
      <c:txPr>
        <a:bodyPr/>
        <a:lstStyle/>
        <a:p>
          <a:pPr>
            <a:defRPr sz="825" b="0" i="0" u="none" strike="noStrike" baseline="0">
              <a:solidFill>
                <a:srgbClr val="000000"/>
              </a:solidFill>
              <a:latin typeface="Calibri"/>
              <a:ea typeface="Calibri"/>
              <a:cs typeface="Calibri"/>
            </a:defRPr>
          </a:pPr>
          <a:endParaRPr lang="en-US"/>
        </a:p>
      </c:txPr>
    </c:legend>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Calibri"/>
                <a:ea typeface="Calibri"/>
                <a:cs typeface="Calibri"/>
              </a:defRPr>
            </a:pPr>
            <a:r>
              <a:t>Cost elements for the Storage Service Tower as a % of that Service Tower Cost</a:t>
            </a:r>
          </a:p>
        </c:rich>
      </c:tx>
      <c:layout>
        <c:manualLayout>
          <c:xMode val="edge"/>
          <c:yMode val="edge"/>
          <c:x val="6.4665207842091343E-2"/>
          <c:y val="2.0785219399538105E-2"/>
        </c:manualLayout>
      </c:layout>
      <c:spPr>
        <a:noFill/>
        <a:ln w="25400">
          <a:noFill/>
        </a:ln>
      </c:spPr>
    </c:title>
    <c:plotArea>
      <c:layout>
        <c:manualLayout>
          <c:layoutTarget val="inner"/>
          <c:xMode val="edge"/>
          <c:yMode val="edge"/>
          <c:x val="9.4161745406824177E-2"/>
          <c:y val="0.10706650149647474"/>
          <c:w val="0.60416635420572429"/>
          <c:h val="0.72437677555751767"/>
        </c:manualLayout>
      </c:layout>
      <c:barChart>
        <c:barDir val="col"/>
        <c:grouping val="percentStacked"/>
        <c:ser>
          <c:idx val="0"/>
          <c:order val="0"/>
          <c:tx>
            <c:strRef>
              <c:f>'6. ICT metrics'!$B$353</c:f>
              <c:strCache>
                <c:ptCount val="1"/>
                <c:pt idx="0">
                  <c:v>Storage hardware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metrics'!$C$350:$E$350</c:f>
              <c:strCache>
                <c:ptCount val="3"/>
                <c:pt idx="0">
                  <c:v>Agency result 
FY 2013/14</c:v>
                </c:pt>
                <c:pt idx="1">
                  <c:v>Agency result 
FY 2012/13</c:v>
                </c:pt>
                <c:pt idx="2">
                  <c:v>Other Jurisdiction</c:v>
                </c:pt>
              </c:strCache>
            </c:strRef>
          </c:cat>
          <c:val>
            <c:numRef>
              <c:f>'6. ICT metrics'!$C$353:$E$353</c:f>
              <c:numCache>
                <c:formatCode>0.00%</c:formatCode>
                <c:ptCount val="3"/>
                <c:pt idx="0">
                  <c:v>0.2661</c:v>
                </c:pt>
                <c:pt idx="1">
                  <c:v>0</c:v>
                </c:pt>
                <c:pt idx="2">
                  <c:v>0.51</c:v>
                </c:pt>
              </c:numCache>
            </c:numRef>
          </c:val>
        </c:ser>
        <c:ser>
          <c:idx val="1"/>
          <c:order val="1"/>
          <c:tx>
            <c:strRef>
              <c:f>'6. ICT metrics'!$B$356</c:f>
              <c:strCache>
                <c:ptCount val="1"/>
                <c:pt idx="0">
                  <c:v>Storage software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metrics'!$C$350:$E$350</c:f>
              <c:strCache>
                <c:ptCount val="3"/>
                <c:pt idx="0">
                  <c:v>Agency result 
FY 2013/14</c:v>
                </c:pt>
                <c:pt idx="1">
                  <c:v>Agency result 
FY 2012/13</c:v>
                </c:pt>
                <c:pt idx="2">
                  <c:v>Other Jurisdiction</c:v>
                </c:pt>
              </c:strCache>
            </c:strRef>
          </c:cat>
          <c:val>
            <c:numRef>
              <c:f>'6. ICT metrics'!$C$356:$E$356</c:f>
              <c:numCache>
                <c:formatCode>0.00%</c:formatCode>
                <c:ptCount val="3"/>
                <c:pt idx="0">
                  <c:v>0</c:v>
                </c:pt>
                <c:pt idx="1">
                  <c:v>0</c:v>
                </c:pt>
                <c:pt idx="2">
                  <c:v>0.14000000000000001</c:v>
                </c:pt>
              </c:numCache>
            </c:numRef>
          </c:val>
        </c:ser>
        <c:ser>
          <c:idx val="2"/>
          <c:order val="2"/>
          <c:tx>
            <c:strRef>
              <c:f>'6. ICT metrics'!$B$357</c:f>
              <c:strCache>
                <c:ptCount val="1"/>
                <c:pt idx="0">
                  <c:v>Storage personnel internal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metrics'!$C$350:$E$350</c:f>
              <c:strCache>
                <c:ptCount val="3"/>
                <c:pt idx="0">
                  <c:v>Agency result 
FY 2013/14</c:v>
                </c:pt>
                <c:pt idx="1">
                  <c:v>Agency result 
FY 2012/13</c:v>
                </c:pt>
                <c:pt idx="2">
                  <c:v>Other Jurisdiction</c:v>
                </c:pt>
              </c:strCache>
            </c:strRef>
          </c:cat>
          <c:val>
            <c:numRef>
              <c:f>'6. ICT metrics'!$C$357:$E$357</c:f>
              <c:numCache>
                <c:formatCode>0.00%</c:formatCode>
                <c:ptCount val="3"/>
                <c:pt idx="0">
                  <c:v>0.19620000000000001</c:v>
                </c:pt>
                <c:pt idx="1">
                  <c:v>0.2452</c:v>
                </c:pt>
                <c:pt idx="2">
                  <c:v>0.2</c:v>
                </c:pt>
              </c:numCache>
            </c:numRef>
          </c:val>
        </c:ser>
        <c:ser>
          <c:idx val="3"/>
          <c:order val="3"/>
          <c:tx>
            <c:strRef>
              <c:f>'6. ICT metrics'!$B$358</c:f>
              <c:strCache>
                <c:ptCount val="1"/>
                <c:pt idx="0">
                  <c:v>Storage personnel external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metrics'!$C$350:$E$350</c:f>
              <c:strCache>
                <c:ptCount val="3"/>
                <c:pt idx="0">
                  <c:v>Agency result 
FY 2013/14</c:v>
                </c:pt>
                <c:pt idx="1">
                  <c:v>Agency result 
FY 2012/13</c:v>
                </c:pt>
                <c:pt idx="2">
                  <c:v>Other Jurisdiction</c:v>
                </c:pt>
              </c:strCache>
            </c:strRef>
          </c:cat>
          <c:val>
            <c:numRef>
              <c:f>'6. ICT metrics'!$C$358:$E$358</c:f>
              <c:numCache>
                <c:formatCode>0.00%</c:formatCode>
                <c:ptCount val="3"/>
                <c:pt idx="0">
                  <c:v>0</c:v>
                </c:pt>
                <c:pt idx="1">
                  <c:v>0</c:v>
                </c:pt>
                <c:pt idx="2">
                  <c:v>0.08</c:v>
                </c:pt>
              </c:numCache>
            </c:numRef>
          </c:val>
        </c:ser>
        <c:ser>
          <c:idx val="4"/>
          <c:order val="4"/>
          <c:tx>
            <c:strRef>
              <c:f>'6. ICT metrics'!$B$359</c:f>
              <c:strCache>
                <c:ptCount val="1"/>
                <c:pt idx="0">
                  <c:v>Storage outsourced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metrics'!$C$350:$E$350</c:f>
              <c:strCache>
                <c:ptCount val="3"/>
                <c:pt idx="0">
                  <c:v>Agency result 
FY 2013/14</c:v>
                </c:pt>
                <c:pt idx="1">
                  <c:v>Agency result 
FY 2012/13</c:v>
                </c:pt>
                <c:pt idx="2">
                  <c:v>Other Jurisdiction</c:v>
                </c:pt>
              </c:strCache>
            </c:strRef>
          </c:cat>
          <c:val>
            <c:numRef>
              <c:f>'6. ICT metrics'!$C$359:$E$359</c:f>
              <c:numCache>
                <c:formatCode>0.00%</c:formatCode>
                <c:ptCount val="3"/>
                <c:pt idx="0">
                  <c:v>0.53759999999999997</c:v>
                </c:pt>
                <c:pt idx="1">
                  <c:v>0.75480000000000003</c:v>
                </c:pt>
                <c:pt idx="2">
                  <c:v>0.06</c:v>
                </c:pt>
              </c:numCache>
            </c:numRef>
          </c:val>
        </c:ser>
        <c:ser>
          <c:idx val="5"/>
          <c:order val="5"/>
          <c:tx>
            <c:strRef>
              <c:f>'6. ICT metrics'!$B$360</c:f>
              <c:strCache>
                <c:ptCount val="1"/>
                <c:pt idx="0">
                  <c:v>Storage carriage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metrics'!$C$350:$E$350</c:f>
              <c:strCache>
                <c:ptCount val="3"/>
                <c:pt idx="0">
                  <c:v>Agency result 
FY 2013/14</c:v>
                </c:pt>
                <c:pt idx="1">
                  <c:v>Agency result 
FY 2012/13</c:v>
                </c:pt>
                <c:pt idx="2">
                  <c:v>Other Jurisdiction</c:v>
                </c:pt>
              </c:strCache>
            </c:strRef>
          </c:cat>
          <c:val>
            <c:numRef>
              <c:f>'6. ICT metrics'!$C$360:$E$360</c:f>
              <c:numCache>
                <c:formatCode>0.00%</c:formatCode>
                <c:ptCount val="3"/>
                <c:pt idx="0">
                  <c:v>0</c:v>
                </c:pt>
                <c:pt idx="1">
                  <c:v>0</c:v>
                </c:pt>
                <c:pt idx="2">
                  <c:v>0</c:v>
                </c:pt>
              </c:numCache>
            </c:numRef>
          </c:val>
        </c:ser>
        <c:ser>
          <c:idx val="6"/>
          <c:order val="6"/>
          <c:tx>
            <c:strRef>
              <c:f>'6. ICT metrics'!$B$361</c:f>
              <c:strCache>
                <c:ptCount val="1"/>
                <c:pt idx="0">
                  <c:v>Storage other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metrics'!$C$350:$E$350</c:f>
              <c:strCache>
                <c:ptCount val="3"/>
                <c:pt idx="0">
                  <c:v>Agency result 
FY 2013/14</c:v>
                </c:pt>
                <c:pt idx="1">
                  <c:v>Agency result 
FY 2012/13</c:v>
                </c:pt>
                <c:pt idx="2">
                  <c:v>Other Jurisdiction</c:v>
                </c:pt>
              </c:strCache>
            </c:strRef>
          </c:cat>
          <c:val>
            <c:numRef>
              <c:f>'6. ICT metrics'!$C$361:$E$361</c:f>
              <c:numCache>
                <c:formatCode>0.00%</c:formatCode>
                <c:ptCount val="3"/>
                <c:pt idx="0">
                  <c:v>0</c:v>
                </c:pt>
                <c:pt idx="1">
                  <c:v>0</c:v>
                </c:pt>
                <c:pt idx="2">
                  <c:v>0.01</c:v>
                </c:pt>
              </c:numCache>
            </c:numRef>
          </c:val>
        </c:ser>
        <c:overlap val="100"/>
        <c:axId val="211136512"/>
        <c:axId val="211138432"/>
      </c:barChart>
      <c:catAx>
        <c:axId val="211136512"/>
        <c:scaling>
          <c:orientation val="minMax"/>
        </c:scaling>
        <c:axPos val="b"/>
        <c:title>
          <c:tx>
            <c:rich>
              <a:bodyPr/>
              <a:lstStyle/>
              <a:p>
                <a:pPr>
                  <a:defRPr sz="1000" b="1" i="0" u="none" strike="noStrike" baseline="0">
                    <a:solidFill>
                      <a:srgbClr val="000000"/>
                    </a:solidFill>
                    <a:latin typeface="Calibri"/>
                    <a:ea typeface="Calibri"/>
                    <a:cs typeface="Calibri"/>
                  </a:defRPr>
                </a:pPr>
                <a:r>
                  <a:t>Comparator Cohort</a:t>
                </a:r>
              </a:p>
            </c:rich>
          </c:tx>
          <c:layout>
            <c:manualLayout>
              <c:xMode val="edge"/>
              <c:yMode val="edge"/>
              <c:x val="0.35257914931534257"/>
              <c:y val="0.93071690519054628"/>
            </c:manualLayout>
          </c:layout>
          <c:spPr>
            <a:noFill/>
            <a:ln w="25400">
              <a:noFill/>
            </a:ln>
          </c:spPr>
        </c:title>
        <c:numFmt formatCode="General" sourceLinked="1"/>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11138432"/>
        <c:crosses val="autoZero"/>
        <c:auto val="1"/>
        <c:lblAlgn val="ctr"/>
        <c:lblOffset val="100"/>
      </c:catAx>
      <c:valAx>
        <c:axId val="211138432"/>
        <c:scaling>
          <c:orientation val="minMax"/>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Calibri"/>
                    <a:ea typeface="Calibri"/>
                    <a:cs typeface="Calibri"/>
                  </a:defRPr>
                </a:pPr>
                <a:r>
                  <a:t>Cost elements as a %  of that Service Tower Cost</a:t>
                </a:r>
              </a:p>
            </c:rich>
          </c:tx>
          <c:layout>
            <c:manualLayout>
              <c:xMode val="edge"/>
              <c:yMode val="edge"/>
              <c:x val="2.5404157043879917E-2"/>
              <c:y val="0.147806247082856"/>
            </c:manualLayout>
          </c:layout>
          <c:spPr>
            <a:noFill/>
            <a:ln w="25400">
              <a:noFill/>
            </a:ln>
          </c:spPr>
        </c:title>
        <c:numFmt formatCode="0%" sourceLinked="1"/>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11136512"/>
        <c:crosses val="autoZero"/>
        <c:crossBetween val="between"/>
      </c:valAx>
      <c:spPr>
        <a:solidFill>
          <a:srgbClr val="FFFFFF"/>
        </a:solidFill>
        <a:ln w="25400">
          <a:noFill/>
        </a:ln>
      </c:spPr>
    </c:plotArea>
    <c:legend>
      <c:legendPos val="r"/>
      <c:layout>
        <c:manualLayout>
          <c:xMode val="edge"/>
          <c:yMode val="edge"/>
          <c:wMode val="edge"/>
          <c:hMode val="edge"/>
          <c:x val="0.72322202218948972"/>
          <c:y val="0.18089820758548375"/>
          <c:w val="0.87244918865511323"/>
          <c:h val="0.84826123062561765"/>
        </c:manualLayout>
      </c:layout>
      <c:spPr>
        <a:noFill/>
        <a:ln w="25400">
          <a:noFill/>
        </a:ln>
      </c:spPr>
      <c:txPr>
        <a:bodyPr/>
        <a:lstStyle/>
        <a:p>
          <a:pPr>
            <a:defRPr sz="825" b="0" i="0" u="none" strike="noStrike" baseline="0">
              <a:solidFill>
                <a:srgbClr val="000000"/>
              </a:solidFill>
              <a:latin typeface="Calibri"/>
              <a:ea typeface="Calibri"/>
              <a:cs typeface="Calibri"/>
            </a:defRPr>
          </a:pPr>
          <a:endParaRPr lang="en-US"/>
        </a:p>
      </c:txPr>
    </c:legend>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89" l="0.70000000000000062" r="0.70000000000000062" t="0.750000000000000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Arial"/>
                <a:ea typeface="Arial"/>
                <a:cs typeface="Arial"/>
              </a:defRPr>
            </a:pPr>
            <a:r>
              <a:t>Summary of ICT MPI scores versus comparators</a:t>
            </a:r>
          </a:p>
        </c:rich>
      </c:tx>
      <c:layout>
        <c:manualLayout>
          <c:xMode val="edge"/>
          <c:yMode val="edge"/>
          <c:x val="0.19893048128342253"/>
          <c:y val="2.046035805626599E-2"/>
        </c:manualLayout>
      </c:layout>
      <c:spPr>
        <a:noFill/>
        <a:ln w="25400">
          <a:noFill/>
        </a:ln>
      </c:spPr>
    </c:title>
    <c:plotArea>
      <c:layout>
        <c:manualLayout>
          <c:layoutTarget val="inner"/>
          <c:xMode val="edge"/>
          <c:yMode val="edge"/>
          <c:x val="8.3099982401798847E-2"/>
          <c:y val="0.17557295536377665"/>
          <c:w val="0.74976725695106161"/>
          <c:h val="0.63867843183054995"/>
        </c:manualLayout>
      </c:layout>
      <c:barChart>
        <c:barDir val="col"/>
        <c:grouping val="clustered"/>
        <c:ser>
          <c:idx val="0"/>
          <c:order val="0"/>
          <c:tx>
            <c:strRef>
              <c:f>'3. Summary graphs'!$A$90</c:f>
              <c:strCache>
                <c:ptCount val="1"/>
                <c:pt idx="0">
                  <c:v>Agency result FY 2013/14 </c:v>
                </c:pt>
              </c:strCache>
            </c:strRef>
          </c:tx>
          <c:cat>
            <c:strRef>
              <c:f>'3. Summary graphs'!$B$89:$B$89</c:f>
              <c:strCache>
                <c:ptCount val="1"/>
                <c:pt idx="0">
                  <c:v>ICT</c:v>
                </c:pt>
              </c:strCache>
            </c:strRef>
          </c:cat>
          <c:val>
            <c:numRef>
              <c:f>'3. Summary graphs'!$B$90:$B$90</c:f>
              <c:numCache>
                <c:formatCode>0.00%</c:formatCode>
                <c:ptCount val="1"/>
                <c:pt idx="0">
                  <c:v>1</c:v>
                </c:pt>
              </c:numCache>
            </c:numRef>
          </c:val>
        </c:ser>
        <c:ser>
          <c:idx val="1"/>
          <c:order val="1"/>
          <c:tx>
            <c:strRef>
              <c:f>'3. Summary graphs'!$A$93</c:f>
              <c:strCache>
                <c:ptCount val="1"/>
                <c:pt idx="0">
                  <c:v>NZ peer group (median)</c:v>
                </c:pt>
              </c:strCache>
            </c:strRef>
          </c:tx>
          <c:cat>
            <c:strRef>
              <c:f>'3. Summary graphs'!$B$89:$B$89</c:f>
              <c:strCache>
                <c:ptCount val="1"/>
                <c:pt idx="0">
                  <c:v>ICT</c:v>
                </c:pt>
              </c:strCache>
            </c:strRef>
          </c:cat>
          <c:val>
            <c:numRef>
              <c:f>'3. Summary graphs'!$B$93:$B$93</c:f>
              <c:numCache>
                <c:formatCode>0.00%</c:formatCode>
                <c:ptCount val="1"/>
                <c:pt idx="0">
                  <c:v>0.8</c:v>
                </c:pt>
              </c:numCache>
            </c:numRef>
          </c:val>
        </c:ser>
        <c:ser>
          <c:idx val="2"/>
          <c:order val="2"/>
          <c:tx>
            <c:strRef>
              <c:f>'3. Summary graphs'!$A$94</c:f>
              <c:strCache>
                <c:ptCount val="1"/>
                <c:pt idx="0">
                  <c:v>NZ Full cohort (median)</c:v>
                </c:pt>
              </c:strCache>
            </c:strRef>
          </c:tx>
          <c:cat>
            <c:strRef>
              <c:f>'3. Summary graphs'!$B$89:$B$89</c:f>
              <c:strCache>
                <c:ptCount val="1"/>
                <c:pt idx="0">
                  <c:v>ICT</c:v>
                </c:pt>
              </c:strCache>
            </c:strRef>
          </c:cat>
          <c:val>
            <c:numRef>
              <c:f>'3. Summary graphs'!$B$94:$B$94</c:f>
              <c:numCache>
                <c:formatCode>0.00%</c:formatCode>
                <c:ptCount val="1"/>
                <c:pt idx="0">
                  <c:v>0.7</c:v>
                </c:pt>
              </c:numCache>
            </c:numRef>
          </c:val>
        </c:ser>
        <c:axId val="49386240"/>
        <c:axId val="49388160"/>
      </c:barChart>
      <c:catAx>
        <c:axId val="49386240"/>
        <c:scaling>
          <c:orientation val="minMax"/>
        </c:scaling>
        <c:axPos val="b"/>
        <c:title>
          <c:tx>
            <c:rich>
              <a:bodyPr/>
              <a:lstStyle/>
              <a:p>
                <a:pPr>
                  <a:defRPr sz="1000" b="1" i="0" u="none" strike="noStrike" baseline="0">
                    <a:solidFill>
                      <a:srgbClr val="000000"/>
                    </a:solidFill>
                    <a:latin typeface="Arial"/>
                    <a:ea typeface="Arial"/>
                    <a:cs typeface="Arial"/>
                  </a:defRPr>
                </a:pPr>
                <a:r>
                  <a:t>A&amp;S function</a:t>
                </a:r>
              </a:p>
            </c:rich>
          </c:tx>
          <c:layout>
            <c:manualLayout>
              <c:xMode val="edge"/>
              <c:yMode val="edge"/>
              <c:x val="0.41069518716577541"/>
              <c:y val="0.87723892569694761"/>
            </c:manualLayout>
          </c:layout>
          <c:spPr>
            <a:noFill/>
            <a:ln w="25400">
              <a:noFill/>
            </a:ln>
          </c:spPr>
        </c:title>
        <c:numFmt formatCode="General" sourceLinked="1"/>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388160"/>
        <c:crosses val="autoZero"/>
        <c:auto val="1"/>
        <c:lblAlgn val="ctr"/>
        <c:lblOffset val="100"/>
      </c:catAx>
      <c:valAx>
        <c:axId val="49388160"/>
        <c:scaling>
          <c:orientation val="minMax"/>
          <c:max val="1"/>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Percentage</a:t>
                </a:r>
              </a:p>
            </c:rich>
          </c:tx>
          <c:layout>
            <c:manualLayout>
              <c:xMode val="edge"/>
              <c:yMode val="edge"/>
              <c:x val="6.4171122994652408E-3"/>
              <c:y val="0.39386242960039203"/>
            </c:manualLayout>
          </c:layout>
          <c:spPr>
            <a:noFill/>
            <a:ln w="25400">
              <a:noFill/>
            </a:ln>
          </c:spPr>
        </c:title>
        <c:numFmt formatCode="0%" sourceLinked="0"/>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386240"/>
        <c:crosses val="autoZero"/>
        <c:crossBetween val="between"/>
      </c:valAx>
      <c:spPr>
        <a:solidFill>
          <a:srgbClr val="FFFFFF"/>
        </a:solidFill>
        <a:ln w="25400">
          <a:noFill/>
        </a:ln>
      </c:spPr>
    </c:plotArea>
    <c:legend>
      <c:legendPos val="r"/>
      <c:layout>
        <c:manualLayout>
          <c:xMode val="edge"/>
          <c:yMode val="edge"/>
          <c:wMode val="edge"/>
          <c:hMode val="edge"/>
          <c:x val="0.85240641711229959"/>
          <c:y val="0.23529438615569478"/>
          <c:w val="0.9796791443850269"/>
          <c:h val="0.82097294104221608"/>
        </c:manualLayout>
      </c:layout>
      <c:spPr>
        <a:noFill/>
        <a:ln w="25400">
          <a:noFill/>
        </a:ln>
      </c:spPr>
      <c:txPr>
        <a:bodyPr/>
        <a:lstStyle/>
        <a:p>
          <a:pPr>
            <a:defRPr sz="82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 l="0.70000000000000062" r="0.70000000000000062" t="0.750000000000001"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Calibri"/>
                <a:ea typeface="Calibri"/>
                <a:cs typeface="Calibri"/>
              </a:defRPr>
            </a:pPr>
            <a:r>
              <a:t>Cost elements for the WAN Service Tower as a % of that Service Tower Cost</a:t>
            </a:r>
          </a:p>
        </c:rich>
      </c:tx>
      <c:layout>
        <c:manualLayout>
          <c:xMode val="edge"/>
          <c:yMode val="edge"/>
          <c:x val="6.4665207842091343E-2"/>
          <c:y val="2.0594965675057211E-2"/>
        </c:manualLayout>
      </c:layout>
      <c:spPr>
        <a:noFill/>
        <a:ln w="25400">
          <a:noFill/>
        </a:ln>
      </c:spPr>
    </c:title>
    <c:plotArea>
      <c:layout>
        <c:manualLayout>
          <c:layoutTarget val="inner"/>
          <c:xMode val="edge"/>
          <c:yMode val="edge"/>
          <c:x val="9.7137935883014628E-2"/>
          <c:y val="0.10706650149647477"/>
          <c:w val="0.60119016372953382"/>
          <c:h val="0.74878562376499291"/>
        </c:manualLayout>
      </c:layout>
      <c:barChart>
        <c:barDir val="col"/>
        <c:grouping val="percentStacked"/>
        <c:ser>
          <c:idx val="0"/>
          <c:order val="0"/>
          <c:tx>
            <c:strRef>
              <c:f>'6. ICT metrics'!$B$389</c:f>
              <c:strCache>
                <c:ptCount val="1"/>
                <c:pt idx="0">
                  <c:v>WAN hardware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metrics'!$C$386:$E$386</c:f>
              <c:strCache>
                <c:ptCount val="3"/>
                <c:pt idx="0">
                  <c:v>Agency result 
FY 2013/14</c:v>
                </c:pt>
                <c:pt idx="1">
                  <c:v>Agency result 
FY 2012/13</c:v>
                </c:pt>
                <c:pt idx="2">
                  <c:v>Other Jurisdiction</c:v>
                </c:pt>
              </c:strCache>
            </c:strRef>
          </c:cat>
          <c:val>
            <c:numRef>
              <c:f>'6. ICT metrics'!$C$389:$E$389</c:f>
              <c:numCache>
                <c:formatCode>0.00%</c:formatCode>
                <c:ptCount val="3"/>
                <c:pt idx="0">
                  <c:v>0</c:v>
                </c:pt>
                <c:pt idx="1">
                  <c:v>0</c:v>
                </c:pt>
                <c:pt idx="2">
                  <c:v>9.4E-2</c:v>
                </c:pt>
              </c:numCache>
            </c:numRef>
          </c:val>
        </c:ser>
        <c:ser>
          <c:idx val="1"/>
          <c:order val="1"/>
          <c:tx>
            <c:strRef>
              <c:f>'6. ICT metrics'!$B$392</c:f>
              <c:strCache>
                <c:ptCount val="1"/>
                <c:pt idx="0">
                  <c:v>WAN software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metrics'!$C$386:$E$386</c:f>
              <c:strCache>
                <c:ptCount val="3"/>
                <c:pt idx="0">
                  <c:v>Agency result 
FY 2013/14</c:v>
                </c:pt>
                <c:pt idx="1">
                  <c:v>Agency result 
FY 2012/13</c:v>
                </c:pt>
                <c:pt idx="2">
                  <c:v>Other Jurisdiction</c:v>
                </c:pt>
              </c:strCache>
            </c:strRef>
          </c:cat>
          <c:val>
            <c:numRef>
              <c:f>'6. ICT metrics'!$C$392:$E$392</c:f>
              <c:numCache>
                <c:formatCode>0.00%</c:formatCode>
                <c:ptCount val="3"/>
                <c:pt idx="0">
                  <c:v>0</c:v>
                </c:pt>
                <c:pt idx="1">
                  <c:v>0</c:v>
                </c:pt>
                <c:pt idx="2">
                  <c:v>2.0799999999999999E-2</c:v>
                </c:pt>
              </c:numCache>
            </c:numRef>
          </c:val>
        </c:ser>
        <c:ser>
          <c:idx val="2"/>
          <c:order val="2"/>
          <c:tx>
            <c:strRef>
              <c:f>'6. ICT metrics'!$B$393</c:f>
              <c:strCache>
                <c:ptCount val="1"/>
                <c:pt idx="0">
                  <c:v>WAN personnel internal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metrics'!$C$386:$E$386</c:f>
              <c:strCache>
                <c:ptCount val="3"/>
                <c:pt idx="0">
                  <c:v>Agency result 
FY 2013/14</c:v>
                </c:pt>
                <c:pt idx="1">
                  <c:v>Agency result 
FY 2012/13</c:v>
                </c:pt>
                <c:pt idx="2">
                  <c:v>Other Jurisdiction</c:v>
                </c:pt>
              </c:strCache>
            </c:strRef>
          </c:cat>
          <c:val>
            <c:numRef>
              <c:f>'6. ICT metrics'!$C$393:$E$393</c:f>
              <c:numCache>
                <c:formatCode>0.00%</c:formatCode>
                <c:ptCount val="3"/>
                <c:pt idx="0">
                  <c:v>6.8900000000000003E-2</c:v>
                </c:pt>
                <c:pt idx="1">
                  <c:v>7.3800000000000004E-2</c:v>
                </c:pt>
                <c:pt idx="2">
                  <c:v>0.11550000000000001</c:v>
                </c:pt>
              </c:numCache>
            </c:numRef>
          </c:val>
        </c:ser>
        <c:ser>
          <c:idx val="3"/>
          <c:order val="3"/>
          <c:tx>
            <c:strRef>
              <c:f>'6. ICT metrics'!$B$394</c:f>
              <c:strCache>
                <c:ptCount val="1"/>
                <c:pt idx="0">
                  <c:v>WAN personnel external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metrics'!$C$386:$E$386</c:f>
              <c:strCache>
                <c:ptCount val="3"/>
                <c:pt idx="0">
                  <c:v>Agency result 
FY 2013/14</c:v>
                </c:pt>
                <c:pt idx="1">
                  <c:v>Agency result 
FY 2012/13</c:v>
                </c:pt>
                <c:pt idx="2">
                  <c:v>Other Jurisdiction</c:v>
                </c:pt>
              </c:strCache>
            </c:strRef>
          </c:cat>
          <c:val>
            <c:numRef>
              <c:f>'6. ICT metrics'!$C$394:$E$394</c:f>
              <c:numCache>
                <c:formatCode>0.00%</c:formatCode>
                <c:ptCount val="3"/>
                <c:pt idx="0">
                  <c:v>0</c:v>
                </c:pt>
                <c:pt idx="1">
                  <c:v>0</c:v>
                </c:pt>
                <c:pt idx="2">
                  <c:v>3.4700000000000002E-2</c:v>
                </c:pt>
              </c:numCache>
            </c:numRef>
          </c:val>
        </c:ser>
        <c:ser>
          <c:idx val="4"/>
          <c:order val="4"/>
          <c:tx>
            <c:strRef>
              <c:f>'6. ICT metrics'!$B$395</c:f>
              <c:strCache>
                <c:ptCount val="1"/>
                <c:pt idx="0">
                  <c:v>WAN outsourced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metrics'!$C$386:$E$386</c:f>
              <c:strCache>
                <c:ptCount val="3"/>
                <c:pt idx="0">
                  <c:v>Agency result 
FY 2013/14</c:v>
                </c:pt>
                <c:pt idx="1">
                  <c:v>Agency result 
FY 2012/13</c:v>
                </c:pt>
                <c:pt idx="2">
                  <c:v>Other Jurisdiction</c:v>
                </c:pt>
              </c:strCache>
            </c:strRef>
          </c:cat>
          <c:val>
            <c:numRef>
              <c:f>'6. ICT metrics'!$C$395:$E$395</c:f>
              <c:numCache>
                <c:formatCode>0.00%</c:formatCode>
                <c:ptCount val="3"/>
                <c:pt idx="0">
                  <c:v>0</c:v>
                </c:pt>
                <c:pt idx="1">
                  <c:v>0</c:v>
                </c:pt>
                <c:pt idx="2">
                  <c:v>5.3499999999999999E-2</c:v>
                </c:pt>
              </c:numCache>
            </c:numRef>
          </c:val>
        </c:ser>
        <c:ser>
          <c:idx val="5"/>
          <c:order val="5"/>
          <c:tx>
            <c:strRef>
              <c:f>'6. ICT metrics'!$B$396</c:f>
              <c:strCache>
                <c:ptCount val="1"/>
                <c:pt idx="0">
                  <c:v>WAN carriage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metrics'!$C$386:$E$386</c:f>
              <c:strCache>
                <c:ptCount val="3"/>
                <c:pt idx="0">
                  <c:v>Agency result 
FY 2013/14</c:v>
                </c:pt>
                <c:pt idx="1">
                  <c:v>Agency result 
FY 2012/13</c:v>
                </c:pt>
                <c:pt idx="2">
                  <c:v>Other Jurisdiction</c:v>
                </c:pt>
              </c:strCache>
            </c:strRef>
          </c:cat>
          <c:val>
            <c:numRef>
              <c:f>'6. ICT metrics'!$C$396:$E$396</c:f>
              <c:numCache>
                <c:formatCode>0.00%</c:formatCode>
                <c:ptCount val="3"/>
                <c:pt idx="0">
                  <c:v>0.93110000000000004</c:v>
                </c:pt>
                <c:pt idx="1">
                  <c:v>0.92620000000000002</c:v>
                </c:pt>
                <c:pt idx="2">
                  <c:v>0.67149999999999999</c:v>
                </c:pt>
              </c:numCache>
            </c:numRef>
          </c:val>
        </c:ser>
        <c:ser>
          <c:idx val="6"/>
          <c:order val="6"/>
          <c:tx>
            <c:strRef>
              <c:f>'6. ICT metrics'!$B$397</c:f>
              <c:strCache>
                <c:ptCount val="1"/>
                <c:pt idx="0">
                  <c:v>WAN other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metrics'!$C$386:$E$386</c:f>
              <c:strCache>
                <c:ptCount val="3"/>
                <c:pt idx="0">
                  <c:v>Agency result 
FY 2013/14</c:v>
                </c:pt>
                <c:pt idx="1">
                  <c:v>Agency result 
FY 2012/13</c:v>
                </c:pt>
                <c:pt idx="2">
                  <c:v>Other Jurisdiction</c:v>
                </c:pt>
              </c:strCache>
            </c:strRef>
          </c:cat>
          <c:val>
            <c:numRef>
              <c:f>'6. ICT metrics'!$C$397:$E$397</c:f>
              <c:numCache>
                <c:formatCode>0.00%</c:formatCode>
                <c:ptCount val="3"/>
                <c:pt idx="0">
                  <c:v>0</c:v>
                </c:pt>
                <c:pt idx="1">
                  <c:v>0</c:v>
                </c:pt>
                <c:pt idx="2">
                  <c:v>0.01</c:v>
                </c:pt>
              </c:numCache>
            </c:numRef>
          </c:val>
        </c:ser>
        <c:overlap val="100"/>
        <c:axId val="211355136"/>
        <c:axId val="211357056"/>
      </c:barChart>
      <c:catAx>
        <c:axId val="211355136"/>
        <c:scaling>
          <c:orientation val="minMax"/>
        </c:scaling>
        <c:axPos val="b"/>
        <c:title>
          <c:tx>
            <c:rich>
              <a:bodyPr/>
              <a:lstStyle/>
              <a:p>
                <a:pPr>
                  <a:defRPr sz="1000" b="1" i="0" u="none" strike="noStrike" baseline="0">
                    <a:solidFill>
                      <a:srgbClr val="000000"/>
                    </a:solidFill>
                    <a:latin typeface="Calibri"/>
                    <a:ea typeface="Calibri"/>
                    <a:cs typeface="Calibri"/>
                  </a:defRPr>
                </a:pPr>
                <a:r>
                  <a:t>Comparator Cohort</a:t>
                </a:r>
              </a:p>
            </c:rich>
          </c:tx>
          <c:layout>
            <c:manualLayout>
              <c:xMode val="edge"/>
              <c:yMode val="edge"/>
              <c:x val="0.3541187951967899"/>
              <c:y val="0.93821510297482835"/>
            </c:manualLayout>
          </c:layout>
          <c:spPr>
            <a:noFill/>
            <a:ln w="25400">
              <a:noFill/>
            </a:ln>
          </c:spPr>
        </c:title>
        <c:numFmt formatCode="General" sourceLinked="1"/>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11357056"/>
        <c:crosses val="autoZero"/>
        <c:auto val="1"/>
        <c:lblAlgn val="ctr"/>
        <c:lblOffset val="100"/>
      </c:catAx>
      <c:valAx>
        <c:axId val="211357056"/>
        <c:scaling>
          <c:orientation val="minMax"/>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Calibri"/>
                    <a:ea typeface="Calibri"/>
                    <a:cs typeface="Calibri"/>
                  </a:defRPr>
                </a:pPr>
                <a:r>
                  <a:t>Cost elements as a %  of that Service Tower Cost</a:t>
                </a:r>
              </a:p>
            </c:rich>
          </c:tx>
          <c:layout>
            <c:manualLayout>
              <c:xMode val="edge"/>
              <c:yMode val="edge"/>
              <c:x val="2.6943802925327186E-2"/>
              <c:y val="0.17162471395881004"/>
            </c:manualLayout>
          </c:layout>
          <c:spPr>
            <a:noFill/>
            <a:ln w="25400">
              <a:noFill/>
            </a:ln>
          </c:spPr>
        </c:title>
        <c:numFmt formatCode="0%" sourceLinked="1"/>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11355136"/>
        <c:crosses val="autoZero"/>
        <c:crossBetween val="between"/>
      </c:valAx>
      <c:spPr>
        <a:solidFill>
          <a:srgbClr val="FFFFFF"/>
        </a:solidFill>
        <a:ln w="25400">
          <a:noFill/>
        </a:ln>
      </c:spPr>
    </c:plotArea>
    <c:legend>
      <c:legendPos val="r"/>
      <c:layout>
        <c:manualLayout>
          <c:xMode val="edge"/>
          <c:yMode val="edge"/>
          <c:wMode val="edge"/>
          <c:hMode val="edge"/>
          <c:x val="0.72283472649059766"/>
          <c:y val="0.1662910442830802"/>
          <c:w val="0.864436241081874"/>
          <c:h val="0.8522495900827044"/>
        </c:manualLayout>
      </c:layout>
      <c:spPr>
        <a:noFill/>
        <a:ln w="25400">
          <a:noFill/>
        </a:ln>
      </c:spPr>
      <c:txPr>
        <a:bodyPr/>
        <a:lstStyle/>
        <a:p>
          <a:pPr>
            <a:defRPr sz="825" b="0" i="0" u="none" strike="noStrike" baseline="0">
              <a:solidFill>
                <a:srgbClr val="000000"/>
              </a:solidFill>
              <a:latin typeface="Calibri"/>
              <a:ea typeface="Calibri"/>
              <a:cs typeface="Calibri"/>
            </a:defRPr>
          </a:pPr>
          <a:endParaRPr lang="en-US"/>
        </a:p>
      </c:txPr>
    </c:legend>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11" l="0.70000000000000062" r="0.70000000000000062" t="0.75000000000000111"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Calibri"/>
                <a:ea typeface="Calibri"/>
                <a:cs typeface="Calibri"/>
              </a:defRPr>
            </a:pPr>
            <a:r>
              <a:t>Cost elements for the LAN &amp; RAS Service Tower as a % of that Service Tower Cost</a:t>
            </a:r>
          </a:p>
        </c:rich>
      </c:tx>
      <c:layout>
        <c:manualLayout>
          <c:xMode val="edge"/>
          <c:yMode val="edge"/>
          <c:x val="6.4665207842091343E-2"/>
          <c:y val="2.1077283372365349E-2"/>
        </c:manualLayout>
      </c:layout>
      <c:spPr>
        <a:noFill/>
        <a:ln w="25400">
          <a:noFill/>
        </a:ln>
      </c:spPr>
    </c:title>
    <c:plotArea>
      <c:layout>
        <c:manualLayout>
          <c:layoutTarget val="inner"/>
          <c:xMode val="edge"/>
          <c:yMode val="edge"/>
          <c:x val="0.10011412635920509"/>
          <c:y val="0.1070665014964748"/>
          <c:w val="0.59821397325334336"/>
          <c:h val="0.74573451773905852"/>
        </c:manualLayout>
      </c:layout>
      <c:barChart>
        <c:barDir val="col"/>
        <c:grouping val="percentStacked"/>
        <c:ser>
          <c:idx val="0"/>
          <c:order val="0"/>
          <c:tx>
            <c:strRef>
              <c:f>'6. ICT metrics'!$B$425</c:f>
              <c:strCache>
                <c:ptCount val="1"/>
                <c:pt idx="0">
                  <c:v>LAN &amp; RAS hardware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metrics'!$C$422:$E$422</c:f>
              <c:strCache>
                <c:ptCount val="3"/>
                <c:pt idx="0">
                  <c:v>Agency result 
FY 2013/14</c:v>
                </c:pt>
                <c:pt idx="1">
                  <c:v>Agency result 
FY 2012/13</c:v>
                </c:pt>
                <c:pt idx="2">
                  <c:v>Other Jurisdiction</c:v>
                </c:pt>
              </c:strCache>
            </c:strRef>
          </c:cat>
          <c:val>
            <c:numRef>
              <c:f>'6. ICT metrics'!$C$425:$E$425</c:f>
              <c:numCache>
                <c:formatCode>0.00%</c:formatCode>
                <c:ptCount val="3"/>
                <c:pt idx="0">
                  <c:v>0</c:v>
                </c:pt>
                <c:pt idx="1">
                  <c:v>8.7099999999999997E-2</c:v>
                </c:pt>
                <c:pt idx="2">
                  <c:v>0.5</c:v>
                </c:pt>
              </c:numCache>
            </c:numRef>
          </c:val>
        </c:ser>
        <c:ser>
          <c:idx val="1"/>
          <c:order val="1"/>
          <c:tx>
            <c:strRef>
              <c:f>'6. ICT metrics'!$B$428</c:f>
              <c:strCache>
                <c:ptCount val="1"/>
                <c:pt idx="0">
                  <c:v>LAN &amp; RAS software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metrics'!$C$422:$E$422</c:f>
              <c:strCache>
                <c:ptCount val="3"/>
                <c:pt idx="0">
                  <c:v>Agency result 
FY 2013/14</c:v>
                </c:pt>
                <c:pt idx="1">
                  <c:v>Agency result 
FY 2012/13</c:v>
                </c:pt>
                <c:pt idx="2">
                  <c:v>Other Jurisdiction</c:v>
                </c:pt>
              </c:strCache>
            </c:strRef>
          </c:cat>
          <c:val>
            <c:numRef>
              <c:f>'6. ICT metrics'!$C$428:$E$428</c:f>
              <c:numCache>
                <c:formatCode>0.00%</c:formatCode>
                <c:ptCount val="3"/>
                <c:pt idx="0">
                  <c:v>0</c:v>
                </c:pt>
                <c:pt idx="1">
                  <c:v>0</c:v>
                </c:pt>
                <c:pt idx="2">
                  <c:v>0.02</c:v>
                </c:pt>
              </c:numCache>
            </c:numRef>
          </c:val>
        </c:ser>
        <c:ser>
          <c:idx val="2"/>
          <c:order val="2"/>
          <c:tx>
            <c:strRef>
              <c:f>'6. ICT metrics'!$B$429</c:f>
              <c:strCache>
                <c:ptCount val="1"/>
                <c:pt idx="0">
                  <c:v>LAN &amp; RAS personnel internal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metrics'!$C$422:$E$422</c:f>
              <c:strCache>
                <c:ptCount val="3"/>
                <c:pt idx="0">
                  <c:v>Agency result 
FY 2013/14</c:v>
                </c:pt>
                <c:pt idx="1">
                  <c:v>Agency result 
FY 2012/13</c:v>
                </c:pt>
                <c:pt idx="2">
                  <c:v>Other Jurisdiction</c:v>
                </c:pt>
              </c:strCache>
            </c:strRef>
          </c:cat>
          <c:val>
            <c:numRef>
              <c:f>'6. ICT metrics'!$C$429:$E$429</c:f>
              <c:numCache>
                <c:formatCode>0.00%</c:formatCode>
                <c:ptCount val="3"/>
                <c:pt idx="0">
                  <c:v>0.26740000000000003</c:v>
                </c:pt>
                <c:pt idx="1">
                  <c:v>0.35959999999999998</c:v>
                </c:pt>
                <c:pt idx="2">
                  <c:v>0.3</c:v>
                </c:pt>
              </c:numCache>
            </c:numRef>
          </c:val>
        </c:ser>
        <c:ser>
          <c:idx val="3"/>
          <c:order val="3"/>
          <c:tx>
            <c:strRef>
              <c:f>'6. ICT metrics'!$B$430</c:f>
              <c:strCache>
                <c:ptCount val="1"/>
                <c:pt idx="0">
                  <c:v>LAN &amp; RAS personnel external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metrics'!$C$422:$E$422</c:f>
              <c:strCache>
                <c:ptCount val="3"/>
                <c:pt idx="0">
                  <c:v>Agency result 
FY 2013/14</c:v>
                </c:pt>
                <c:pt idx="1">
                  <c:v>Agency result 
FY 2012/13</c:v>
                </c:pt>
                <c:pt idx="2">
                  <c:v>Other Jurisdiction</c:v>
                </c:pt>
              </c:strCache>
            </c:strRef>
          </c:cat>
          <c:val>
            <c:numRef>
              <c:f>'6. ICT metrics'!$C$430:$E$430</c:f>
              <c:numCache>
                <c:formatCode>0.00%</c:formatCode>
                <c:ptCount val="3"/>
                <c:pt idx="0">
                  <c:v>0</c:v>
                </c:pt>
                <c:pt idx="1">
                  <c:v>0</c:v>
                </c:pt>
                <c:pt idx="2">
                  <c:v>0.06</c:v>
                </c:pt>
              </c:numCache>
            </c:numRef>
          </c:val>
        </c:ser>
        <c:ser>
          <c:idx val="4"/>
          <c:order val="4"/>
          <c:tx>
            <c:strRef>
              <c:f>'6. ICT metrics'!$B$431</c:f>
              <c:strCache>
                <c:ptCount val="1"/>
                <c:pt idx="0">
                  <c:v>LAN &amp; RAS outsourced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metrics'!$C$422:$E$422</c:f>
              <c:strCache>
                <c:ptCount val="3"/>
                <c:pt idx="0">
                  <c:v>Agency result 
FY 2013/14</c:v>
                </c:pt>
                <c:pt idx="1">
                  <c:v>Agency result 
FY 2012/13</c:v>
                </c:pt>
                <c:pt idx="2">
                  <c:v>Other Jurisdiction</c:v>
                </c:pt>
              </c:strCache>
            </c:strRef>
          </c:cat>
          <c:val>
            <c:numRef>
              <c:f>'6. ICT metrics'!$C$431:$E$431</c:f>
              <c:numCache>
                <c:formatCode>0.00%</c:formatCode>
                <c:ptCount val="3"/>
                <c:pt idx="0">
                  <c:v>0.73260000000000003</c:v>
                </c:pt>
                <c:pt idx="1">
                  <c:v>0.5534</c:v>
                </c:pt>
                <c:pt idx="2">
                  <c:v>0.09</c:v>
                </c:pt>
              </c:numCache>
            </c:numRef>
          </c:val>
        </c:ser>
        <c:ser>
          <c:idx val="5"/>
          <c:order val="5"/>
          <c:tx>
            <c:strRef>
              <c:f>'6. ICT metrics'!$B$432</c:f>
              <c:strCache>
                <c:ptCount val="1"/>
                <c:pt idx="0">
                  <c:v>LAN &amp; RAS carriage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metrics'!$C$422:$E$422</c:f>
              <c:strCache>
                <c:ptCount val="3"/>
                <c:pt idx="0">
                  <c:v>Agency result 
FY 2013/14</c:v>
                </c:pt>
                <c:pt idx="1">
                  <c:v>Agency result 
FY 2012/13</c:v>
                </c:pt>
                <c:pt idx="2">
                  <c:v>Other Jurisdiction</c:v>
                </c:pt>
              </c:strCache>
            </c:strRef>
          </c:cat>
          <c:val>
            <c:numRef>
              <c:f>'6. ICT metrics'!$C$432:$E$432</c:f>
              <c:numCache>
                <c:formatCode>0.00%</c:formatCode>
                <c:ptCount val="3"/>
                <c:pt idx="0">
                  <c:v>0</c:v>
                </c:pt>
                <c:pt idx="1">
                  <c:v>0</c:v>
                </c:pt>
                <c:pt idx="2">
                  <c:v>0</c:v>
                </c:pt>
              </c:numCache>
            </c:numRef>
          </c:val>
        </c:ser>
        <c:ser>
          <c:idx val="6"/>
          <c:order val="6"/>
          <c:tx>
            <c:strRef>
              <c:f>'6. ICT metrics'!$B$433</c:f>
              <c:strCache>
                <c:ptCount val="1"/>
                <c:pt idx="0">
                  <c:v>LAN &amp; RAS other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metrics'!$C$422:$E$422</c:f>
              <c:strCache>
                <c:ptCount val="3"/>
                <c:pt idx="0">
                  <c:v>Agency result 
FY 2013/14</c:v>
                </c:pt>
                <c:pt idx="1">
                  <c:v>Agency result 
FY 2012/13</c:v>
                </c:pt>
                <c:pt idx="2">
                  <c:v>Other Jurisdiction</c:v>
                </c:pt>
              </c:strCache>
            </c:strRef>
          </c:cat>
          <c:val>
            <c:numRef>
              <c:f>'6. ICT metrics'!$C$433:$E$433</c:f>
              <c:numCache>
                <c:formatCode>0.00%</c:formatCode>
                <c:ptCount val="3"/>
                <c:pt idx="0">
                  <c:v>0</c:v>
                </c:pt>
                <c:pt idx="1">
                  <c:v>0</c:v>
                </c:pt>
                <c:pt idx="2">
                  <c:v>0.03</c:v>
                </c:pt>
              </c:numCache>
            </c:numRef>
          </c:val>
        </c:ser>
        <c:overlap val="100"/>
        <c:axId val="211459456"/>
        <c:axId val="211478016"/>
      </c:barChart>
      <c:catAx>
        <c:axId val="211459456"/>
        <c:scaling>
          <c:orientation val="minMax"/>
        </c:scaling>
        <c:axPos val="b"/>
        <c:title>
          <c:tx>
            <c:rich>
              <a:bodyPr/>
              <a:lstStyle/>
              <a:p>
                <a:pPr>
                  <a:defRPr sz="1000" b="1" i="0" u="none" strike="noStrike" baseline="0">
                    <a:solidFill>
                      <a:srgbClr val="000000"/>
                    </a:solidFill>
                    <a:latin typeface="Calibri"/>
                    <a:ea typeface="Calibri"/>
                    <a:cs typeface="Calibri"/>
                  </a:defRPr>
                </a:pPr>
                <a:r>
                  <a:t>Comparator Cohort</a:t>
                </a:r>
              </a:p>
            </c:rich>
          </c:tx>
          <c:layout>
            <c:manualLayout>
              <c:xMode val="edge"/>
              <c:yMode val="edge"/>
              <c:x val="0.35565844107823708"/>
              <c:y val="0.93676913336652601"/>
            </c:manualLayout>
          </c:layout>
          <c:spPr>
            <a:noFill/>
            <a:ln w="25400">
              <a:noFill/>
            </a:ln>
          </c:spPr>
        </c:title>
        <c:numFmt formatCode="General" sourceLinked="1"/>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11478016"/>
        <c:crosses val="autoZero"/>
        <c:auto val="1"/>
        <c:lblAlgn val="ctr"/>
        <c:lblOffset val="100"/>
      </c:catAx>
      <c:valAx>
        <c:axId val="211478016"/>
        <c:scaling>
          <c:orientation val="minMax"/>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Calibri"/>
                    <a:ea typeface="Calibri"/>
                    <a:cs typeface="Calibri"/>
                  </a:defRPr>
                </a:pPr>
                <a:r>
                  <a:t>Cost elements as a %  of that Service Tower Cost</a:t>
                </a:r>
              </a:p>
            </c:rich>
          </c:tx>
          <c:layout>
            <c:manualLayout>
              <c:xMode val="edge"/>
              <c:yMode val="edge"/>
              <c:x val="2.8483448806774447E-2"/>
              <c:y val="0.17330235359924273"/>
            </c:manualLayout>
          </c:layout>
          <c:spPr>
            <a:noFill/>
            <a:ln w="25400">
              <a:noFill/>
            </a:ln>
          </c:spPr>
        </c:title>
        <c:numFmt formatCode="0%" sourceLinked="1"/>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11459456"/>
        <c:crosses val="autoZero"/>
        <c:crossBetween val="between"/>
      </c:valAx>
      <c:spPr>
        <a:solidFill>
          <a:srgbClr val="FFFFFF"/>
        </a:solidFill>
        <a:ln w="25400">
          <a:noFill/>
        </a:ln>
      </c:spPr>
    </c:plotArea>
    <c:legend>
      <c:legendPos val="r"/>
      <c:layout>
        <c:manualLayout>
          <c:xMode val="edge"/>
          <c:yMode val="edge"/>
          <c:wMode val="edge"/>
          <c:hMode val="edge"/>
          <c:x val="0.72286430708863469"/>
          <c:y val="0.1967215573463153"/>
          <c:w val="0.88606693216465726"/>
          <c:h val="0.85480192025177182"/>
        </c:manualLayout>
      </c:layout>
      <c:spPr>
        <a:noFill/>
        <a:ln w="25400">
          <a:noFill/>
        </a:ln>
      </c:spPr>
      <c:txPr>
        <a:bodyPr/>
        <a:lstStyle/>
        <a:p>
          <a:pPr>
            <a:defRPr sz="825" b="0" i="0" u="none" strike="noStrike" baseline="0">
              <a:solidFill>
                <a:srgbClr val="000000"/>
              </a:solidFill>
              <a:latin typeface="Calibri"/>
              <a:ea typeface="Calibri"/>
              <a:cs typeface="Calibri"/>
            </a:defRPr>
          </a:pPr>
          <a:endParaRPr lang="en-US"/>
        </a:p>
      </c:txPr>
    </c:legend>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33" l="0.70000000000000062" r="0.70000000000000062" t="0.75000000000000133"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Calibri"/>
                <a:ea typeface="Calibri"/>
                <a:cs typeface="Calibri"/>
              </a:defRPr>
            </a:pPr>
            <a:r>
              <a:t>Cost elements for the Facilities Service Tower as a % of that Service Tower Cost</a:t>
            </a:r>
          </a:p>
        </c:rich>
      </c:tx>
      <c:layout>
        <c:manualLayout>
          <c:xMode val="edge"/>
          <c:yMode val="edge"/>
          <c:x val="6.4665207842091343E-2"/>
          <c:y val="2.0594965675057211E-2"/>
        </c:manualLayout>
      </c:layout>
      <c:spPr>
        <a:noFill/>
        <a:ln w="25400">
          <a:noFill/>
        </a:ln>
      </c:spPr>
    </c:title>
    <c:plotArea>
      <c:layout>
        <c:manualLayout>
          <c:layoutTarget val="inner"/>
          <c:xMode val="edge"/>
          <c:yMode val="edge"/>
          <c:x val="8.027285651793524E-2"/>
          <c:y val="0.13452638786284443"/>
          <c:w val="0.61805524309461324"/>
          <c:h val="0.70301903337597682"/>
        </c:manualLayout>
      </c:layout>
      <c:barChart>
        <c:barDir val="col"/>
        <c:grouping val="percentStacked"/>
        <c:ser>
          <c:idx val="0"/>
          <c:order val="0"/>
          <c:tx>
            <c:strRef>
              <c:f>'6. ICT metrics'!$B$461</c:f>
              <c:strCache>
                <c:ptCount val="1"/>
                <c:pt idx="0">
                  <c:v>Facilities hardware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metrics'!$C$458:$E$458</c:f>
              <c:strCache>
                <c:ptCount val="3"/>
                <c:pt idx="0">
                  <c:v>Agency result 
FY 2013/14</c:v>
                </c:pt>
                <c:pt idx="1">
                  <c:v>Agency result 
FY 2012/13</c:v>
                </c:pt>
                <c:pt idx="2">
                  <c:v>Other Jurisdiction</c:v>
                </c:pt>
              </c:strCache>
            </c:strRef>
          </c:cat>
          <c:val>
            <c:numRef>
              <c:f>'6. ICT metrics'!$C$461:$E$461</c:f>
              <c:numCache>
                <c:formatCode>0.00%</c:formatCode>
                <c:ptCount val="3"/>
                <c:pt idx="0">
                  <c:v>0</c:v>
                </c:pt>
                <c:pt idx="1">
                  <c:v>0</c:v>
                </c:pt>
                <c:pt idx="2">
                  <c:v>0.12</c:v>
                </c:pt>
              </c:numCache>
            </c:numRef>
          </c:val>
        </c:ser>
        <c:ser>
          <c:idx val="1"/>
          <c:order val="1"/>
          <c:tx>
            <c:strRef>
              <c:f>'6. ICT metrics'!$B$464</c:f>
              <c:strCache>
                <c:ptCount val="1"/>
                <c:pt idx="0">
                  <c:v>Facilities software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metrics'!$C$458:$E$458</c:f>
              <c:strCache>
                <c:ptCount val="3"/>
                <c:pt idx="0">
                  <c:v>Agency result 
FY 2013/14</c:v>
                </c:pt>
                <c:pt idx="1">
                  <c:v>Agency result 
FY 2012/13</c:v>
                </c:pt>
                <c:pt idx="2">
                  <c:v>Other Jurisdiction</c:v>
                </c:pt>
              </c:strCache>
            </c:strRef>
          </c:cat>
          <c:val>
            <c:numRef>
              <c:f>'6. ICT metrics'!$C$464:$E$464</c:f>
              <c:numCache>
                <c:formatCode>0.00%</c:formatCode>
                <c:ptCount val="3"/>
                <c:pt idx="0">
                  <c:v>0</c:v>
                </c:pt>
                <c:pt idx="1">
                  <c:v>0</c:v>
                </c:pt>
                <c:pt idx="2">
                  <c:v>0.01</c:v>
                </c:pt>
              </c:numCache>
            </c:numRef>
          </c:val>
        </c:ser>
        <c:ser>
          <c:idx val="2"/>
          <c:order val="2"/>
          <c:tx>
            <c:strRef>
              <c:f>'6. ICT metrics'!$B$465</c:f>
              <c:strCache>
                <c:ptCount val="1"/>
                <c:pt idx="0">
                  <c:v>Facilities personnel internal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metrics'!$C$458:$E$458</c:f>
              <c:strCache>
                <c:ptCount val="3"/>
                <c:pt idx="0">
                  <c:v>Agency result 
FY 2013/14</c:v>
                </c:pt>
                <c:pt idx="1">
                  <c:v>Agency result 
FY 2012/13</c:v>
                </c:pt>
                <c:pt idx="2">
                  <c:v>Other Jurisdiction</c:v>
                </c:pt>
              </c:strCache>
            </c:strRef>
          </c:cat>
          <c:val>
            <c:numRef>
              <c:f>'6. ICT metrics'!$C$465:$E$465</c:f>
              <c:numCache>
                <c:formatCode>0.00%</c:formatCode>
                <c:ptCount val="3"/>
                <c:pt idx="0">
                  <c:v>0</c:v>
                </c:pt>
                <c:pt idx="1">
                  <c:v>0</c:v>
                </c:pt>
                <c:pt idx="2">
                  <c:v>0.28999999999999998</c:v>
                </c:pt>
              </c:numCache>
            </c:numRef>
          </c:val>
        </c:ser>
        <c:ser>
          <c:idx val="3"/>
          <c:order val="3"/>
          <c:tx>
            <c:strRef>
              <c:f>'6. ICT metrics'!$B$466</c:f>
              <c:strCache>
                <c:ptCount val="1"/>
                <c:pt idx="0">
                  <c:v>Facilities personnel external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metrics'!$C$458:$E$458</c:f>
              <c:strCache>
                <c:ptCount val="3"/>
                <c:pt idx="0">
                  <c:v>Agency result 
FY 2013/14</c:v>
                </c:pt>
                <c:pt idx="1">
                  <c:v>Agency result 
FY 2012/13</c:v>
                </c:pt>
                <c:pt idx="2">
                  <c:v>Other Jurisdiction</c:v>
                </c:pt>
              </c:strCache>
            </c:strRef>
          </c:cat>
          <c:val>
            <c:numRef>
              <c:f>'6. ICT metrics'!$C$466:$E$466</c:f>
              <c:numCache>
                <c:formatCode>0.00%</c:formatCode>
                <c:ptCount val="3"/>
                <c:pt idx="0">
                  <c:v>0</c:v>
                </c:pt>
                <c:pt idx="1">
                  <c:v>0</c:v>
                </c:pt>
                <c:pt idx="2">
                  <c:v>0.1</c:v>
                </c:pt>
              </c:numCache>
            </c:numRef>
          </c:val>
        </c:ser>
        <c:ser>
          <c:idx val="4"/>
          <c:order val="4"/>
          <c:tx>
            <c:strRef>
              <c:f>'6. ICT metrics'!$B$467</c:f>
              <c:strCache>
                <c:ptCount val="1"/>
                <c:pt idx="0">
                  <c:v>Facilities outsourced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metrics'!$C$458:$E$458</c:f>
              <c:strCache>
                <c:ptCount val="3"/>
                <c:pt idx="0">
                  <c:v>Agency result 
FY 2013/14</c:v>
                </c:pt>
                <c:pt idx="1">
                  <c:v>Agency result 
FY 2012/13</c:v>
                </c:pt>
                <c:pt idx="2">
                  <c:v>Other Jurisdiction</c:v>
                </c:pt>
              </c:strCache>
            </c:strRef>
          </c:cat>
          <c:val>
            <c:numRef>
              <c:f>'6. ICT metrics'!$C$467:$E$467</c:f>
              <c:numCache>
                <c:formatCode>0.00%</c:formatCode>
                <c:ptCount val="3"/>
                <c:pt idx="0">
                  <c:v>0.69569999999999999</c:v>
                </c:pt>
                <c:pt idx="1">
                  <c:v>0</c:v>
                </c:pt>
                <c:pt idx="2">
                  <c:v>0.28999999999999998</c:v>
                </c:pt>
              </c:numCache>
            </c:numRef>
          </c:val>
        </c:ser>
        <c:ser>
          <c:idx val="5"/>
          <c:order val="5"/>
          <c:tx>
            <c:strRef>
              <c:f>'6. ICT metrics'!$B$468</c:f>
              <c:strCache>
                <c:ptCount val="1"/>
                <c:pt idx="0">
                  <c:v>Facilities carriage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metrics'!$C$458:$E$458</c:f>
              <c:strCache>
                <c:ptCount val="3"/>
                <c:pt idx="0">
                  <c:v>Agency result 
FY 2013/14</c:v>
                </c:pt>
                <c:pt idx="1">
                  <c:v>Agency result 
FY 2012/13</c:v>
                </c:pt>
                <c:pt idx="2">
                  <c:v>Other Jurisdiction</c:v>
                </c:pt>
              </c:strCache>
            </c:strRef>
          </c:cat>
          <c:val>
            <c:numRef>
              <c:f>'6. ICT metrics'!$C$468:$E$468</c:f>
              <c:numCache>
                <c:formatCode>0.00%</c:formatCode>
                <c:ptCount val="3"/>
                <c:pt idx="0">
                  <c:v>0</c:v>
                </c:pt>
                <c:pt idx="1">
                  <c:v>0</c:v>
                </c:pt>
                <c:pt idx="2">
                  <c:v>0</c:v>
                </c:pt>
              </c:numCache>
            </c:numRef>
          </c:val>
        </c:ser>
        <c:ser>
          <c:idx val="6"/>
          <c:order val="6"/>
          <c:tx>
            <c:strRef>
              <c:f>'6. ICT metrics'!$B$469</c:f>
              <c:strCache>
                <c:ptCount val="1"/>
                <c:pt idx="0">
                  <c:v>Facilities other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metrics'!$C$458:$E$458</c:f>
              <c:strCache>
                <c:ptCount val="3"/>
                <c:pt idx="0">
                  <c:v>Agency result 
FY 2013/14</c:v>
                </c:pt>
                <c:pt idx="1">
                  <c:v>Agency result 
FY 2012/13</c:v>
                </c:pt>
                <c:pt idx="2">
                  <c:v>Other Jurisdiction</c:v>
                </c:pt>
              </c:strCache>
            </c:strRef>
          </c:cat>
          <c:val>
            <c:numRef>
              <c:f>'6. ICT metrics'!$C$469:$E$469</c:f>
              <c:numCache>
                <c:formatCode>0.00%</c:formatCode>
                <c:ptCount val="3"/>
                <c:pt idx="0">
                  <c:v>0.30430000000000001</c:v>
                </c:pt>
                <c:pt idx="1">
                  <c:v>1</c:v>
                </c:pt>
                <c:pt idx="2">
                  <c:v>0.19</c:v>
                </c:pt>
              </c:numCache>
            </c:numRef>
          </c:val>
        </c:ser>
        <c:overlap val="100"/>
        <c:axId val="211625088"/>
        <c:axId val="211627008"/>
      </c:barChart>
      <c:catAx>
        <c:axId val="211625088"/>
        <c:scaling>
          <c:orientation val="minMax"/>
        </c:scaling>
        <c:axPos val="b"/>
        <c:title>
          <c:tx>
            <c:rich>
              <a:bodyPr/>
              <a:lstStyle/>
              <a:p>
                <a:pPr>
                  <a:defRPr sz="1000" b="1" i="0" u="none" strike="noStrike" baseline="0">
                    <a:solidFill>
                      <a:srgbClr val="000000"/>
                    </a:solidFill>
                    <a:latin typeface="Calibri"/>
                    <a:ea typeface="Calibri"/>
                    <a:cs typeface="Calibri"/>
                  </a:defRPr>
                </a:pPr>
                <a:r>
                  <a:t>Comparator Cohort</a:t>
                </a:r>
              </a:p>
            </c:rich>
          </c:tx>
          <c:layout>
            <c:manualLayout>
              <c:xMode val="edge"/>
              <c:yMode val="edge"/>
              <c:x val="0.34565074284882985"/>
              <c:y val="0.93592677345537778"/>
            </c:manualLayout>
          </c:layout>
          <c:spPr>
            <a:noFill/>
            <a:ln w="25400">
              <a:noFill/>
            </a:ln>
          </c:spPr>
        </c:title>
        <c:numFmt formatCode="General" sourceLinked="1"/>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11627008"/>
        <c:crosses val="autoZero"/>
        <c:auto val="1"/>
        <c:lblAlgn val="ctr"/>
        <c:lblOffset val="100"/>
      </c:catAx>
      <c:valAx>
        <c:axId val="211627008"/>
        <c:scaling>
          <c:orientation val="minMax"/>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Calibri"/>
                    <a:ea typeface="Calibri"/>
                    <a:cs typeface="Calibri"/>
                  </a:defRPr>
                </a:pPr>
                <a:r>
                  <a:t>Cost elements as a %  of that Service Tower Cost</a:t>
                </a:r>
              </a:p>
            </c:rich>
          </c:tx>
          <c:layout>
            <c:manualLayout>
              <c:xMode val="edge"/>
              <c:yMode val="edge"/>
              <c:x val="1.1547344110854504E-2"/>
              <c:y val="0.14874141876430211"/>
            </c:manualLayout>
          </c:layout>
          <c:spPr>
            <a:noFill/>
            <a:ln w="25400">
              <a:noFill/>
            </a:ln>
          </c:spPr>
        </c:title>
        <c:numFmt formatCode="0%" sourceLinked="1"/>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11625088"/>
        <c:crosses val="autoZero"/>
        <c:crossBetween val="between"/>
      </c:valAx>
      <c:spPr>
        <a:solidFill>
          <a:srgbClr val="FFFFFF"/>
        </a:solidFill>
        <a:ln w="25400">
          <a:noFill/>
        </a:ln>
      </c:spPr>
    </c:plotArea>
    <c:legend>
      <c:legendPos val="r"/>
      <c:layout>
        <c:manualLayout>
          <c:xMode val="edge"/>
          <c:yMode val="edge"/>
          <c:wMode val="edge"/>
          <c:hMode val="edge"/>
          <c:x val="0.72630697144381218"/>
          <c:y val="0.22731316480176825"/>
          <c:w val="0.87640878608418771"/>
          <c:h val="0.85835180213457341"/>
        </c:manualLayout>
      </c:layout>
      <c:spPr>
        <a:noFill/>
        <a:ln w="25400">
          <a:noFill/>
        </a:ln>
      </c:spPr>
      <c:txPr>
        <a:bodyPr/>
        <a:lstStyle/>
        <a:p>
          <a:pPr>
            <a:defRPr sz="825" b="0" i="0" u="none" strike="noStrike" baseline="0">
              <a:solidFill>
                <a:srgbClr val="000000"/>
              </a:solidFill>
              <a:latin typeface="Calibri"/>
              <a:ea typeface="Calibri"/>
              <a:cs typeface="Calibri"/>
            </a:defRPr>
          </a:pPr>
          <a:endParaRPr lang="en-US"/>
        </a:p>
      </c:txPr>
    </c:legend>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55" l="0.70000000000000062" r="0.70000000000000062" t="0.75000000000000155"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Calibri"/>
                <a:ea typeface="Calibri"/>
                <a:cs typeface="Calibri"/>
              </a:defRPr>
            </a:pPr>
            <a:r>
              <a:t>Cost elements for the Voice Service Tower as a % of that Service Tower Cost</a:t>
            </a:r>
          </a:p>
        </c:rich>
      </c:tx>
      <c:layout>
        <c:manualLayout>
          <c:xMode val="edge"/>
          <c:yMode val="edge"/>
          <c:x val="6.4665207842091343E-2"/>
          <c:y val="1.9370460048426155E-2"/>
        </c:manualLayout>
      </c:layout>
      <c:spPr>
        <a:noFill/>
        <a:ln w="25400">
          <a:noFill/>
        </a:ln>
      </c:spPr>
    </c:title>
    <c:plotArea>
      <c:layout>
        <c:manualLayout>
          <c:layoutTarget val="inner"/>
          <c:xMode val="edge"/>
          <c:yMode val="edge"/>
          <c:x val="8.5233173978252724E-2"/>
          <c:y val="0.10706650149647491"/>
          <c:w val="0.6130949256342958"/>
          <c:h val="0.68471239722037047"/>
        </c:manualLayout>
      </c:layout>
      <c:barChart>
        <c:barDir val="col"/>
        <c:grouping val="percentStacked"/>
        <c:ser>
          <c:idx val="0"/>
          <c:order val="0"/>
          <c:tx>
            <c:strRef>
              <c:f>'6. ICT metrics'!$B$497</c:f>
              <c:strCache>
                <c:ptCount val="1"/>
                <c:pt idx="0">
                  <c:v>Voice hardware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metrics'!$C$494:$E$494</c:f>
              <c:strCache>
                <c:ptCount val="3"/>
                <c:pt idx="0">
                  <c:v>Agency result 
FY 2013/14</c:v>
                </c:pt>
                <c:pt idx="1">
                  <c:v>Agency result 
FY 2012/13</c:v>
                </c:pt>
                <c:pt idx="2">
                  <c:v>Other Jurisdiction</c:v>
                </c:pt>
              </c:strCache>
            </c:strRef>
          </c:cat>
          <c:val>
            <c:numRef>
              <c:f>'6. ICT metrics'!$C$497:$E$497</c:f>
              <c:numCache>
                <c:formatCode>0.00%</c:formatCode>
                <c:ptCount val="3"/>
                <c:pt idx="0">
                  <c:v>5.4599999999999996E-2</c:v>
                </c:pt>
                <c:pt idx="1">
                  <c:v>0.19769999999999999</c:v>
                </c:pt>
                <c:pt idx="2">
                  <c:v>0.08</c:v>
                </c:pt>
              </c:numCache>
            </c:numRef>
          </c:val>
        </c:ser>
        <c:ser>
          <c:idx val="1"/>
          <c:order val="1"/>
          <c:tx>
            <c:strRef>
              <c:f>'6. ICT metrics'!$B$500</c:f>
              <c:strCache>
                <c:ptCount val="1"/>
                <c:pt idx="0">
                  <c:v>Voice software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Val val="1"/>
          </c:dLbls>
          <c:cat>
            <c:strRef>
              <c:f>'6. ICT metrics'!$C$494:$E$494</c:f>
              <c:strCache>
                <c:ptCount val="3"/>
                <c:pt idx="0">
                  <c:v>Agency result 
FY 2013/14</c:v>
                </c:pt>
                <c:pt idx="1">
                  <c:v>Agency result 
FY 2012/13</c:v>
                </c:pt>
                <c:pt idx="2">
                  <c:v>Other Jurisdiction</c:v>
                </c:pt>
              </c:strCache>
            </c:strRef>
          </c:cat>
          <c:val>
            <c:numRef>
              <c:f>'6. ICT metrics'!$C$500:$E$500</c:f>
              <c:numCache>
                <c:formatCode>0.00%</c:formatCode>
                <c:ptCount val="3"/>
                <c:pt idx="0">
                  <c:v>0</c:v>
                </c:pt>
                <c:pt idx="1">
                  <c:v>0</c:v>
                </c:pt>
                <c:pt idx="2">
                  <c:v>0.03</c:v>
                </c:pt>
              </c:numCache>
            </c:numRef>
          </c:val>
        </c:ser>
        <c:ser>
          <c:idx val="2"/>
          <c:order val="2"/>
          <c:tx>
            <c:strRef>
              <c:f>'6. ICT metrics'!$B$501</c:f>
              <c:strCache>
                <c:ptCount val="1"/>
                <c:pt idx="0">
                  <c:v>Voice personnel internal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Val val="1"/>
          </c:dLbls>
          <c:cat>
            <c:strRef>
              <c:f>'6. ICT metrics'!$C$494:$E$494</c:f>
              <c:strCache>
                <c:ptCount val="3"/>
                <c:pt idx="0">
                  <c:v>Agency result 
FY 2013/14</c:v>
                </c:pt>
                <c:pt idx="1">
                  <c:v>Agency result 
FY 2012/13</c:v>
                </c:pt>
                <c:pt idx="2">
                  <c:v>Other Jurisdiction</c:v>
                </c:pt>
              </c:strCache>
            </c:strRef>
          </c:cat>
          <c:val>
            <c:numRef>
              <c:f>'6. ICT metrics'!$C$501:$E$501</c:f>
              <c:numCache>
                <c:formatCode>0.00%</c:formatCode>
                <c:ptCount val="3"/>
                <c:pt idx="0">
                  <c:v>0.16089999999999999</c:v>
                </c:pt>
                <c:pt idx="1">
                  <c:v>0.29349999999999998</c:v>
                </c:pt>
                <c:pt idx="2">
                  <c:v>0.14000000000000001</c:v>
                </c:pt>
              </c:numCache>
            </c:numRef>
          </c:val>
        </c:ser>
        <c:ser>
          <c:idx val="3"/>
          <c:order val="3"/>
          <c:tx>
            <c:strRef>
              <c:f>'6. ICT metrics'!$B$502</c:f>
              <c:strCache>
                <c:ptCount val="1"/>
                <c:pt idx="0">
                  <c:v>Voice personnel external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Val val="1"/>
          </c:dLbls>
          <c:cat>
            <c:strRef>
              <c:f>'6. ICT metrics'!$C$494:$E$494</c:f>
              <c:strCache>
                <c:ptCount val="3"/>
                <c:pt idx="0">
                  <c:v>Agency result 
FY 2013/14</c:v>
                </c:pt>
                <c:pt idx="1">
                  <c:v>Agency result 
FY 2012/13</c:v>
                </c:pt>
                <c:pt idx="2">
                  <c:v>Other Jurisdiction</c:v>
                </c:pt>
              </c:strCache>
            </c:strRef>
          </c:cat>
          <c:val>
            <c:numRef>
              <c:f>'6. ICT metrics'!$C$502:$E$502</c:f>
              <c:numCache>
                <c:formatCode>0.00%</c:formatCode>
                <c:ptCount val="3"/>
                <c:pt idx="0">
                  <c:v>0</c:v>
                </c:pt>
                <c:pt idx="1">
                  <c:v>0</c:v>
                </c:pt>
                <c:pt idx="2">
                  <c:v>0.01</c:v>
                </c:pt>
              </c:numCache>
            </c:numRef>
          </c:val>
        </c:ser>
        <c:ser>
          <c:idx val="4"/>
          <c:order val="4"/>
          <c:tx>
            <c:strRef>
              <c:f>'6. ICT metrics'!$B$503</c:f>
              <c:strCache>
                <c:ptCount val="1"/>
                <c:pt idx="0">
                  <c:v>Voice outsourced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Val val="1"/>
          </c:dLbls>
          <c:cat>
            <c:strRef>
              <c:f>'6. ICT metrics'!$C$494:$E$494</c:f>
              <c:strCache>
                <c:ptCount val="3"/>
                <c:pt idx="0">
                  <c:v>Agency result 
FY 2013/14</c:v>
                </c:pt>
                <c:pt idx="1">
                  <c:v>Agency result 
FY 2012/13</c:v>
                </c:pt>
                <c:pt idx="2">
                  <c:v>Other Jurisdiction</c:v>
                </c:pt>
              </c:strCache>
            </c:strRef>
          </c:cat>
          <c:val>
            <c:numRef>
              <c:f>'6. ICT metrics'!$C$503:$E$503</c:f>
              <c:numCache>
                <c:formatCode>0.00%</c:formatCode>
                <c:ptCount val="3"/>
                <c:pt idx="0">
                  <c:v>0.1012</c:v>
                </c:pt>
                <c:pt idx="1">
                  <c:v>0.29270000000000002</c:v>
                </c:pt>
                <c:pt idx="2">
                  <c:v>0.15</c:v>
                </c:pt>
              </c:numCache>
            </c:numRef>
          </c:val>
        </c:ser>
        <c:ser>
          <c:idx val="5"/>
          <c:order val="5"/>
          <c:tx>
            <c:strRef>
              <c:f>'6. ICT metrics'!$B$504</c:f>
              <c:strCache>
                <c:ptCount val="1"/>
                <c:pt idx="0">
                  <c:v>Voice carriage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Val val="1"/>
          </c:dLbls>
          <c:cat>
            <c:strRef>
              <c:f>'6. ICT metrics'!$C$494:$E$494</c:f>
              <c:strCache>
                <c:ptCount val="3"/>
                <c:pt idx="0">
                  <c:v>Agency result 
FY 2013/14</c:v>
                </c:pt>
                <c:pt idx="1">
                  <c:v>Agency result 
FY 2012/13</c:v>
                </c:pt>
                <c:pt idx="2">
                  <c:v>Other Jurisdiction</c:v>
                </c:pt>
              </c:strCache>
            </c:strRef>
          </c:cat>
          <c:val>
            <c:numRef>
              <c:f>'6. ICT metrics'!$C$504:$E$504</c:f>
              <c:numCache>
                <c:formatCode>0.00%</c:formatCode>
                <c:ptCount val="3"/>
                <c:pt idx="0">
                  <c:v>0.68320000000000003</c:v>
                </c:pt>
                <c:pt idx="1">
                  <c:v>0.13719999999999999</c:v>
                </c:pt>
                <c:pt idx="2">
                  <c:v>0.51</c:v>
                </c:pt>
              </c:numCache>
            </c:numRef>
          </c:val>
        </c:ser>
        <c:ser>
          <c:idx val="6"/>
          <c:order val="6"/>
          <c:tx>
            <c:strRef>
              <c:f>'6. ICT metrics'!$B$505</c:f>
              <c:strCache>
                <c:ptCount val="1"/>
                <c:pt idx="0">
                  <c:v>Voice other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Val val="1"/>
          </c:dLbls>
          <c:cat>
            <c:strRef>
              <c:f>'6. ICT metrics'!$C$494:$E$494</c:f>
              <c:strCache>
                <c:ptCount val="3"/>
                <c:pt idx="0">
                  <c:v>Agency result 
FY 2013/14</c:v>
                </c:pt>
                <c:pt idx="1">
                  <c:v>Agency result 
FY 2012/13</c:v>
                </c:pt>
                <c:pt idx="2">
                  <c:v>Other Jurisdiction</c:v>
                </c:pt>
              </c:strCache>
            </c:strRef>
          </c:cat>
          <c:val>
            <c:numRef>
              <c:f>'6. ICT metrics'!$C$505:$E$505</c:f>
              <c:numCache>
                <c:formatCode>0.00%</c:formatCode>
                <c:ptCount val="3"/>
                <c:pt idx="0">
                  <c:v>0</c:v>
                </c:pt>
                <c:pt idx="1">
                  <c:v>7.8899999999999998E-2</c:v>
                </c:pt>
                <c:pt idx="2">
                  <c:v>0.08</c:v>
                </c:pt>
              </c:numCache>
            </c:numRef>
          </c:val>
        </c:ser>
        <c:overlap val="100"/>
        <c:axId val="211804160"/>
        <c:axId val="211806080"/>
      </c:barChart>
      <c:catAx>
        <c:axId val="211804160"/>
        <c:scaling>
          <c:orientation val="minMax"/>
        </c:scaling>
        <c:axPos val="b"/>
        <c:title>
          <c:tx>
            <c:rich>
              <a:bodyPr/>
              <a:lstStyle/>
              <a:p>
                <a:pPr>
                  <a:defRPr sz="1000" b="1" i="0" u="none" strike="noStrike" baseline="0">
                    <a:solidFill>
                      <a:srgbClr val="000000"/>
                    </a:solidFill>
                    <a:latin typeface="Calibri"/>
                    <a:ea typeface="Calibri"/>
                    <a:cs typeface="Calibri"/>
                  </a:defRPr>
                </a:pPr>
                <a:r>
                  <a:t>Comparator Cohort</a:t>
                </a:r>
              </a:p>
            </c:rich>
          </c:tx>
          <c:layout>
            <c:manualLayout>
              <c:xMode val="edge"/>
              <c:yMode val="edge"/>
              <c:x val="0.34873003461172425"/>
              <c:y val="0.89588377723970958"/>
            </c:manualLayout>
          </c:layout>
          <c:spPr>
            <a:noFill/>
            <a:ln w="25400">
              <a:noFill/>
            </a:ln>
          </c:spPr>
        </c:title>
        <c:numFmt formatCode="General" sourceLinked="1"/>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11806080"/>
        <c:crosses val="autoZero"/>
        <c:auto val="1"/>
        <c:lblAlgn val="ctr"/>
        <c:lblOffset val="100"/>
      </c:catAx>
      <c:valAx>
        <c:axId val="211806080"/>
        <c:scaling>
          <c:orientation val="minMax"/>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Calibri"/>
                    <a:ea typeface="Calibri"/>
                    <a:cs typeface="Calibri"/>
                  </a:defRPr>
                </a:pPr>
                <a:r>
                  <a:t>Cost elements as a %  of that Service Tower Cost</a:t>
                </a:r>
              </a:p>
            </c:rich>
          </c:tx>
          <c:layout>
            <c:manualLayout>
              <c:xMode val="edge"/>
              <c:yMode val="edge"/>
              <c:x val="1.0777521170130869E-2"/>
              <c:y val="0.17433414043583537"/>
            </c:manualLayout>
          </c:layout>
          <c:spPr>
            <a:noFill/>
            <a:ln w="25400">
              <a:noFill/>
            </a:ln>
          </c:spPr>
        </c:title>
        <c:numFmt formatCode="0%" sourceLinked="1"/>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11804160"/>
        <c:crosses val="autoZero"/>
        <c:crossBetween val="between"/>
      </c:valAx>
      <c:spPr>
        <a:solidFill>
          <a:srgbClr val="FFFFFF"/>
        </a:solidFill>
        <a:ln w="25400">
          <a:noFill/>
        </a:ln>
      </c:spPr>
    </c:plotArea>
    <c:legend>
      <c:legendPos val="r"/>
      <c:layout>
        <c:manualLayout>
          <c:xMode val="edge"/>
          <c:yMode val="edge"/>
          <c:wMode val="edge"/>
          <c:hMode val="edge"/>
          <c:x val="0.727392563227518"/>
          <c:y val="0.18069690441237224"/>
          <c:w val="0.86176356131003251"/>
          <c:h val="0.81101904634802013"/>
        </c:manualLayout>
      </c:layout>
      <c:spPr>
        <a:noFill/>
        <a:ln w="25400">
          <a:noFill/>
        </a:ln>
      </c:spPr>
      <c:txPr>
        <a:bodyPr/>
        <a:lstStyle/>
        <a:p>
          <a:pPr>
            <a:defRPr sz="825" b="0" i="0" u="none" strike="noStrike" baseline="0">
              <a:solidFill>
                <a:srgbClr val="000000"/>
              </a:solidFill>
              <a:latin typeface="Calibri"/>
              <a:ea typeface="Calibri"/>
              <a:cs typeface="Calibri"/>
            </a:defRPr>
          </a:pPr>
          <a:endParaRPr lang="en-US"/>
        </a:p>
      </c:txPr>
    </c:legend>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178" l="0.70000000000000062" r="0.70000000000000062" t="0.75000000000000178"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Calibri"/>
                <a:ea typeface="Calibri"/>
                <a:cs typeface="Calibri"/>
              </a:defRPr>
            </a:pPr>
            <a:r>
              <a:t>Cost elements for the End User Infrastructure Service Tower as a % of that Service Tower Cost</a:t>
            </a:r>
          </a:p>
        </c:rich>
      </c:tx>
      <c:layout>
        <c:manualLayout>
          <c:xMode val="edge"/>
          <c:yMode val="edge"/>
          <c:x val="6.3895384901367702E-2"/>
          <c:y val="2.0594965675057211E-2"/>
        </c:manualLayout>
      </c:layout>
      <c:spPr>
        <a:noFill/>
        <a:ln w="25400">
          <a:noFill/>
        </a:ln>
      </c:spPr>
    </c:title>
    <c:plotArea>
      <c:layout>
        <c:manualLayout>
          <c:layoutTarget val="inner"/>
          <c:xMode val="edge"/>
          <c:yMode val="edge"/>
          <c:x val="8.8209364454443218E-2"/>
          <c:y val="0.10706650149647497"/>
          <c:w val="0.61011873515810533"/>
          <c:h val="0.71827456350564878"/>
        </c:manualLayout>
      </c:layout>
      <c:barChart>
        <c:barDir val="col"/>
        <c:grouping val="percentStacked"/>
        <c:ser>
          <c:idx val="0"/>
          <c:order val="0"/>
          <c:tx>
            <c:strRef>
              <c:f>'6. ICT metrics'!$B$533</c:f>
              <c:strCache>
                <c:ptCount val="1"/>
                <c:pt idx="0">
                  <c:v>End User Infrastructure hardware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metrics'!$C$530:$E$530</c:f>
              <c:strCache>
                <c:ptCount val="3"/>
                <c:pt idx="0">
                  <c:v>Agency result 
FY 2013/14</c:v>
                </c:pt>
                <c:pt idx="1">
                  <c:v>Agency result 
FY 2012/13</c:v>
                </c:pt>
                <c:pt idx="2">
                  <c:v>Other Jurisdiction</c:v>
                </c:pt>
              </c:strCache>
            </c:strRef>
          </c:cat>
          <c:val>
            <c:numRef>
              <c:f>'6. ICT metrics'!$C$533:$E$533</c:f>
              <c:numCache>
                <c:formatCode>0.00%</c:formatCode>
                <c:ptCount val="3"/>
                <c:pt idx="0">
                  <c:v>0.44269999999999998</c:v>
                </c:pt>
                <c:pt idx="1">
                  <c:v>0.43530000000000002</c:v>
                </c:pt>
                <c:pt idx="2">
                  <c:v>0.45</c:v>
                </c:pt>
              </c:numCache>
            </c:numRef>
          </c:val>
        </c:ser>
        <c:ser>
          <c:idx val="1"/>
          <c:order val="1"/>
          <c:tx>
            <c:strRef>
              <c:f>'6. ICT metrics'!$B$536</c:f>
              <c:strCache>
                <c:ptCount val="1"/>
                <c:pt idx="0">
                  <c:v>End User Infrastructure software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metrics'!$C$530:$E$530</c:f>
              <c:strCache>
                <c:ptCount val="3"/>
                <c:pt idx="0">
                  <c:v>Agency result 
FY 2013/14</c:v>
                </c:pt>
                <c:pt idx="1">
                  <c:v>Agency result 
FY 2012/13</c:v>
                </c:pt>
                <c:pt idx="2">
                  <c:v>Other Jurisdiction</c:v>
                </c:pt>
              </c:strCache>
            </c:strRef>
          </c:cat>
          <c:val>
            <c:numRef>
              <c:f>'6. ICT metrics'!$C$536:$E$536</c:f>
              <c:numCache>
                <c:formatCode>0.00%</c:formatCode>
                <c:ptCount val="3"/>
                <c:pt idx="0">
                  <c:v>0.2727</c:v>
                </c:pt>
                <c:pt idx="1">
                  <c:v>0.2404</c:v>
                </c:pt>
                <c:pt idx="2">
                  <c:v>0.12</c:v>
                </c:pt>
              </c:numCache>
            </c:numRef>
          </c:val>
        </c:ser>
        <c:ser>
          <c:idx val="2"/>
          <c:order val="2"/>
          <c:tx>
            <c:strRef>
              <c:f>'6. ICT metrics'!$B$537</c:f>
              <c:strCache>
                <c:ptCount val="1"/>
                <c:pt idx="0">
                  <c:v>End User Infrastructure personnel internal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metrics'!$C$530:$E$530</c:f>
              <c:strCache>
                <c:ptCount val="3"/>
                <c:pt idx="0">
                  <c:v>Agency result 
FY 2013/14</c:v>
                </c:pt>
                <c:pt idx="1">
                  <c:v>Agency result 
FY 2012/13</c:v>
                </c:pt>
                <c:pt idx="2">
                  <c:v>Other Jurisdiction</c:v>
                </c:pt>
              </c:strCache>
            </c:strRef>
          </c:cat>
          <c:val>
            <c:numRef>
              <c:f>'6. ICT metrics'!$C$537:$E$537</c:f>
              <c:numCache>
                <c:formatCode>0.00%</c:formatCode>
                <c:ptCount val="3"/>
                <c:pt idx="0">
                  <c:v>6.7100000000000007E-2</c:v>
                </c:pt>
                <c:pt idx="1">
                  <c:v>0.1205</c:v>
                </c:pt>
                <c:pt idx="2">
                  <c:v>0.28000000000000003</c:v>
                </c:pt>
              </c:numCache>
            </c:numRef>
          </c:val>
        </c:ser>
        <c:ser>
          <c:idx val="3"/>
          <c:order val="3"/>
          <c:tx>
            <c:strRef>
              <c:f>'6. ICT metrics'!$B$538</c:f>
              <c:strCache>
                <c:ptCount val="1"/>
                <c:pt idx="0">
                  <c:v>End User Infrastructure personnel external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metrics'!$C$530:$E$530</c:f>
              <c:strCache>
                <c:ptCount val="3"/>
                <c:pt idx="0">
                  <c:v>Agency result 
FY 2013/14</c:v>
                </c:pt>
                <c:pt idx="1">
                  <c:v>Agency result 
FY 2012/13</c:v>
                </c:pt>
                <c:pt idx="2">
                  <c:v>Other Jurisdiction</c:v>
                </c:pt>
              </c:strCache>
            </c:strRef>
          </c:cat>
          <c:val>
            <c:numRef>
              <c:f>'6. ICT metrics'!$C$538:$E$538</c:f>
              <c:numCache>
                <c:formatCode>0.00%</c:formatCode>
                <c:ptCount val="3"/>
                <c:pt idx="0">
                  <c:v>0</c:v>
                </c:pt>
                <c:pt idx="1">
                  <c:v>0</c:v>
                </c:pt>
                <c:pt idx="2">
                  <c:v>0.03</c:v>
                </c:pt>
              </c:numCache>
            </c:numRef>
          </c:val>
        </c:ser>
        <c:ser>
          <c:idx val="4"/>
          <c:order val="4"/>
          <c:tx>
            <c:strRef>
              <c:f>'6. ICT metrics'!$B$539</c:f>
              <c:strCache>
                <c:ptCount val="1"/>
                <c:pt idx="0">
                  <c:v>End User Infrastructure outsourced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metrics'!$C$530:$E$530</c:f>
              <c:strCache>
                <c:ptCount val="3"/>
                <c:pt idx="0">
                  <c:v>Agency result 
FY 2013/14</c:v>
                </c:pt>
                <c:pt idx="1">
                  <c:v>Agency result 
FY 2012/13</c:v>
                </c:pt>
                <c:pt idx="2">
                  <c:v>Other Jurisdiction</c:v>
                </c:pt>
              </c:strCache>
            </c:strRef>
          </c:cat>
          <c:val>
            <c:numRef>
              <c:f>'6. ICT metrics'!$C$539:$E$539</c:f>
              <c:numCache>
                <c:formatCode>0.00%</c:formatCode>
                <c:ptCount val="3"/>
                <c:pt idx="0">
                  <c:v>0.2175</c:v>
                </c:pt>
                <c:pt idx="1">
                  <c:v>0.20380000000000001</c:v>
                </c:pt>
                <c:pt idx="2">
                  <c:v>0.09</c:v>
                </c:pt>
              </c:numCache>
            </c:numRef>
          </c:val>
        </c:ser>
        <c:ser>
          <c:idx val="5"/>
          <c:order val="5"/>
          <c:tx>
            <c:strRef>
              <c:f>'6. ICT metrics'!$B$540</c:f>
              <c:strCache>
                <c:ptCount val="1"/>
                <c:pt idx="0">
                  <c:v>End User Infrastructure carriage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metrics'!$C$530:$E$530</c:f>
              <c:strCache>
                <c:ptCount val="3"/>
                <c:pt idx="0">
                  <c:v>Agency result 
FY 2013/14</c:v>
                </c:pt>
                <c:pt idx="1">
                  <c:v>Agency result 
FY 2012/13</c:v>
                </c:pt>
                <c:pt idx="2">
                  <c:v>Other Jurisdiction</c:v>
                </c:pt>
              </c:strCache>
            </c:strRef>
          </c:cat>
          <c:val>
            <c:numRef>
              <c:f>'6. ICT metrics'!$C$540:$E$540</c:f>
              <c:numCache>
                <c:formatCode>0.00%</c:formatCode>
                <c:ptCount val="3"/>
                <c:pt idx="0">
                  <c:v>0</c:v>
                </c:pt>
                <c:pt idx="1">
                  <c:v>0</c:v>
                </c:pt>
                <c:pt idx="2">
                  <c:v>0</c:v>
                </c:pt>
              </c:numCache>
            </c:numRef>
          </c:val>
        </c:ser>
        <c:ser>
          <c:idx val="6"/>
          <c:order val="6"/>
          <c:tx>
            <c:strRef>
              <c:f>'6. ICT metrics'!$B$541</c:f>
              <c:strCache>
                <c:ptCount val="1"/>
                <c:pt idx="0">
                  <c:v>End User Infrastructure other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metrics'!$C$530:$E$530</c:f>
              <c:strCache>
                <c:ptCount val="3"/>
                <c:pt idx="0">
                  <c:v>Agency result 
FY 2013/14</c:v>
                </c:pt>
                <c:pt idx="1">
                  <c:v>Agency result 
FY 2012/13</c:v>
                </c:pt>
                <c:pt idx="2">
                  <c:v>Other Jurisdiction</c:v>
                </c:pt>
              </c:strCache>
            </c:strRef>
          </c:cat>
          <c:val>
            <c:numRef>
              <c:f>'6. ICT metrics'!$C$541:$E$541</c:f>
              <c:numCache>
                <c:formatCode>0.00%</c:formatCode>
                <c:ptCount val="3"/>
                <c:pt idx="0">
                  <c:v>0</c:v>
                </c:pt>
                <c:pt idx="1">
                  <c:v>0</c:v>
                </c:pt>
                <c:pt idx="2">
                  <c:v>0.03</c:v>
                </c:pt>
              </c:numCache>
            </c:numRef>
          </c:val>
        </c:ser>
        <c:overlap val="100"/>
        <c:axId val="211895808"/>
        <c:axId val="211897728"/>
      </c:barChart>
      <c:catAx>
        <c:axId val="211895808"/>
        <c:scaling>
          <c:orientation val="minMax"/>
        </c:scaling>
        <c:axPos val="b"/>
        <c:title>
          <c:tx>
            <c:rich>
              <a:bodyPr/>
              <a:lstStyle/>
              <a:p>
                <a:pPr>
                  <a:defRPr sz="1000" b="1" i="0" u="none" strike="noStrike" baseline="0">
                    <a:solidFill>
                      <a:srgbClr val="000000"/>
                    </a:solidFill>
                    <a:latin typeface="Calibri"/>
                    <a:ea typeface="Calibri"/>
                    <a:cs typeface="Calibri"/>
                  </a:defRPr>
                </a:pPr>
                <a:r>
                  <a:t>Comparator Cohort</a:t>
                </a:r>
              </a:p>
            </c:rich>
          </c:tx>
          <c:layout>
            <c:manualLayout>
              <c:xMode val="edge"/>
              <c:yMode val="edge"/>
              <c:x val="0.35026968049317164"/>
              <c:y val="0.92219679633867291"/>
            </c:manualLayout>
          </c:layout>
          <c:spPr>
            <a:noFill/>
            <a:ln w="25400">
              <a:noFill/>
            </a:ln>
          </c:spPr>
        </c:title>
        <c:numFmt formatCode="General" sourceLinked="1"/>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11897728"/>
        <c:crosses val="autoZero"/>
        <c:auto val="1"/>
        <c:lblAlgn val="ctr"/>
        <c:lblOffset val="100"/>
      </c:catAx>
      <c:valAx>
        <c:axId val="211897728"/>
        <c:scaling>
          <c:orientation val="minMax"/>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Calibri"/>
                    <a:ea typeface="Calibri"/>
                    <a:cs typeface="Calibri"/>
                  </a:defRPr>
                </a:pPr>
                <a:r>
                  <a:t>Cost elements as a %  of that Service Tower Cost</a:t>
                </a:r>
              </a:p>
            </c:rich>
          </c:tx>
          <c:layout>
            <c:manualLayout>
              <c:xMode val="edge"/>
              <c:yMode val="edge"/>
              <c:x val="2.0015396458814484E-2"/>
              <c:y val="0.15789473684210531"/>
            </c:manualLayout>
          </c:layout>
          <c:spPr>
            <a:noFill/>
            <a:ln w="25400">
              <a:noFill/>
            </a:ln>
          </c:spPr>
        </c:title>
        <c:numFmt formatCode="0%" sourceLinked="1"/>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11895808"/>
        <c:crosses val="autoZero"/>
        <c:crossBetween val="between"/>
      </c:valAx>
      <c:spPr>
        <a:solidFill>
          <a:srgbClr val="FFFFFF"/>
        </a:solidFill>
        <a:ln w="25400">
          <a:noFill/>
        </a:ln>
      </c:spPr>
    </c:plotArea>
    <c:legend>
      <c:legendPos val="r"/>
      <c:layout>
        <c:manualLayout>
          <c:xMode val="edge"/>
          <c:yMode val="edge"/>
          <c:wMode val="edge"/>
          <c:hMode val="edge"/>
          <c:x val="0.72363413002935839"/>
          <c:y val="0.16247139588100692"/>
          <c:w val="0.93302613154879899"/>
          <c:h val="0.83295194508009163"/>
        </c:manualLayout>
      </c:layout>
      <c:spPr>
        <a:noFill/>
        <a:ln w="25400">
          <a:noFill/>
        </a:ln>
      </c:spPr>
      <c:txPr>
        <a:bodyPr/>
        <a:lstStyle/>
        <a:p>
          <a:pPr>
            <a:defRPr sz="825" b="0" i="0" u="none" strike="noStrike" baseline="0">
              <a:solidFill>
                <a:srgbClr val="000000"/>
              </a:solidFill>
              <a:latin typeface="Calibri"/>
              <a:ea typeface="Calibri"/>
              <a:cs typeface="Calibri"/>
            </a:defRPr>
          </a:pPr>
          <a:endParaRPr lang="en-US"/>
        </a:p>
      </c:txPr>
    </c:legend>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 l="0.70000000000000062" r="0.70000000000000062" t="0.750000000000002"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Calibri"/>
                <a:ea typeface="Calibri"/>
                <a:cs typeface="Calibri"/>
              </a:defRPr>
            </a:pPr>
            <a:r>
              <a:t>Cost elements for the Helpdesk Service Tower as a % of that Service Tower Cost</a:t>
            </a:r>
          </a:p>
        </c:rich>
      </c:tx>
      <c:layout>
        <c:manualLayout>
          <c:xMode val="edge"/>
          <c:yMode val="edge"/>
          <c:x val="6.5435030782814957E-2"/>
          <c:y val="2.1176470588235297E-2"/>
        </c:manualLayout>
      </c:layout>
      <c:spPr>
        <a:noFill/>
        <a:ln w="25400">
          <a:noFill/>
        </a:ln>
      </c:spPr>
    </c:title>
    <c:plotArea>
      <c:layout>
        <c:manualLayout>
          <c:layoutTarget val="inner"/>
          <c:xMode val="edge"/>
          <c:yMode val="edge"/>
          <c:x val="7.9280793025871793E-2"/>
          <c:y val="0.10706650149647501"/>
          <c:w val="0.61904730658667673"/>
          <c:h val="0.7060701394019111"/>
        </c:manualLayout>
      </c:layout>
      <c:barChart>
        <c:barDir val="col"/>
        <c:grouping val="percentStacked"/>
        <c:ser>
          <c:idx val="0"/>
          <c:order val="0"/>
          <c:tx>
            <c:strRef>
              <c:f>'6. ICT metrics'!$B$569</c:f>
              <c:strCache>
                <c:ptCount val="1"/>
                <c:pt idx="0">
                  <c:v>Helpdesk hardware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metrics'!$C$566:$E$566</c:f>
              <c:strCache>
                <c:ptCount val="3"/>
                <c:pt idx="0">
                  <c:v>Agency result 
FY 2013/14</c:v>
                </c:pt>
                <c:pt idx="1">
                  <c:v>Agency result 
FY 2012/13</c:v>
                </c:pt>
                <c:pt idx="2">
                  <c:v>Other Jurisdiction</c:v>
                </c:pt>
              </c:strCache>
            </c:strRef>
          </c:cat>
          <c:val>
            <c:numRef>
              <c:f>'6. ICT metrics'!$C$569:$E$569</c:f>
              <c:numCache>
                <c:formatCode>0.00%</c:formatCode>
                <c:ptCount val="3"/>
                <c:pt idx="0">
                  <c:v>0</c:v>
                </c:pt>
                <c:pt idx="1">
                  <c:v>0</c:v>
                </c:pt>
                <c:pt idx="2">
                  <c:v>0.03</c:v>
                </c:pt>
              </c:numCache>
            </c:numRef>
          </c:val>
        </c:ser>
        <c:ser>
          <c:idx val="1"/>
          <c:order val="1"/>
          <c:tx>
            <c:strRef>
              <c:f>'6. ICT metrics'!$B$572</c:f>
              <c:strCache>
                <c:ptCount val="1"/>
                <c:pt idx="0">
                  <c:v>Helpdesk software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metrics'!$C$566:$E$566</c:f>
              <c:strCache>
                <c:ptCount val="3"/>
                <c:pt idx="0">
                  <c:v>Agency result 
FY 2013/14</c:v>
                </c:pt>
                <c:pt idx="1">
                  <c:v>Agency result 
FY 2012/13</c:v>
                </c:pt>
                <c:pt idx="2">
                  <c:v>Other Jurisdiction</c:v>
                </c:pt>
              </c:strCache>
            </c:strRef>
          </c:cat>
          <c:val>
            <c:numRef>
              <c:f>'6. ICT metrics'!$C$572:$E$572</c:f>
              <c:numCache>
                <c:formatCode>0.00%</c:formatCode>
                <c:ptCount val="3"/>
                <c:pt idx="0">
                  <c:v>0</c:v>
                </c:pt>
                <c:pt idx="1">
                  <c:v>0</c:v>
                </c:pt>
                <c:pt idx="2">
                  <c:v>0.03</c:v>
                </c:pt>
              </c:numCache>
            </c:numRef>
          </c:val>
        </c:ser>
        <c:ser>
          <c:idx val="2"/>
          <c:order val="2"/>
          <c:tx>
            <c:strRef>
              <c:f>'6. ICT metrics'!$B$573</c:f>
              <c:strCache>
                <c:ptCount val="1"/>
                <c:pt idx="0">
                  <c:v>Helpdesk personnel internal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metrics'!$C$566:$E$566</c:f>
              <c:strCache>
                <c:ptCount val="3"/>
                <c:pt idx="0">
                  <c:v>Agency result 
FY 2013/14</c:v>
                </c:pt>
                <c:pt idx="1">
                  <c:v>Agency result 
FY 2012/13</c:v>
                </c:pt>
                <c:pt idx="2">
                  <c:v>Other Jurisdiction</c:v>
                </c:pt>
              </c:strCache>
            </c:strRef>
          </c:cat>
          <c:val>
            <c:numRef>
              <c:f>'6. ICT metrics'!$C$573:$E$573</c:f>
              <c:numCache>
                <c:formatCode>0.00%</c:formatCode>
                <c:ptCount val="3"/>
                <c:pt idx="0">
                  <c:v>0.11</c:v>
                </c:pt>
                <c:pt idx="1">
                  <c:v>9.7600000000000006E-2</c:v>
                </c:pt>
                <c:pt idx="2">
                  <c:v>0.68</c:v>
                </c:pt>
              </c:numCache>
            </c:numRef>
          </c:val>
        </c:ser>
        <c:ser>
          <c:idx val="3"/>
          <c:order val="3"/>
          <c:tx>
            <c:strRef>
              <c:f>'6. ICT metrics'!$B$574</c:f>
              <c:strCache>
                <c:ptCount val="1"/>
                <c:pt idx="0">
                  <c:v>Helpdesk personnel external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metrics'!$C$566:$E$566</c:f>
              <c:strCache>
                <c:ptCount val="3"/>
                <c:pt idx="0">
                  <c:v>Agency result 
FY 2013/14</c:v>
                </c:pt>
                <c:pt idx="1">
                  <c:v>Agency result 
FY 2012/13</c:v>
                </c:pt>
                <c:pt idx="2">
                  <c:v>Other Jurisdiction</c:v>
                </c:pt>
              </c:strCache>
            </c:strRef>
          </c:cat>
          <c:val>
            <c:numRef>
              <c:f>'6. ICT metrics'!$C$574:$E$574</c:f>
              <c:numCache>
                <c:formatCode>0.00%</c:formatCode>
                <c:ptCount val="3"/>
                <c:pt idx="0">
                  <c:v>0</c:v>
                </c:pt>
                <c:pt idx="1">
                  <c:v>0</c:v>
                </c:pt>
                <c:pt idx="2">
                  <c:v>0.16</c:v>
                </c:pt>
              </c:numCache>
            </c:numRef>
          </c:val>
        </c:ser>
        <c:ser>
          <c:idx val="4"/>
          <c:order val="4"/>
          <c:tx>
            <c:strRef>
              <c:f>'6. ICT metrics'!$B$575</c:f>
              <c:strCache>
                <c:ptCount val="1"/>
                <c:pt idx="0">
                  <c:v>Helpdesk outsourced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metrics'!$C$566:$E$566</c:f>
              <c:strCache>
                <c:ptCount val="3"/>
                <c:pt idx="0">
                  <c:v>Agency result 
FY 2013/14</c:v>
                </c:pt>
                <c:pt idx="1">
                  <c:v>Agency result 
FY 2012/13</c:v>
                </c:pt>
                <c:pt idx="2">
                  <c:v>Other Jurisdiction</c:v>
                </c:pt>
              </c:strCache>
            </c:strRef>
          </c:cat>
          <c:val>
            <c:numRef>
              <c:f>'6. ICT metrics'!$C$575:$E$575</c:f>
              <c:numCache>
                <c:formatCode>0.00%</c:formatCode>
                <c:ptCount val="3"/>
                <c:pt idx="0">
                  <c:v>0.89</c:v>
                </c:pt>
                <c:pt idx="1">
                  <c:v>0.90239999999999998</c:v>
                </c:pt>
                <c:pt idx="2">
                  <c:v>0.08</c:v>
                </c:pt>
              </c:numCache>
            </c:numRef>
          </c:val>
        </c:ser>
        <c:ser>
          <c:idx val="5"/>
          <c:order val="5"/>
          <c:tx>
            <c:strRef>
              <c:f>'6. ICT metrics'!$B$576</c:f>
              <c:strCache>
                <c:ptCount val="1"/>
                <c:pt idx="0">
                  <c:v>Helpdesk carriage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metrics'!$C$566:$E$566</c:f>
              <c:strCache>
                <c:ptCount val="3"/>
                <c:pt idx="0">
                  <c:v>Agency result 
FY 2013/14</c:v>
                </c:pt>
                <c:pt idx="1">
                  <c:v>Agency result 
FY 2012/13</c:v>
                </c:pt>
                <c:pt idx="2">
                  <c:v>Other Jurisdiction</c:v>
                </c:pt>
              </c:strCache>
            </c:strRef>
          </c:cat>
          <c:val>
            <c:numRef>
              <c:f>'6. ICT metrics'!$C$576:$E$576</c:f>
              <c:numCache>
                <c:formatCode>0.00%</c:formatCode>
                <c:ptCount val="3"/>
                <c:pt idx="0">
                  <c:v>0</c:v>
                </c:pt>
                <c:pt idx="1">
                  <c:v>0</c:v>
                </c:pt>
                <c:pt idx="2">
                  <c:v>0</c:v>
                </c:pt>
              </c:numCache>
            </c:numRef>
          </c:val>
        </c:ser>
        <c:ser>
          <c:idx val="6"/>
          <c:order val="6"/>
          <c:tx>
            <c:strRef>
              <c:f>'6. ICT metrics'!$B$577</c:f>
              <c:strCache>
                <c:ptCount val="1"/>
                <c:pt idx="0">
                  <c:v>Helpdesk other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metrics'!$C$566:$E$566</c:f>
              <c:strCache>
                <c:ptCount val="3"/>
                <c:pt idx="0">
                  <c:v>Agency result 
FY 2013/14</c:v>
                </c:pt>
                <c:pt idx="1">
                  <c:v>Agency result 
FY 2012/13</c:v>
                </c:pt>
                <c:pt idx="2">
                  <c:v>Other Jurisdiction</c:v>
                </c:pt>
              </c:strCache>
            </c:strRef>
          </c:cat>
          <c:val>
            <c:numRef>
              <c:f>'6. ICT metrics'!$C$577:$E$577</c:f>
              <c:numCache>
                <c:formatCode>0.00%</c:formatCode>
                <c:ptCount val="3"/>
                <c:pt idx="0">
                  <c:v>0</c:v>
                </c:pt>
                <c:pt idx="1">
                  <c:v>0</c:v>
                </c:pt>
                <c:pt idx="2">
                  <c:v>0.02</c:v>
                </c:pt>
              </c:numCache>
            </c:numRef>
          </c:val>
        </c:ser>
        <c:overlap val="100"/>
        <c:axId val="211991168"/>
        <c:axId val="212013824"/>
      </c:barChart>
      <c:catAx>
        <c:axId val="211991168"/>
        <c:scaling>
          <c:orientation val="minMax"/>
        </c:scaling>
        <c:axPos val="b"/>
        <c:title>
          <c:tx>
            <c:rich>
              <a:bodyPr/>
              <a:lstStyle/>
              <a:p>
                <a:pPr>
                  <a:defRPr sz="1000" b="1" i="0" u="none" strike="noStrike" baseline="0">
                    <a:solidFill>
                      <a:srgbClr val="000000"/>
                    </a:solidFill>
                    <a:latin typeface="Calibri"/>
                    <a:ea typeface="Calibri"/>
                    <a:cs typeface="Calibri"/>
                  </a:defRPr>
                </a:pPr>
                <a:r>
                  <a:t>Comparator Cohort</a:t>
                </a:r>
              </a:p>
            </c:rich>
          </c:tx>
          <c:layout>
            <c:manualLayout>
              <c:xMode val="edge"/>
              <c:yMode val="edge"/>
              <c:x val="0.34565074284882985"/>
              <c:y val="0.91294117647058859"/>
            </c:manualLayout>
          </c:layout>
          <c:spPr>
            <a:noFill/>
            <a:ln w="25400">
              <a:noFill/>
            </a:ln>
          </c:spPr>
        </c:title>
        <c:numFmt formatCode="General" sourceLinked="1"/>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12013824"/>
        <c:crosses val="autoZero"/>
        <c:auto val="1"/>
        <c:lblAlgn val="ctr"/>
        <c:lblOffset val="100"/>
      </c:catAx>
      <c:valAx>
        <c:axId val="212013824"/>
        <c:scaling>
          <c:orientation val="minMax"/>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Calibri"/>
                    <a:ea typeface="Calibri"/>
                    <a:cs typeface="Calibri"/>
                  </a:defRPr>
                </a:pPr>
                <a:r>
                  <a:t>Cost elements as a %  of that Service Tower Cost</a:t>
                </a:r>
              </a:p>
            </c:rich>
          </c:tx>
          <c:layout>
            <c:manualLayout>
              <c:xMode val="edge"/>
              <c:yMode val="edge"/>
              <c:x val="1.6936104695919944E-2"/>
              <c:y val="0.14117647058823529"/>
            </c:manualLayout>
          </c:layout>
          <c:spPr>
            <a:noFill/>
            <a:ln w="25400">
              <a:noFill/>
            </a:ln>
          </c:spPr>
        </c:title>
        <c:numFmt formatCode="0%" sourceLinked="1"/>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11991168"/>
        <c:crosses val="autoZero"/>
        <c:crossBetween val="between"/>
      </c:valAx>
      <c:spPr>
        <a:solidFill>
          <a:srgbClr val="FFFFFF"/>
        </a:solidFill>
        <a:ln w="25400">
          <a:noFill/>
        </a:ln>
      </c:spPr>
    </c:plotArea>
    <c:legend>
      <c:legendPos val="r"/>
      <c:layout>
        <c:manualLayout>
          <c:xMode val="edge"/>
          <c:yMode val="edge"/>
          <c:wMode val="edge"/>
          <c:hMode val="edge"/>
          <c:x val="0.7281109029962477"/>
          <c:y val="0.18897687200864596"/>
          <c:w val="0.88005608998644191"/>
          <c:h val="0.83692227883279302"/>
        </c:manualLayout>
      </c:layout>
      <c:spPr>
        <a:noFill/>
        <a:ln w="25400">
          <a:noFill/>
        </a:ln>
      </c:spPr>
      <c:txPr>
        <a:bodyPr/>
        <a:lstStyle/>
        <a:p>
          <a:pPr>
            <a:defRPr sz="825" b="0" i="0" u="none" strike="noStrike" baseline="0">
              <a:solidFill>
                <a:srgbClr val="000000"/>
              </a:solidFill>
              <a:latin typeface="Calibri"/>
              <a:ea typeface="Calibri"/>
              <a:cs typeface="Calibri"/>
            </a:defRPr>
          </a:pPr>
          <a:endParaRPr lang="en-US"/>
        </a:p>
      </c:txPr>
    </c:legend>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Calibri"/>
                <a:ea typeface="Calibri"/>
                <a:cs typeface="Calibri"/>
              </a:defRPr>
            </a:pPr>
            <a:r>
              <a:t>Cost elements for the Applications Service Tower as a % of that Service Tower Cost</a:t>
            </a:r>
          </a:p>
        </c:rich>
      </c:tx>
      <c:layout>
        <c:manualLayout>
          <c:xMode val="edge"/>
          <c:yMode val="edge"/>
          <c:x val="6.4665207842091343E-2"/>
          <c:y val="2.0594965675057211E-2"/>
        </c:manualLayout>
      </c:layout>
      <c:spPr>
        <a:noFill/>
        <a:ln w="25400">
          <a:noFill/>
        </a:ln>
      </c:spPr>
    </c:title>
    <c:plotArea>
      <c:layout>
        <c:manualLayout>
          <c:layoutTarget val="inner"/>
          <c:xMode val="edge"/>
          <c:yMode val="edge"/>
          <c:x val="8.6225237470316213E-2"/>
          <c:y val="0.10706650149647506"/>
          <c:w val="0.6121028621422322"/>
          <c:h val="0.7091212454278456"/>
        </c:manualLayout>
      </c:layout>
      <c:barChart>
        <c:barDir val="col"/>
        <c:grouping val="percentStacked"/>
        <c:ser>
          <c:idx val="0"/>
          <c:order val="0"/>
          <c:tx>
            <c:strRef>
              <c:f>'6. ICT metrics'!$B$605</c:f>
              <c:strCache>
                <c:ptCount val="1"/>
                <c:pt idx="0">
                  <c:v>Applications hardware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metrics'!$C$602:$E$602</c:f>
              <c:strCache>
                <c:ptCount val="3"/>
                <c:pt idx="0">
                  <c:v>Agency result 
FY 2013/14</c:v>
                </c:pt>
                <c:pt idx="1">
                  <c:v>Agency result 
FY 2012/13</c:v>
                </c:pt>
                <c:pt idx="2">
                  <c:v>Other Jurisdiction</c:v>
                </c:pt>
              </c:strCache>
            </c:strRef>
          </c:cat>
          <c:val>
            <c:numRef>
              <c:f>'6. ICT metrics'!$C$605:$E$605</c:f>
              <c:numCache>
                <c:formatCode>0.00%</c:formatCode>
                <c:ptCount val="3"/>
                <c:pt idx="0">
                  <c:v>-1.34E-2</c:v>
                </c:pt>
                <c:pt idx="1">
                  <c:v>4.6100000000000002E-2</c:v>
                </c:pt>
                <c:pt idx="2">
                  <c:v>0.05</c:v>
                </c:pt>
              </c:numCache>
            </c:numRef>
          </c:val>
        </c:ser>
        <c:ser>
          <c:idx val="1"/>
          <c:order val="1"/>
          <c:tx>
            <c:strRef>
              <c:f>'6. ICT metrics'!$B$608</c:f>
              <c:strCache>
                <c:ptCount val="1"/>
                <c:pt idx="0">
                  <c:v>Applications software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metrics'!$C$602:$E$602</c:f>
              <c:strCache>
                <c:ptCount val="3"/>
                <c:pt idx="0">
                  <c:v>Agency result 
FY 2013/14</c:v>
                </c:pt>
                <c:pt idx="1">
                  <c:v>Agency result 
FY 2012/13</c:v>
                </c:pt>
                <c:pt idx="2">
                  <c:v>Other Jurisdiction</c:v>
                </c:pt>
              </c:strCache>
            </c:strRef>
          </c:cat>
          <c:val>
            <c:numRef>
              <c:f>'6. ICT metrics'!$C$608:$E$608</c:f>
              <c:numCache>
                <c:formatCode>0.00%</c:formatCode>
                <c:ptCount val="3"/>
                <c:pt idx="0">
                  <c:v>0.24209999999999998</c:v>
                </c:pt>
                <c:pt idx="1">
                  <c:v>0.58119999999999994</c:v>
                </c:pt>
                <c:pt idx="2">
                  <c:v>0.3</c:v>
                </c:pt>
              </c:numCache>
            </c:numRef>
          </c:val>
        </c:ser>
        <c:ser>
          <c:idx val="2"/>
          <c:order val="2"/>
          <c:tx>
            <c:strRef>
              <c:f>'6. ICT metrics'!$B$609</c:f>
              <c:strCache>
                <c:ptCount val="1"/>
                <c:pt idx="0">
                  <c:v>Applications personnel internal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metrics'!$C$602:$E$602</c:f>
              <c:strCache>
                <c:ptCount val="3"/>
                <c:pt idx="0">
                  <c:v>Agency result 
FY 2013/14</c:v>
                </c:pt>
                <c:pt idx="1">
                  <c:v>Agency result 
FY 2012/13</c:v>
                </c:pt>
                <c:pt idx="2">
                  <c:v>Other Jurisdiction</c:v>
                </c:pt>
              </c:strCache>
            </c:strRef>
          </c:cat>
          <c:val>
            <c:numRef>
              <c:f>'6. ICT metrics'!$C$609:$E$609</c:f>
              <c:numCache>
                <c:formatCode>0.00%</c:formatCode>
                <c:ptCount val="3"/>
                <c:pt idx="0">
                  <c:v>0.51480000000000004</c:v>
                </c:pt>
                <c:pt idx="1">
                  <c:v>0.22670000000000001</c:v>
                </c:pt>
                <c:pt idx="2">
                  <c:v>0.19</c:v>
                </c:pt>
              </c:numCache>
            </c:numRef>
          </c:val>
        </c:ser>
        <c:ser>
          <c:idx val="3"/>
          <c:order val="3"/>
          <c:tx>
            <c:strRef>
              <c:f>'6. ICT metrics'!$B$610</c:f>
              <c:strCache>
                <c:ptCount val="1"/>
                <c:pt idx="0">
                  <c:v>Applications personnel external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metrics'!$C$602:$E$602</c:f>
              <c:strCache>
                <c:ptCount val="3"/>
                <c:pt idx="0">
                  <c:v>Agency result 
FY 2013/14</c:v>
                </c:pt>
                <c:pt idx="1">
                  <c:v>Agency result 
FY 2012/13</c:v>
                </c:pt>
                <c:pt idx="2">
                  <c:v>Other Jurisdiction</c:v>
                </c:pt>
              </c:strCache>
            </c:strRef>
          </c:cat>
          <c:val>
            <c:numRef>
              <c:f>'6. ICT metrics'!$C$610:$E$610</c:f>
              <c:numCache>
                <c:formatCode>0.00%</c:formatCode>
                <c:ptCount val="3"/>
                <c:pt idx="0">
                  <c:v>0.25650000000000001</c:v>
                </c:pt>
                <c:pt idx="1">
                  <c:v>0.14080000000000001</c:v>
                </c:pt>
                <c:pt idx="2">
                  <c:v>0.17</c:v>
                </c:pt>
              </c:numCache>
            </c:numRef>
          </c:val>
        </c:ser>
        <c:ser>
          <c:idx val="4"/>
          <c:order val="4"/>
          <c:tx>
            <c:strRef>
              <c:f>'6. ICT metrics'!$B$611</c:f>
              <c:strCache>
                <c:ptCount val="1"/>
                <c:pt idx="0">
                  <c:v>Applications outsourced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metrics'!$C$602:$E$602</c:f>
              <c:strCache>
                <c:ptCount val="3"/>
                <c:pt idx="0">
                  <c:v>Agency result 
FY 2013/14</c:v>
                </c:pt>
                <c:pt idx="1">
                  <c:v>Agency result 
FY 2012/13</c:v>
                </c:pt>
                <c:pt idx="2">
                  <c:v>Other Jurisdiction</c:v>
                </c:pt>
              </c:strCache>
            </c:strRef>
          </c:cat>
          <c:val>
            <c:numRef>
              <c:f>'6. ICT metrics'!$C$611:$E$611</c:f>
              <c:numCache>
                <c:formatCode>0.00%</c:formatCode>
                <c:ptCount val="3"/>
                <c:pt idx="0">
                  <c:v>0</c:v>
                </c:pt>
                <c:pt idx="1">
                  <c:v>0</c:v>
                </c:pt>
                <c:pt idx="2">
                  <c:v>0.24</c:v>
                </c:pt>
              </c:numCache>
            </c:numRef>
          </c:val>
        </c:ser>
        <c:ser>
          <c:idx val="5"/>
          <c:order val="5"/>
          <c:tx>
            <c:strRef>
              <c:f>'6. ICT metrics'!$B$612</c:f>
              <c:strCache>
                <c:ptCount val="1"/>
                <c:pt idx="0">
                  <c:v>Applications carriage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metrics'!$C$602:$E$602</c:f>
              <c:strCache>
                <c:ptCount val="3"/>
                <c:pt idx="0">
                  <c:v>Agency result 
FY 2013/14</c:v>
                </c:pt>
                <c:pt idx="1">
                  <c:v>Agency result 
FY 2012/13</c:v>
                </c:pt>
                <c:pt idx="2">
                  <c:v>Other Jurisdiction</c:v>
                </c:pt>
              </c:strCache>
            </c:strRef>
          </c:cat>
          <c:val>
            <c:numRef>
              <c:f>'6. ICT metrics'!$C$612:$E$612</c:f>
              <c:numCache>
                <c:formatCode>0.00%</c:formatCode>
                <c:ptCount val="3"/>
                <c:pt idx="0">
                  <c:v>0</c:v>
                </c:pt>
                <c:pt idx="1">
                  <c:v>0</c:v>
                </c:pt>
                <c:pt idx="2">
                  <c:v>0</c:v>
                </c:pt>
              </c:numCache>
            </c:numRef>
          </c:val>
        </c:ser>
        <c:ser>
          <c:idx val="6"/>
          <c:order val="6"/>
          <c:tx>
            <c:strRef>
              <c:f>'6. ICT metrics'!$B$613</c:f>
              <c:strCache>
                <c:ptCount val="1"/>
                <c:pt idx="0">
                  <c:v>Applications other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metrics'!$C$602:$E$602</c:f>
              <c:strCache>
                <c:ptCount val="3"/>
                <c:pt idx="0">
                  <c:v>Agency result 
FY 2013/14</c:v>
                </c:pt>
                <c:pt idx="1">
                  <c:v>Agency result 
FY 2012/13</c:v>
                </c:pt>
                <c:pt idx="2">
                  <c:v>Other Jurisdiction</c:v>
                </c:pt>
              </c:strCache>
            </c:strRef>
          </c:cat>
          <c:val>
            <c:numRef>
              <c:f>'6. ICT metrics'!$C$613:$E$613</c:f>
              <c:numCache>
                <c:formatCode>0.00%</c:formatCode>
                <c:ptCount val="3"/>
                <c:pt idx="0">
                  <c:v>0</c:v>
                </c:pt>
                <c:pt idx="1">
                  <c:v>5.3E-3</c:v>
                </c:pt>
                <c:pt idx="2">
                  <c:v>0.05</c:v>
                </c:pt>
              </c:numCache>
            </c:numRef>
          </c:val>
        </c:ser>
        <c:overlap val="100"/>
        <c:axId val="212119936"/>
        <c:axId val="212121856"/>
      </c:barChart>
      <c:catAx>
        <c:axId val="212119936"/>
        <c:scaling>
          <c:orientation val="minMax"/>
        </c:scaling>
        <c:axPos val="b"/>
        <c:title>
          <c:tx>
            <c:rich>
              <a:bodyPr/>
              <a:lstStyle/>
              <a:p>
                <a:pPr>
                  <a:defRPr sz="1000" b="1" i="0" u="none" strike="noStrike" baseline="0">
                    <a:solidFill>
                      <a:srgbClr val="000000"/>
                    </a:solidFill>
                    <a:latin typeface="Calibri"/>
                    <a:ea typeface="Calibri"/>
                    <a:cs typeface="Calibri"/>
                  </a:defRPr>
                </a:pPr>
                <a:r>
                  <a:t>Comparator Cohort</a:t>
                </a:r>
              </a:p>
            </c:rich>
          </c:tx>
          <c:layout>
            <c:manualLayout>
              <c:xMode val="edge"/>
              <c:yMode val="edge"/>
              <c:x val="0.34873003461172425"/>
              <c:y val="0.91304347826086962"/>
            </c:manualLayout>
          </c:layout>
          <c:spPr>
            <a:noFill/>
            <a:ln w="25400">
              <a:noFill/>
            </a:ln>
          </c:spPr>
        </c:title>
        <c:numFmt formatCode="General" sourceLinked="1"/>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12121856"/>
        <c:crosses val="autoZero"/>
        <c:auto val="1"/>
        <c:lblAlgn val="ctr"/>
        <c:lblOffset val="100"/>
      </c:catAx>
      <c:valAx>
        <c:axId val="212121856"/>
        <c:scaling>
          <c:orientation val="minMax"/>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Calibri"/>
                    <a:ea typeface="Calibri"/>
                    <a:cs typeface="Calibri"/>
                  </a:defRPr>
                </a:pPr>
                <a:r>
                  <a:t>Cost elements as a %  of that Service Tower Cost</a:t>
                </a:r>
              </a:p>
            </c:rich>
          </c:tx>
          <c:layout>
            <c:manualLayout>
              <c:xMode val="edge"/>
              <c:yMode val="edge"/>
              <c:x val="1.8475750577367205E-2"/>
              <c:y val="0.15331807780320372"/>
            </c:manualLayout>
          </c:layout>
          <c:spPr>
            <a:noFill/>
            <a:ln w="25400">
              <a:noFill/>
            </a:ln>
          </c:spPr>
        </c:title>
        <c:numFmt formatCode="0%" sourceLinked="1"/>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12119936"/>
        <c:crosses val="autoZero"/>
        <c:crossBetween val="between"/>
      </c:valAx>
      <c:spPr>
        <a:solidFill>
          <a:srgbClr val="FFFFFF"/>
        </a:solidFill>
        <a:ln w="25400">
          <a:noFill/>
        </a:ln>
      </c:spPr>
    </c:plotArea>
    <c:legend>
      <c:legendPos val="r"/>
      <c:layout>
        <c:manualLayout>
          <c:xMode val="edge"/>
          <c:yMode val="edge"/>
          <c:wMode val="edge"/>
          <c:hMode val="edge"/>
          <c:x val="0.72440395297008198"/>
          <c:y val="0.16933638443935931"/>
          <c:w val="0.89068586980899889"/>
          <c:h val="0.82151029748283755"/>
        </c:manualLayout>
      </c:layout>
      <c:spPr>
        <a:noFill/>
        <a:ln w="25400">
          <a:noFill/>
        </a:ln>
      </c:spPr>
      <c:txPr>
        <a:bodyPr/>
        <a:lstStyle/>
        <a:p>
          <a:pPr>
            <a:defRPr sz="825" b="0" i="0" u="none" strike="noStrike" baseline="0">
              <a:solidFill>
                <a:srgbClr val="000000"/>
              </a:solidFill>
              <a:latin typeface="Calibri"/>
              <a:ea typeface="Calibri"/>
              <a:cs typeface="Calibri"/>
            </a:defRPr>
          </a:pPr>
          <a:endParaRPr lang="en-US"/>
        </a:p>
      </c:txPr>
    </c:legend>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44" l="0.70000000000000062" r="0.70000000000000062" t="0.75000000000000244"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Calibri"/>
                <a:ea typeface="Calibri"/>
                <a:cs typeface="Calibri"/>
              </a:defRPr>
            </a:pPr>
            <a:r>
              <a:t>Cost elements for the ICT Management Service Tower as a % of that Service Tower Cost</a:t>
            </a:r>
          </a:p>
        </c:rich>
      </c:tx>
      <c:layout>
        <c:manualLayout>
          <c:xMode val="edge"/>
          <c:yMode val="edge"/>
          <c:x val="6.4665207842091343E-2"/>
          <c:y val="2.1176470588235297E-2"/>
        </c:manualLayout>
      </c:layout>
      <c:spPr>
        <a:noFill/>
        <a:ln w="25400">
          <a:noFill/>
        </a:ln>
      </c:spPr>
    </c:title>
    <c:plotArea>
      <c:layout>
        <c:manualLayout>
          <c:layoutTarget val="inner"/>
          <c:xMode val="edge"/>
          <c:yMode val="edge"/>
          <c:x val="8.1264920009998756E-2"/>
          <c:y val="0.10706650149647511"/>
          <c:w val="0.61706317960254953"/>
          <c:h val="0.71827456350564878"/>
        </c:manualLayout>
      </c:layout>
      <c:barChart>
        <c:barDir val="col"/>
        <c:grouping val="percentStacked"/>
        <c:ser>
          <c:idx val="0"/>
          <c:order val="0"/>
          <c:tx>
            <c:strRef>
              <c:f>'6. ICT metrics'!$B$641</c:f>
              <c:strCache>
                <c:ptCount val="1"/>
                <c:pt idx="0">
                  <c:v>ICT Management hardware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metrics'!$C$638:$E$638</c:f>
              <c:strCache>
                <c:ptCount val="3"/>
                <c:pt idx="0">
                  <c:v>Agency result 
FY 2013/14</c:v>
                </c:pt>
                <c:pt idx="1">
                  <c:v>Agency result 
FY 2012/13</c:v>
                </c:pt>
                <c:pt idx="2">
                  <c:v>Other Jurisdiction</c:v>
                </c:pt>
              </c:strCache>
            </c:strRef>
          </c:cat>
          <c:val>
            <c:numRef>
              <c:f>'6. ICT metrics'!$C$641:$E$641</c:f>
              <c:numCache>
                <c:formatCode>0.00%</c:formatCode>
                <c:ptCount val="3"/>
                <c:pt idx="0">
                  <c:v>0</c:v>
                </c:pt>
                <c:pt idx="1">
                  <c:v>0</c:v>
                </c:pt>
                <c:pt idx="2">
                  <c:v>1.4999999999999999E-2</c:v>
                </c:pt>
              </c:numCache>
            </c:numRef>
          </c:val>
        </c:ser>
        <c:ser>
          <c:idx val="1"/>
          <c:order val="1"/>
          <c:tx>
            <c:strRef>
              <c:f>'6. ICT metrics'!$B$644</c:f>
              <c:strCache>
                <c:ptCount val="1"/>
                <c:pt idx="0">
                  <c:v>ICT Management software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metrics'!$C$638:$E$638</c:f>
              <c:strCache>
                <c:ptCount val="3"/>
                <c:pt idx="0">
                  <c:v>Agency result 
FY 2013/14</c:v>
                </c:pt>
                <c:pt idx="1">
                  <c:v>Agency result 
FY 2012/13</c:v>
                </c:pt>
                <c:pt idx="2">
                  <c:v>Other Jurisdiction</c:v>
                </c:pt>
              </c:strCache>
            </c:strRef>
          </c:cat>
          <c:val>
            <c:numRef>
              <c:f>'6. ICT metrics'!$C$644:$E$644</c:f>
              <c:numCache>
                <c:formatCode>0.00%</c:formatCode>
                <c:ptCount val="3"/>
                <c:pt idx="0">
                  <c:v>0</c:v>
                </c:pt>
                <c:pt idx="1">
                  <c:v>0</c:v>
                </c:pt>
                <c:pt idx="2">
                  <c:v>2.5000000000000001E-2</c:v>
                </c:pt>
              </c:numCache>
            </c:numRef>
          </c:val>
        </c:ser>
        <c:ser>
          <c:idx val="2"/>
          <c:order val="2"/>
          <c:tx>
            <c:strRef>
              <c:f>'6. ICT metrics'!$B$645</c:f>
              <c:strCache>
                <c:ptCount val="1"/>
                <c:pt idx="0">
                  <c:v>ICT Management personnel internal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metrics'!$C$638:$E$638</c:f>
              <c:strCache>
                <c:ptCount val="3"/>
                <c:pt idx="0">
                  <c:v>Agency result 
FY 2013/14</c:v>
                </c:pt>
                <c:pt idx="1">
                  <c:v>Agency result 
FY 2012/13</c:v>
                </c:pt>
                <c:pt idx="2">
                  <c:v>Other Jurisdiction</c:v>
                </c:pt>
              </c:strCache>
            </c:strRef>
          </c:cat>
          <c:val>
            <c:numRef>
              <c:f>'6. ICT metrics'!$C$645:$E$645</c:f>
              <c:numCache>
                <c:formatCode>0.00%</c:formatCode>
                <c:ptCount val="3"/>
                <c:pt idx="0">
                  <c:v>0.80669999999999997</c:v>
                </c:pt>
                <c:pt idx="1">
                  <c:v>0.93159999999999998</c:v>
                </c:pt>
                <c:pt idx="2">
                  <c:v>0.68</c:v>
                </c:pt>
              </c:numCache>
            </c:numRef>
          </c:val>
        </c:ser>
        <c:ser>
          <c:idx val="3"/>
          <c:order val="3"/>
          <c:tx>
            <c:strRef>
              <c:f>'6. ICT metrics'!$B$646</c:f>
              <c:strCache>
                <c:ptCount val="1"/>
                <c:pt idx="0">
                  <c:v>ICT Management personnel external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metrics'!$C$638:$E$638</c:f>
              <c:strCache>
                <c:ptCount val="3"/>
                <c:pt idx="0">
                  <c:v>Agency result 
FY 2013/14</c:v>
                </c:pt>
                <c:pt idx="1">
                  <c:v>Agency result 
FY 2012/13</c:v>
                </c:pt>
                <c:pt idx="2">
                  <c:v>Other Jurisdiction</c:v>
                </c:pt>
              </c:strCache>
            </c:strRef>
          </c:cat>
          <c:val>
            <c:numRef>
              <c:f>'6. ICT metrics'!$C$646:$E$646</c:f>
              <c:numCache>
                <c:formatCode>0.00%</c:formatCode>
                <c:ptCount val="3"/>
                <c:pt idx="0">
                  <c:v>0</c:v>
                </c:pt>
                <c:pt idx="1">
                  <c:v>6.8400000000000002E-2</c:v>
                </c:pt>
                <c:pt idx="2">
                  <c:v>0.16</c:v>
                </c:pt>
              </c:numCache>
            </c:numRef>
          </c:val>
        </c:ser>
        <c:ser>
          <c:idx val="4"/>
          <c:order val="4"/>
          <c:tx>
            <c:strRef>
              <c:f>'6. ICT metrics'!$B$647</c:f>
              <c:strCache>
                <c:ptCount val="1"/>
                <c:pt idx="0">
                  <c:v>ICT Management outsourced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metrics'!$C$638:$E$638</c:f>
              <c:strCache>
                <c:ptCount val="3"/>
                <c:pt idx="0">
                  <c:v>Agency result 
FY 2013/14</c:v>
                </c:pt>
                <c:pt idx="1">
                  <c:v>Agency result 
FY 2012/13</c:v>
                </c:pt>
                <c:pt idx="2">
                  <c:v>Other Jurisdiction</c:v>
                </c:pt>
              </c:strCache>
            </c:strRef>
          </c:cat>
          <c:val>
            <c:numRef>
              <c:f>'6. ICT metrics'!$C$647:$E$647</c:f>
              <c:numCache>
                <c:formatCode>0.00%</c:formatCode>
                <c:ptCount val="3"/>
                <c:pt idx="0">
                  <c:v>0</c:v>
                </c:pt>
                <c:pt idx="1">
                  <c:v>0</c:v>
                </c:pt>
                <c:pt idx="2">
                  <c:v>0</c:v>
                </c:pt>
              </c:numCache>
            </c:numRef>
          </c:val>
        </c:ser>
        <c:ser>
          <c:idx val="5"/>
          <c:order val="5"/>
          <c:tx>
            <c:strRef>
              <c:f>'6. ICT metrics'!$B$648</c:f>
              <c:strCache>
                <c:ptCount val="1"/>
                <c:pt idx="0">
                  <c:v>ICT Management carriage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metrics'!$C$638:$E$638</c:f>
              <c:strCache>
                <c:ptCount val="3"/>
                <c:pt idx="0">
                  <c:v>Agency result 
FY 2013/14</c:v>
                </c:pt>
                <c:pt idx="1">
                  <c:v>Agency result 
FY 2012/13</c:v>
                </c:pt>
                <c:pt idx="2">
                  <c:v>Other Jurisdiction</c:v>
                </c:pt>
              </c:strCache>
            </c:strRef>
          </c:cat>
          <c:val>
            <c:numRef>
              <c:f>'6. ICT metrics'!$C$648:$E$648</c:f>
              <c:numCache>
                <c:formatCode>0.00%</c:formatCode>
                <c:ptCount val="3"/>
                <c:pt idx="0">
                  <c:v>0</c:v>
                </c:pt>
                <c:pt idx="1">
                  <c:v>0</c:v>
                </c:pt>
                <c:pt idx="2">
                  <c:v>0</c:v>
                </c:pt>
              </c:numCache>
            </c:numRef>
          </c:val>
        </c:ser>
        <c:ser>
          <c:idx val="6"/>
          <c:order val="6"/>
          <c:tx>
            <c:strRef>
              <c:f>'6. ICT metrics'!$B$649</c:f>
              <c:strCache>
                <c:ptCount val="1"/>
                <c:pt idx="0">
                  <c:v>ICT Management other costs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metrics'!$C$638:$E$638</c:f>
              <c:strCache>
                <c:ptCount val="3"/>
                <c:pt idx="0">
                  <c:v>Agency result 
FY 2013/14</c:v>
                </c:pt>
                <c:pt idx="1">
                  <c:v>Agency result 
FY 2012/13</c:v>
                </c:pt>
                <c:pt idx="2">
                  <c:v>Other Jurisdiction</c:v>
                </c:pt>
              </c:strCache>
            </c:strRef>
          </c:cat>
          <c:val>
            <c:numRef>
              <c:f>'6. ICT metrics'!$C$649:$E$649</c:f>
              <c:numCache>
                <c:formatCode>0.00%</c:formatCode>
                <c:ptCount val="3"/>
                <c:pt idx="0">
                  <c:v>0.1933</c:v>
                </c:pt>
                <c:pt idx="1">
                  <c:v>0</c:v>
                </c:pt>
                <c:pt idx="2">
                  <c:v>0.12</c:v>
                </c:pt>
              </c:numCache>
            </c:numRef>
          </c:val>
        </c:ser>
        <c:overlap val="100"/>
        <c:axId val="212214528"/>
        <c:axId val="212216448"/>
      </c:barChart>
      <c:catAx>
        <c:axId val="212214528"/>
        <c:scaling>
          <c:orientation val="minMax"/>
        </c:scaling>
        <c:axPos val="b"/>
        <c:title>
          <c:tx>
            <c:rich>
              <a:bodyPr/>
              <a:lstStyle/>
              <a:p>
                <a:pPr>
                  <a:defRPr sz="1000" b="1" i="0" u="none" strike="noStrike" baseline="0">
                    <a:solidFill>
                      <a:srgbClr val="000000"/>
                    </a:solidFill>
                    <a:latin typeface="Calibri"/>
                    <a:ea typeface="Calibri"/>
                    <a:cs typeface="Calibri"/>
                  </a:defRPr>
                </a:pPr>
                <a:r>
                  <a:t>Comparator Cohort</a:t>
                </a:r>
              </a:p>
            </c:rich>
          </c:tx>
          <c:layout>
            <c:manualLayout>
              <c:xMode val="edge"/>
              <c:yMode val="edge"/>
              <c:x val="0.3464205657895536"/>
              <c:y val="0.92470588235294127"/>
            </c:manualLayout>
          </c:layout>
          <c:spPr>
            <a:noFill/>
            <a:ln w="25400">
              <a:noFill/>
            </a:ln>
          </c:spPr>
        </c:title>
        <c:numFmt formatCode="General" sourceLinked="1"/>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12216448"/>
        <c:crosses val="autoZero"/>
        <c:auto val="1"/>
        <c:lblAlgn val="ctr"/>
        <c:lblOffset val="100"/>
      </c:catAx>
      <c:valAx>
        <c:axId val="212216448"/>
        <c:scaling>
          <c:orientation val="minMax"/>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Calibri"/>
                    <a:ea typeface="Calibri"/>
                    <a:cs typeface="Calibri"/>
                  </a:defRPr>
                </a:pPr>
                <a:r>
                  <a:t>Cost elements as a %  of that Service Tower Cost</a:t>
                </a:r>
              </a:p>
            </c:rich>
          </c:tx>
          <c:layout>
            <c:manualLayout>
              <c:xMode val="edge"/>
              <c:yMode val="edge"/>
              <c:x val="2.0785219399538105E-2"/>
              <c:y val="0.15529411764705886"/>
            </c:manualLayout>
          </c:layout>
          <c:spPr>
            <a:noFill/>
            <a:ln w="25400">
              <a:noFill/>
            </a:ln>
          </c:spPr>
        </c:title>
        <c:numFmt formatCode="0%" sourceLinked="1"/>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12214528"/>
        <c:crosses val="autoZero"/>
        <c:crossBetween val="between"/>
      </c:valAx>
      <c:spPr>
        <a:solidFill>
          <a:srgbClr val="FFFFFF"/>
        </a:solidFill>
        <a:ln w="25400">
          <a:noFill/>
        </a:ln>
      </c:spPr>
    </c:plotArea>
    <c:legend>
      <c:legendPos val="r"/>
      <c:layout>
        <c:manualLayout>
          <c:xMode val="edge"/>
          <c:yMode val="edge"/>
          <c:wMode val="edge"/>
          <c:hMode val="edge"/>
          <c:x val="0.72913870754608334"/>
          <c:y val="0.20152589161648909"/>
          <c:w val="0.90350033035708854"/>
          <c:h val="0.84319678863671454"/>
        </c:manualLayout>
      </c:layout>
      <c:spPr>
        <a:noFill/>
        <a:ln w="25400">
          <a:noFill/>
        </a:ln>
      </c:spPr>
      <c:txPr>
        <a:bodyPr/>
        <a:lstStyle/>
        <a:p>
          <a:pPr>
            <a:defRPr sz="825" b="0" i="0" u="none" strike="noStrike" baseline="0">
              <a:solidFill>
                <a:srgbClr val="000000"/>
              </a:solidFill>
              <a:latin typeface="Calibri"/>
              <a:ea typeface="Calibri"/>
              <a:cs typeface="Calibri"/>
            </a:defRPr>
          </a:pPr>
          <a:endParaRPr lang="en-US"/>
        </a:p>
      </c:txPr>
    </c:legend>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66" l="0.70000000000000062" r="0.70000000000000062" t="0.75000000000000266"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Arial"/>
                <a:ea typeface="Arial"/>
                <a:cs typeface="Arial"/>
              </a:defRPr>
            </a:pPr>
            <a:r>
              <a:t>Percentage of ICT FTEs by ICT Service Tower</a:t>
            </a:r>
          </a:p>
        </c:rich>
      </c:tx>
      <c:layout>
        <c:manualLayout>
          <c:xMode val="edge"/>
          <c:yMode val="edge"/>
          <c:x val="0.29498069498069507"/>
          <c:y val="1.6701461377870565E-2"/>
        </c:manualLayout>
      </c:layout>
      <c:spPr>
        <a:noFill/>
        <a:ln w="25400">
          <a:noFill/>
        </a:ln>
      </c:spPr>
    </c:title>
    <c:plotArea>
      <c:layout>
        <c:manualLayout>
          <c:layoutTarget val="inner"/>
          <c:xMode val="edge"/>
          <c:yMode val="edge"/>
          <c:x val="9.2377639362243913E-2"/>
          <c:y val="0.19356411463866038"/>
          <c:w val="0.72199294864261354"/>
          <c:h val="0.52571046838894786"/>
        </c:manualLayout>
      </c:layout>
      <c:barChart>
        <c:barDir val="col"/>
        <c:grouping val="clustered"/>
        <c:ser>
          <c:idx val="0"/>
          <c:order val="0"/>
          <c:tx>
            <c:strRef>
              <c:f>'6. ICT metrics'!$C$745</c:f>
              <c:strCache>
                <c:ptCount val="1"/>
                <c:pt idx="0">
                  <c:v>Agency result 
FY 2013/14</c:v>
                </c:pt>
              </c:strCache>
            </c:strRef>
          </c:tx>
          <c:cat>
            <c:strRef>
              <c:f>'6. ICT metrics'!$B$746:$B$756</c:f>
              <c:strCache>
                <c:ptCount val="11"/>
                <c:pt idx="0">
                  <c:v>Mainframe/Midrange</c:v>
                </c:pt>
                <c:pt idx="1">
                  <c:v>Storage Service Tower</c:v>
                </c:pt>
                <c:pt idx="2">
                  <c:v>WAN Service Tower</c:v>
                </c:pt>
                <c:pt idx="3">
                  <c:v>LAN &amp; RAS Service Tower</c:v>
                </c:pt>
                <c:pt idx="4">
                  <c:v>Voice Service Tower</c:v>
                </c:pt>
                <c:pt idx="5">
                  <c:v>Facilities Service Tower</c:v>
                </c:pt>
                <c:pt idx="6">
                  <c:v>End User Infrastructure</c:v>
                </c:pt>
                <c:pt idx="7">
                  <c:v>Helpdesk Service Tower</c:v>
                </c:pt>
                <c:pt idx="8">
                  <c:v>Applications Maintenance</c:v>
                </c:pt>
                <c:pt idx="9">
                  <c:v>Applications Development</c:v>
                </c:pt>
                <c:pt idx="10">
                  <c:v>ICT Management Service</c:v>
                </c:pt>
              </c:strCache>
            </c:strRef>
          </c:cat>
          <c:val>
            <c:numRef>
              <c:f>'6. ICT metrics'!$C$746:$C$756</c:f>
              <c:numCache>
                <c:formatCode>0.00%</c:formatCode>
                <c:ptCount val="11"/>
                <c:pt idx="0">
                  <c:v>0.02</c:v>
                </c:pt>
                <c:pt idx="1">
                  <c:v>0.01</c:v>
                </c:pt>
                <c:pt idx="2">
                  <c:v>0.01</c:v>
                </c:pt>
                <c:pt idx="3">
                  <c:v>0.01</c:v>
                </c:pt>
                <c:pt idx="4">
                  <c:v>0</c:v>
                </c:pt>
                <c:pt idx="5">
                  <c:v>6.9900000000000004E-2</c:v>
                </c:pt>
                <c:pt idx="6">
                  <c:v>2.9899999999999999E-2</c:v>
                </c:pt>
                <c:pt idx="7">
                  <c:v>0.01</c:v>
                </c:pt>
                <c:pt idx="8">
                  <c:v>0.25419999999999998</c:v>
                </c:pt>
                <c:pt idx="9">
                  <c:v>0.38119999999999998</c:v>
                </c:pt>
                <c:pt idx="10">
                  <c:v>0.2049</c:v>
                </c:pt>
              </c:numCache>
            </c:numRef>
          </c:val>
        </c:ser>
        <c:ser>
          <c:idx val="3"/>
          <c:order val="1"/>
          <c:tx>
            <c:strRef>
              <c:f>'6. ICT metrics'!$D$745</c:f>
              <c:strCache>
                <c:ptCount val="1"/>
                <c:pt idx="0">
                  <c:v>Agency result 
FY 2012/13</c:v>
                </c:pt>
              </c:strCache>
            </c:strRef>
          </c:tx>
          <c:cat>
            <c:strRef>
              <c:f>'6. ICT metrics'!$B$746:$B$756</c:f>
              <c:strCache>
                <c:ptCount val="11"/>
                <c:pt idx="0">
                  <c:v>Mainframe/Midrange</c:v>
                </c:pt>
                <c:pt idx="1">
                  <c:v>Storage Service Tower</c:v>
                </c:pt>
                <c:pt idx="2">
                  <c:v>WAN Service Tower</c:v>
                </c:pt>
                <c:pt idx="3">
                  <c:v>LAN &amp; RAS Service Tower</c:v>
                </c:pt>
                <c:pt idx="4">
                  <c:v>Voice Service Tower</c:v>
                </c:pt>
                <c:pt idx="5">
                  <c:v>Facilities Service Tower</c:v>
                </c:pt>
                <c:pt idx="6">
                  <c:v>End User Infrastructure</c:v>
                </c:pt>
                <c:pt idx="7">
                  <c:v>Helpdesk Service Tower</c:v>
                </c:pt>
                <c:pt idx="8">
                  <c:v>Applications Maintenance</c:v>
                </c:pt>
                <c:pt idx="9">
                  <c:v>Applications Development</c:v>
                </c:pt>
                <c:pt idx="10">
                  <c:v>ICT Management Service</c:v>
                </c:pt>
              </c:strCache>
            </c:strRef>
          </c:cat>
          <c:val>
            <c:numRef>
              <c:f>'6. ICT metrics'!$D$746:$D$756</c:f>
              <c:numCache>
                <c:formatCode>0.00%</c:formatCode>
                <c:ptCount val="11"/>
                <c:pt idx="0">
                  <c:v>2.8000000000000001E-2</c:v>
                </c:pt>
                <c:pt idx="1">
                  <c:v>1.4E-2</c:v>
                </c:pt>
                <c:pt idx="2">
                  <c:v>1.4E-2</c:v>
                </c:pt>
                <c:pt idx="3">
                  <c:v>2.8000000000000001E-2</c:v>
                </c:pt>
                <c:pt idx="4">
                  <c:v>8.3900000000000002E-2</c:v>
                </c:pt>
                <c:pt idx="5">
                  <c:v>0</c:v>
                </c:pt>
                <c:pt idx="6">
                  <c:v>4.19E-2</c:v>
                </c:pt>
                <c:pt idx="7">
                  <c:v>1.4E-2</c:v>
                </c:pt>
                <c:pt idx="8">
                  <c:v>0.4032</c:v>
                </c:pt>
                <c:pt idx="9">
                  <c:v>0.13439999999999999</c:v>
                </c:pt>
                <c:pt idx="10">
                  <c:v>0.2387</c:v>
                </c:pt>
              </c:numCache>
            </c:numRef>
          </c:val>
        </c:ser>
        <c:axId val="212245888"/>
        <c:axId val="212256256"/>
      </c:barChart>
      <c:catAx>
        <c:axId val="212245888"/>
        <c:scaling>
          <c:orientation val="minMax"/>
        </c:scaling>
        <c:axPos val="b"/>
        <c:title>
          <c:tx>
            <c:rich>
              <a:bodyPr/>
              <a:lstStyle/>
              <a:p>
                <a:pPr>
                  <a:defRPr sz="1000" b="1" i="0" u="none" strike="noStrike" baseline="0">
                    <a:solidFill>
                      <a:srgbClr val="000000"/>
                    </a:solidFill>
                    <a:latin typeface="Arial"/>
                    <a:ea typeface="Arial"/>
                    <a:cs typeface="Arial"/>
                  </a:defRPr>
                </a:pPr>
                <a:r>
                  <a:t>ICT Service Towers</a:t>
                </a:r>
              </a:p>
            </c:rich>
          </c:tx>
          <c:layout>
            <c:manualLayout>
              <c:xMode val="edge"/>
              <c:yMode val="edge"/>
              <c:x val="0.40386100386100388"/>
              <c:y val="0.82463465553235904"/>
            </c:manualLayout>
          </c:layout>
          <c:spPr>
            <a:noFill/>
            <a:ln w="25400">
              <a:noFill/>
            </a:ln>
          </c:spPr>
        </c:title>
        <c:numFmt formatCode="General" sourceLinked="1"/>
        <c:majorTickMark val="none"/>
        <c:tickLblPos val="nextTo"/>
        <c:spPr>
          <a:ln w="3175">
            <a:solidFill>
              <a:srgbClr val="808080"/>
            </a:solidFill>
            <a:prstDash val="solid"/>
          </a:ln>
        </c:spPr>
        <c:txPr>
          <a:bodyPr rot="840000" vert="horz"/>
          <a:lstStyle/>
          <a:p>
            <a:pPr>
              <a:defRPr sz="800" b="0" i="0" u="none" strike="noStrike" baseline="0">
                <a:solidFill>
                  <a:srgbClr val="000000"/>
                </a:solidFill>
                <a:latin typeface="Arial"/>
                <a:ea typeface="Arial"/>
                <a:cs typeface="Arial"/>
              </a:defRPr>
            </a:pPr>
            <a:endParaRPr lang="en-US"/>
          </a:p>
        </c:txPr>
        <c:crossAx val="212256256"/>
        <c:crosses val="autoZero"/>
        <c:auto val="1"/>
        <c:lblAlgn val="ctr"/>
        <c:lblOffset val="100"/>
      </c:catAx>
      <c:valAx>
        <c:axId val="212256256"/>
        <c:scaling>
          <c:orientation val="minMax"/>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Percentage of ICT FTEs</a:t>
                </a:r>
              </a:p>
            </c:rich>
          </c:tx>
          <c:layout>
            <c:manualLayout>
              <c:xMode val="edge"/>
              <c:yMode val="edge"/>
              <c:x val="1.1583011583011584E-2"/>
              <c:y val="0.26931106471816285"/>
            </c:manualLayout>
          </c:layout>
          <c:spPr>
            <a:noFill/>
            <a:ln w="25400">
              <a:noFill/>
            </a:ln>
          </c:spPr>
        </c:title>
        <c:numFmt formatCode="0%" sourceLinked="0"/>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2245888"/>
        <c:crosses val="autoZero"/>
        <c:crossBetween val="between"/>
      </c:valAx>
      <c:spPr>
        <a:solidFill>
          <a:srgbClr val="FFFFFF"/>
        </a:solidFill>
        <a:ln w="25400">
          <a:noFill/>
        </a:ln>
      </c:spPr>
    </c:plotArea>
    <c:legend>
      <c:legendPos val="r"/>
      <c:layout>
        <c:manualLayout>
          <c:xMode val="edge"/>
          <c:yMode val="edge"/>
          <c:wMode val="edge"/>
          <c:hMode val="edge"/>
          <c:x val="0.83166023166023162"/>
          <c:y val="0.29227557411273486"/>
          <c:w val="0.91505791505791489"/>
          <c:h val="0.57620041753653461"/>
        </c:manualLayout>
      </c:layout>
      <c:spPr>
        <a:noFill/>
        <a:ln w="25400">
          <a:noFill/>
        </a:ln>
      </c:spPr>
      <c:txPr>
        <a:bodyPr/>
        <a:lstStyle/>
        <a:p>
          <a:pPr>
            <a:defRPr sz="82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89" l="0.70000000000000062" r="0.70000000000000062" t="0.75000000000000189"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Calibri"/>
                <a:ea typeface="Calibri"/>
                <a:cs typeface="Calibri"/>
              </a:defRPr>
            </a:pPr>
            <a:r>
              <a:t>Total ICT Service Tower cost per internal end user</a:t>
            </a:r>
          </a:p>
        </c:rich>
      </c:tx>
      <c:layout>
        <c:manualLayout>
          <c:xMode val="edge"/>
          <c:yMode val="edge"/>
          <c:x val="0.30733590733590738"/>
          <c:y val="1.7621145374449341E-2"/>
        </c:manualLayout>
      </c:layout>
      <c:spPr>
        <a:noFill/>
        <a:ln w="25400">
          <a:noFill/>
        </a:ln>
      </c:spPr>
    </c:title>
    <c:plotArea>
      <c:layout>
        <c:manualLayout>
          <c:layoutTarget val="inner"/>
          <c:xMode val="edge"/>
          <c:yMode val="edge"/>
          <c:x val="0.11884780820307908"/>
          <c:y val="0.10834626511849156"/>
          <c:w val="0.68605523563285942"/>
          <c:h val="0.59930972284852069"/>
        </c:manualLayout>
      </c:layout>
      <c:barChart>
        <c:barDir val="col"/>
        <c:grouping val="clustered"/>
        <c:ser>
          <c:idx val="0"/>
          <c:order val="0"/>
          <c:tx>
            <c:strRef>
              <c:f>'6. ICT metrics'!$C$889</c:f>
              <c:strCache>
                <c:ptCount val="1"/>
                <c:pt idx="0">
                  <c:v>Agency result
FY 2013/14</c:v>
                </c:pt>
              </c:strCache>
            </c:strRef>
          </c:tx>
          <c:cat>
            <c:strRef>
              <c:f>'6. ICT metrics'!$B$890:$B$899</c:f>
              <c:strCache>
                <c:ptCount val="10"/>
                <c:pt idx="0">
                  <c:v>Mainframe/Midrange</c:v>
                </c:pt>
                <c:pt idx="1">
                  <c:v>Storage Service Tower</c:v>
                </c:pt>
                <c:pt idx="2">
                  <c:v>WAN Service Tower</c:v>
                </c:pt>
                <c:pt idx="3">
                  <c:v>LAN &amp; RAS Service Tower</c:v>
                </c:pt>
                <c:pt idx="4">
                  <c:v>Facilities Service Tower</c:v>
                </c:pt>
                <c:pt idx="5">
                  <c:v>Voice Service Tower</c:v>
                </c:pt>
                <c:pt idx="6">
                  <c:v>End User Infrastructure</c:v>
                </c:pt>
                <c:pt idx="7">
                  <c:v>Helpdesk Service Tower</c:v>
                </c:pt>
                <c:pt idx="8">
                  <c:v>Applications Maintenance</c:v>
                </c:pt>
                <c:pt idx="9">
                  <c:v>ICT Management Service</c:v>
                </c:pt>
              </c:strCache>
            </c:strRef>
          </c:cat>
          <c:val>
            <c:numRef>
              <c:f>'6. ICT metrics'!$C$890:$C$899</c:f>
              <c:numCache>
                <c:formatCode>_-"$"* #,##0.00_-;\-"$"* #,##0.00_-;_-"$"* "-"??_-;_-@_-</c:formatCode>
                <c:ptCount val="10"/>
                <c:pt idx="0">
                  <c:v>1273.8244</c:v>
                </c:pt>
                <c:pt idx="1">
                  <c:v>154.8065</c:v>
                </c:pt>
                <c:pt idx="2">
                  <c:v>446.94130000000001</c:v>
                </c:pt>
                <c:pt idx="3">
                  <c:v>113.608</c:v>
                </c:pt>
                <c:pt idx="4">
                  <c:v>1332.0849000000001</c:v>
                </c:pt>
                <c:pt idx="5">
                  <c:v>1371.6188</c:v>
                </c:pt>
                <c:pt idx="6">
                  <c:v>1371.6188</c:v>
                </c:pt>
                <c:pt idx="7">
                  <c:v>280.06659999999999</c:v>
                </c:pt>
                <c:pt idx="8">
                  <c:v>3784.02</c:v>
                </c:pt>
                <c:pt idx="9">
                  <c:v>895.54719999999998</c:v>
                </c:pt>
              </c:numCache>
            </c:numRef>
          </c:val>
        </c:ser>
        <c:ser>
          <c:idx val="1"/>
          <c:order val="1"/>
          <c:tx>
            <c:strRef>
              <c:f>'6. ICT metrics'!$D$889</c:f>
              <c:strCache>
                <c:ptCount val="1"/>
                <c:pt idx="0">
                  <c:v>Agency result
FY 2012/13</c:v>
                </c:pt>
              </c:strCache>
            </c:strRef>
          </c:tx>
          <c:cat>
            <c:strRef>
              <c:f>'6. ICT metrics'!$B$890:$B$899</c:f>
              <c:strCache>
                <c:ptCount val="10"/>
                <c:pt idx="0">
                  <c:v>Mainframe/Midrange</c:v>
                </c:pt>
                <c:pt idx="1">
                  <c:v>Storage Service Tower</c:v>
                </c:pt>
                <c:pt idx="2">
                  <c:v>WAN Service Tower</c:v>
                </c:pt>
                <c:pt idx="3">
                  <c:v>LAN &amp; RAS Service Tower</c:v>
                </c:pt>
                <c:pt idx="4">
                  <c:v>Facilities Service Tower</c:v>
                </c:pt>
                <c:pt idx="5">
                  <c:v>Voice Service Tower</c:v>
                </c:pt>
                <c:pt idx="6">
                  <c:v>End User Infrastructure</c:v>
                </c:pt>
                <c:pt idx="7">
                  <c:v>Helpdesk Service Tower</c:v>
                </c:pt>
                <c:pt idx="8">
                  <c:v>Applications Maintenance</c:v>
                </c:pt>
                <c:pt idx="9">
                  <c:v>ICT Management Service</c:v>
                </c:pt>
              </c:strCache>
            </c:strRef>
          </c:cat>
          <c:val>
            <c:numRef>
              <c:f>'6. ICT metrics'!$D$890:$D$899</c:f>
              <c:numCache>
                <c:formatCode>_-"$"* #,##0.00_-;\-"$"* #,##0.00_-;_-"$"* "-"??_-;_-@_-</c:formatCode>
                <c:ptCount val="10"/>
                <c:pt idx="0">
                  <c:v>1029.9657999999999</c:v>
                </c:pt>
                <c:pt idx="1">
                  <c:v>111.7295</c:v>
                </c:pt>
                <c:pt idx="2">
                  <c:v>371.14729999999997</c:v>
                </c:pt>
                <c:pt idx="3">
                  <c:v>152.3973</c:v>
                </c:pt>
                <c:pt idx="4">
                  <c:v>9.4177999999999997</c:v>
                </c:pt>
                <c:pt idx="5">
                  <c:v>558.64729999999997</c:v>
                </c:pt>
                <c:pt idx="6">
                  <c:v>678.51030000000003</c:v>
                </c:pt>
                <c:pt idx="7">
                  <c:v>280.82190000000003</c:v>
                </c:pt>
                <c:pt idx="8">
                  <c:v>4634.4178000000002</c:v>
                </c:pt>
                <c:pt idx="9">
                  <c:v>500.8562</c:v>
                </c:pt>
              </c:numCache>
            </c:numRef>
          </c:val>
        </c:ser>
        <c:ser>
          <c:idx val="3"/>
          <c:order val="2"/>
          <c:tx>
            <c:strRef>
              <c:f>'6. ICT metrics'!$E$889</c:f>
              <c:strCache>
                <c:ptCount val="1"/>
                <c:pt idx="0">
                  <c:v>Peer group (median)</c:v>
                </c:pt>
              </c:strCache>
            </c:strRef>
          </c:tx>
          <c:cat>
            <c:strRef>
              <c:f>'6. ICT metrics'!$B$890:$B$899</c:f>
              <c:strCache>
                <c:ptCount val="10"/>
                <c:pt idx="0">
                  <c:v>Mainframe/Midrange</c:v>
                </c:pt>
                <c:pt idx="1">
                  <c:v>Storage Service Tower</c:v>
                </c:pt>
                <c:pt idx="2">
                  <c:v>WAN Service Tower</c:v>
                </c:pt>
                <c:pt idx="3">
                  <c:v>LAN &amp; RAS Service Tower</c:v>
                </c:pt>
                <c:pt idx="4">
                  <c:v>Facilities Service Tower</c:v>
                </c:pt>
                <c:pt idx="5">
                  <c:v>Voice Service Tower</c:v>
                </c:pt>
                <c:pt idx="6">
                  <c:v>End User Infrastructure</c:v>
                </c:pt>
                <c:pt idx="7">
                  <c:v>Helpdesk Service Tower</c:v>
                </c:pt>
                <c:pt idx="8">
                  <c:v>Applications Maintenance</c:v>
                </c:pt>
                <c:pt idx="9">
                  <c:v>ICT Management Service</c:v>
                </c:pt>
              </c:strCache>
            </c:strRef>
          </c:cat>
          <c:val>
            <c:numRef>
              <c:f>'6. ICT metrics'!$E$890:$E$899</c:f>
              <c:numCache>
                <c:formatCode>_-"$"* #,##0.00_-;\-"$"* #,##0.00_-;_-"$"* "-"??_-;_-@_-</c:formatCode>
                <c:ptCount val="10"/>
                <c:pt idx="0">
                  <c:v>1399.35</c:v>
                </c:pt>
                <c:pt idx="1">
                  <c:v>564.69060000000002</c:v>
                </c:pt>
                <c:pt idx="2">
                  <c:v>1269.0356999999999</c:v>
                </c:pt>
                <c:pt idx="3">
                  <c:v>262.36989999999997</c:v>
                </c:pt>
                <c:pt idx="4">
                  <c:v>438.40690000000001</c:v>
                </c:pt>
                <c:pt idx="5">
                  <c:v>902.00570000000005</c:v>
                </c:pt>
                <c:pt idx="6">
                  <c:v>2951.7545</c:v>
                </c:pt>
                <c:pt idx="7">
                  <c:v>425.27379999999999</c:v>
                </c:pt>
                <c:pt idx="8">
                  <c:v>13184.909799999999</c:v>
                </c:pt>
                <c:pt idx="9">
                  <c:v>2292.8957999999998</c:v>
                </c:pt>
              </c:numCache>
            </c:numRef>
          </c:val>
        </c:ser>
        <c:ser>
          <c:idx val="4"/>
          <c:order val="3"/>
          <c:tx>
            <c:strRef>
              <c:f>'6. ICT metrics'!$F$889</c:f>
              <c:strCache>
                <c:ptCount val="1"/>
                <c:pt idx="0">
                  <c:v>NZ full cohort (median)</c:v>
                </c:pt>
              </c:strCache>
            </c:strRef>
          </c:tx>
          <c:cat>
            <c:strRef>
              <c:f>'6. ICT metrics'!$B$890:$B$899</c:f>
              <c:strCache>
                <c:ptCount val="10"/>
                <c:pt idx="0">
                  <c:v>Mainframe/Midrange</c:v>
                </c:pt>
                <c:pt idx="1">
                  <c:v>Storage Service Tower</c:v>
                </c:pt>
                <c:pt idx="2">
                  <c:v>WAN Service Tower</c:v>
                </c:pt>
                <c:pt idx="3">
                  <c:v>LAN &amp; RAS Service Tower</c:v>
                </c:pt>
                <c:pt idx="4">
                  <c:v>Facilities Service Tower</c:v>
                </c:pt>
                <c:pt idx="5">
                  <c:v>Voice Service Tower</c:v>
                </c:pt>
                <c:pt idx="6">
                  <c:v>End User Infrastructure</c:v>
                </c:pt>
                <c:pt idx="7">
                  <c:v>Helpdesk Service Tower</c:v>
                </c:pt>
                <c:pt idx="8">
                  <c:v>Applications Maintenance</c:v>
                </c:pt>
                <c:pt idx="9">
                  <c:v>ICT Management Service</c:v>
                </c:pt>
              </c:strCache>
            </c:strRef>
          </c:cat>
          <c:val>
            <c:numRef>
              <c:f>'6. ICT metrics'!$F$890:$F$899</c:f>
              <c:numCache>
                <c:formatCode>_-"$"* #,##0.00_-;\-"$"* #,##0.00_-;_-"$"* "-"??_-;_-@_-</c:formatCode>
                <c:ptCount val="10"/>
                <c:pt idx="0">
                  <c:v>787.40740000000005</c:v>
                </c:pt>
                <c:pt idx="1">
                  <c:v>468.27480000000003</c:v>
                </c:pt>
                <c:pt idx="2">
                  <c:v>691.60260000000005</c:v>
                </c:pt>
                <c:pt idx="3">
                  <c:v>184.5204</c:v>
                </c:pt>
                <c:pt idx="4">
                  <c:v>153.125</c:v>
                </c:pt>
                <c:pt idx="5">
                  <c:v>861.7645</c:v>
                </c:pt>
                <c:pt idx="6">
                  <c:v>2310.5344</c:v>
                </c:pt>
                <c:pt idx="7">
                  <c:v>275.84649999999999</c:v>
                </c:pt>
                <c:pt idx="8">
                  <c:v>4958.4897000000001</c:v>
                </c:pt>
                <c:pt idx="9">
                  <c:v>1372.8685</c:v>
                </c:pt>
              </c:numCache>
            </c:numRef>
          </c:val>
        </c:ser>
        <c:axId val="212332928"/>
        <c:axId val="212334464"/>
      </c:barChart>
      <c:catAx>
        <c:axId val="212332928"/>
        <c:scaling>
          <c:orientation val="minMax"/>
        </c:scaling>
        <c:axPos val="b"/>
        <c:numFmt formatCode="General" sourceLinked="1"/>
        <c:tickLblPos val="nextTo"/>
        <c:spPr>
          <a:ln w="3175">
            <a:solidFill>
              <a:srgbClr val="808080"/>
            </a:solidFill>
            <a:prstDash val="solid"/>
          </a:ln>
        </c:spPr>
        <c:txPr>
          <a:bodyPr rot="840000" vert="horz"/>
          <a:lstStyle/>
          <a:p>
            <a:pPr>
              <a:defRPr sz="1000" b="0" i="0" u="none" strike="noStrike" baseline="0">
                <a:solidFill>
                  <a:srgbClr val="000000"/>
                </a:solidFill>
                <a:latin typeface="Calibri"/>
                <a:ea typeface="Calibri"/>
                <a:cs typeface="Calibri"/>
              </a:defRPr>
            </a:pPr>
            <a:endParaRPr lang="en-US"/>
          </a:p>
        </c:txPr>
        <c:crossAx val="212334464"/>
        <c:crosses val="autoZero"/>
        <c:auto val="1"/>
        <c:lblAlgn val="ctr"/>
        <c:lblOffset val="100"/>
      </c:catAx>
      <c:valAx>
        <c:axId val="212334464"/>
        <c:scaling>
          <c:orientation val="minMax"/>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Total cost per internal end user ($)</a:t>
                </a:r>
              </a:p>
            </c:rich>
          </c:tx>
          <c:layout>
            <c:manualLayout>
              <c:xMode val="edge"/>
              <c:yMode val="edge"/>
              <c:x val="2.2393822393822392E-2"/>
              <c:y val="0.29515441627065342"/>
            </c:manualLayout>
          </c:layout>
          <c:spPr>
            <a:noFill/>
            <a:ln w="25400">
              <a:noFill/>
            </a:ln>
          </c:spPr>
        </c:title>
        <c:numFmt formatCode="_-&quot;$&quot;* #,##0.00_-;\-&quot;$&quot;* #,##0.00_-;_-&quot;$&quot;* &quot;-&quot;??_-;_-@_-" sourceLinked="1"/>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12332928"/>
        <c:crosses val="autoZero"/>
        <c:crossBetween val="between"/>
      </c:valAx>
      <c:spPr>
        <a:solidFill>
          <a:srgbClr val="FFFFFF"/>
        </a:solidFill>
        <a:ln w="25400">
          <a:noFill/>
        </a:ln>
      </c:spPr>
    </c:plotArea>
    <c:legend>
      <c:legendPos val="r"/>
      <c:layout>
        <c:manualLayout>
          <c:xMode val="edge"/>
          <c:yMode val="edge"/>
          <c:wMode val="edge"/>
          <c:hMode val="edge"/>
          <c:x val="0.8617760617760617"/>
          <c:y val="0.16079318279047722"/>
          <c:w val="0.99382239382239379"/>
          <c:h val="0.70925202631609374"/>
        </c:manualLayout>
      </c:layout>
      <c:spPr>
        <a:noFill/>
        <a:ln w="25400">
          <a:noFill/>
        </a:ln>
      </c:spPr>
      <c:txPr>
        <a:bodyPr/>
        <a:lstStyle/>
        <a:p>
          <a:pPr>
            <a:defRPr sz="825" b="0" i="0" u="none" strike="noStrike" baseline="0">
              <a:solidFill>
                <a:srgbClr val="000000"/>
              </a:solidFill>
              <a:latin typeface="Calibri"/>
              <a:ea typeface="Calibri"/>
              <a:cs typeface="Calibri"/>
            </a:defRPr>
          </a:pPr>
          <a:endParaRPr lang="en-US"/>
        </a:p>
      </c:txPr>
    </c:legend>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11" l="0.70000000000000062" r="0.70000000000000062" t="0.750000000000002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NZ"/>
  <c:chart>
    <c:title>
      <c:tx>
        <c:strRef>
          <c:f>'3. Summary graphs'!$A$28</c:f>
          <c:strCache>
            <c:ptCount val="1"/>
            <c:pt idx="0">
              <c:v>Distribution of A&amp;S costs FY 2012/13</c:v>
            </c:pt>
          </c:strCache>
        </c:strRef>
      </c:tx>
      <c:layout>
        <c:manualLayout>
          <c:xMode val="edge"/>
          <c:yMode val="edge"/>
          <c:x val="0.1506496233425367"/>
          <c:y val="2.777777777777779E-2"/>
        </c:manualLayout>
      </c:layout>
      <c:spPr>
        <a:noFill/>
        <a:ln w="25400">
          <a:noFill/>
        </a:ln>
      </c:spPr>
      <c:txPr>
        <a:bodyPr/>
        <a:lstStyle/>
        <a:p>
          <a:pPr>
            <a:defRPr sz="1400" b="1" i="0" u="none" strike="noStrike" baseline="0">
              <a:solidFill>
                <a:srgbClr val="000000"/>
              </a:solidFill>
              <a:latin typeface="Arial"/>
              <a:ea typeface="Arial"/>
              <a:cs typeface="Arial"/>
            </a:defRPr>
          </a:pPr>
          <a:endParaRPr lang="en-US"/>
        </a:p>
      </c:txPr>
    </c:title>
    <c:plotArea>
      <c:layout>
        <c:manualLayout>
          <c:layoutTarget val="inner"/>
          <c:xMode val="edge"/>
          <c:yMode val="edge"/>
          <c:x val="0.23272747933902641"/>
          <c:y val="0.24652861371735879"/>
          <c:w val="0.33818211841452295"/>
          <c:h val="0.64583552325955995"/>
        </c:manualLayout>
      </c:layout>
      <c:pieChart>
        <c:varyColors val="1"/>
        <c:ser>
          <c:idx val="1"/>
          <c:order val="0"/>
          <c:tx>
            <c:strRef>
              <c:f>'3. Summary graphs'!$A$28</c:f>
              <c:strCache>
                <c:ptCount val="1"/>
                <c:pt idx="0">
                  <c:v>Distribution of A&amp;S costs FY 2012/13</c:v>
                </c:pt>
              </c:strCache>
            </c:strRef>
          </c:tx>
          <c:dPt>
            <c:idx val="0"/>
            <c:spPr>
              <a:solidFill>
                <a:srgbClr val="4F81BD"/>
              </a:solidFill>
              <a:ln w="25400">
                <a:noFill/>
              </a:ln>
            </c:spPr>
          </c:dPt>
          <c:dPt>
            <c:idx val="1"/>
            <c:spPr>
              <a:solidFill>
                <a:srgbClr val="C0504D"/>
              </a:solidFill>
              <a:ln w="25400">
                <a:noFill/>
              </a:ln>
            </c:spPr>
          </c:dPt>
          <c:dPt>
            <c:idx val="2"/>
            <c:spPr>
              <a:solidFill>
                <a:srgbClr val="9BBB59"/>
              </a:solidFill>
              <a:ln w="25400">
                <a:noFill/>
              </a:ln>
            </c:spPr>
          </c:dPt>
          <c:dPt>
            <c:idx val="3"/>
            <c:spPr>
              <a:solidFill>
                <a:srgbClr val="8064A2"/>
              </a:solidFill>
              <a:ln w="25400">
                <a:noFill/>
              </a:ln>
            </c:spPr>
          </c:dPt>
          <c:dPt>
            <c:idx val="4"/>
            <c:spPr>
              <a:solidFill>
                <a:srgbClr val="4BACC6"/>
              </a:solidFill>
              <a:ln w="25400">
                <a:noFill/>
              </a:ln>
            </c:spPr>
          </c:dPt>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Val val="1"/>
          </c:dLbls>
          <c:cat>
            <c:strRef>
              <c:f>'3. Summary graphs'!$B$26:$F$26</c:f>
              <c:strCache>
                <c:ptCount val="5"/>
                <c:pt idx="0">
                  <c:v>HR</c:v>
                </c:pt>
                <c:pt idx="1">
                  <c:v>Finance</c:v>
                </c:pt>
                <c:pt idx="2">
                  <c:v>ICT</c:v>
                </c:pt>
                <c:pt idx="3">
                  <c:v>Procurement</c:v>
                </c:pt>
                <c:pt idx="4">
                  <c:v>CES</c:v>
                </c:pt>
              </c:strCache>
            </c:strRef>
          </c:cat>
          <c:val>
            <c:numRef>
              <c:f>'3. Summary graphs'!$B$28:$F$28</c:f>
              <c:numCache>
                <c:formatCode>0.00%</c:formatCode>
                <c:ptCount val="5"/>
                <c:pt idx="0">
                  <c:v>9.5814579129804955E-2</c:v>
                </c:pt>
                <c:pt idx="1">
                  <c:v>0.12615758704537222</c:v>
                </c:pt>
                <c:pt idx="2">
                  <c:v>0.50323348336696161</c:v>
                </c:pt>
                <c:pt idx="3">
                  <c:v>1.3089140669460396E-2</c:v>
                </c:pt>
                <c:pt idx="4">
                  <c:v>0.26170520978840084</c:v>
                </c:pt>
              </c:numCache>
            </c:numRef>
          </c:val>
        </c:ser>
        <c:firstSliceAng val="0"/>
      </c:pieChart>
      <c:spPr>
        <a:noFill/>
        <a:ln w="25400">
          <a:noFill/>
        </a:ln>
      </c:spPr>
    </c:plotArea>
    <c:legend>
      <c:legendPos val="r"/>
      <c:layout>
        <c:manualLayout>
          <c:xMode val="edge"/>
          <c:yMode val="edge"/>
          <c:wMode val="edge"/>
          <c:hMode val="edge"/>
          <c:x val="0.76363745440910813"/>
          <c:y val="0.4201403470399534"/>
          <c:w val="0.9792221426867096"/>
          <c:h val="0.76736366287547408"/>
        </c:manualLayout>
      </c:layout>
      <c:spPr>
        <a:noFill/>
        <a:ln w="25400">
          <a:noFill/>
        </a:ln>
      </c:spPr>
      <c:txPr>
        <a:bodyPr/>
        <a:lstStyle/>
        <a:p>
          <a:pPr>
            <a:defRPr sz="825" b="0" i="0" u="none" strike="noStrike" baseline="0">
              <a:solidFill>
                <a:srgbClr val="000000"/>
              </a:solidFill>
              <a:latin typeface="Arial"/>
              <a:ea typeface="Arial"/>
              <a:cs typeface="Arial"/>
            </a:defRPr>
          </a:pPr>
          <a:endParaRPr lang="en-US"/>
        </a:p>
      </c:txPr>
    </c:legend>
    <c:plotVisOnly val="1"/>
    <c:dispBlanksAs val="zero"/>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Calibri"/>
                <a:ea typeface="Calibri"/>
                <a:cs typeface="Calibri"/>
              </a:defRPr>
            </a:pPr>
            <a:r>
              <a:t>Cost elements for each Applications sub Tower as a % of Total Applications Cost</a:t>
            </a:r>
          </a:p>
        </c:rich>
      </c:tx>
      <c:layout>
        <c:manualLayout>
          <c:xMode val="edge"/>
          <c:yMode val="edge"/>
          <c:x val="8.2434514637904438E-2"/>
          <c:y val="1.457725947521866E-2"/>
        </c:manualLayout>
      </c:layout>
      <c:spPr>
        <a:noFill/>
        <a:ln w="25400">
          <a:noFill/>
        </a:ln>
      </c:spPr>
    </c:title>
    <c:plotArea>
      <c:layout>
        <c:manualLayout>
          <c:layoutTarget val="inner"/>
          <c:xMode val="edge"/>
          <c:yMode val="edge"/>
          <c:x val="8.5248640271418041E-2"/>
          <c:y val="0.11484095100357353"/>
          <c:w val="0.61307942612906841"/>
          <c:h val="0.71321319528936422"/>
        </c:manualLayout>
      </c:layout>
      <c:barChart>
        <c:barDir val="col"/>
        <c:grouping val="percentStacked"/>
        <c:ser>
          <c:idx val="0"/>
          <c:order val="0"/>
          <c:tx>
            <c:strRef>
              <c:f>'6. ICT metrics'!$B$676</c:f>
              <c:strCache>
                <c:ptCount val="1"/>
                <c:pt idx="0">
                  <c:v>Total Application Maintenance and Support</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metrics'!$C$675:$D$675</c:f>
              <c:strCache>
                <c:ptCount val="2"/>
                <c:pt idx="0">
                  <c:v>Agency result 
FY 2013/14</c:v>
                </c:pt>
                <c:pt idx="1">
                  <c:v>Agency result 
FY 2012/13</c:v>
                </c:pt>
              </c:strCache>
            </c:strRef>
          </c:cat>
          <c:val>
            <c:numRef>
              <c:f>'6. ICT metrics'!$C$676:$D$676</c:f>
              <c:numCache>
                <c:formatCode>0.00%</c:formatCode>
                <c:ptCount val="2"/>
                <c:pt idx="0">
                  <c:v>0.46829999999999999</c:v>
                </c:pt>
                <c:pt idx="1">
                  <c:v>0.26919999999999999</c:v>
                </c:pt>
              </c:numCache>
            </c:numRef>
          </c:val>
        </c:ser>
        <c:ser>
          <c:idx val="5"/>
          <c:order val="1"/>
          <c:tx>
            <c:strRef>
              <c:f>'6. ICT metrics'!$B$677</c:f>
              <c:strCache>
                <c:ptCount val="1"/>
                <c:pt idx="0">
                  <c:v>Total Applications Development</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metrics'!$C$675:$D$675</c:f>
              <c:strCache>
                <c:ptCount val="2"/>
                <c:pt idx="0">
                  <c:v>Agency result 
FY 2013/14</c:v>
                </c:pt>
                <c:pt idx="1">
                  <c:v>Agency result 
FY 2012/13</c:v>
                </c:pt>
              </c:strCache>
            </c:strRef>
          </c:cat>
          <c:val>
            <c:numRef>
              <c:f>'6. ICT metrics'!$C$677:$D$677</c:f>
              <c:numCache>
                <c:formatCode>0.00%</c:formatCode>
                <c:ptCount val="2"/>
                <c:pt idx="0">
                  <c:v>0.53169999999999995</c:v>
                </c:pt>
                <c:pt idx="1">
                  <c:v>0.73080000000000001</c:v>
                </c:pt>
              </c:numCache>
            </c:numRef>
          </c:val>
        </c:ser>
        <c:overlap val="100"/>
        <c:axId val="212434304"/>
        <c:axId val="212444672"/>
      </c:barChart>
      <c:catAx>
        <c:axId val="212434304"/>
        <c:scaling>
          <c:orientation val="minMax"/>
        </c:scaling>
        <c:axPos val="b"/>
        <c:title>
          <c:tx>
            <c:rich>
              <a:bodyPr/>
              <a:lstStyle/>
              <a:p>
                <a:pPr>
                  <a:defRPr sz="1000" b="1" i="0" u="none" strike="noStrike" baseline="0">
                    <a:solidFill>
                      <a:srgbClr val="000000"/>
                    </a:solidFill>
                    <a:latin typeface="Calibri"/>
                    <a:ea typeface="Calibri"/>
                    <a:cs typeface="Calibri"/>
                  </a:defRPr>
                </a:pPr>
                <a:r>
                  <a:t>Comparator Cohort</a:t>
                </a:r>
              </a:p>
            </c:rich>
          </c:tx>
          <c:layout>
            <c:manualLayout>
              <c:xMode val="edge"/>
              <c:yMode val="edge"/>
              <c:x val="0.34822804314329736"/>
              <c:y val="0.92128402317057312"/>
            </c:manualLayout>
          </c:layout>
          <c:spPr>
            <a:noFill/>
            <a:ln w="25400">
              <a:noFill/>
            </a:ln>
          </c:spPr>
        </c:title>
        <c:numFmt formatCode="General" sourceLinked="1"/>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12444672"/>
        <c:crosses val="autoZero"/>
        <c:auto val="1"/>
        <c:lblAlgn val="ctr"/>
        <c:lblOffset val="100"/>
      </c:catAx>
      <c:valAx>
        <c:axId val="212444672"/>
        <c:scaling>
          <c:orientation val="minMax"/>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Calibri"/>
                    <a:ea typeface="Calibri"/>
                    <a:cs typeface="Calibri"/>
                  </a:defRPr>
                </a:pPr>
                <a:r>
                  <a:t>Cost elements as a %  of Total Applications Service Tower Cost</a:t>
                </a:r>
              </a:p>
            </c:rich>
          </c:tx>
          <c:layout>
            <c:manualLayout>
              <c:xMode val="edge"/>
              <c:yMode val="edge"/>
              <c:x val="1.3097072419106319E-2"/>
              <c:y val="0.20408193873724972"/>
            </c:manualLayout>
          </c:layout>
          <c:spPr>
            <a:noFill/>
            <a:ln w="25400">
              <a:noFill/>
            </a:ln>
          </c:spPr>
        </c:title>
        <c:numFmt formatCode="0%" sourceLinked="1"/>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12434304"/>
        <c:crosses val="autoZero"/>
        <c:crossBetween val="between"/>
      </c:valAx>
      <c:spPr>
        <a:solidFill>
          <a:srgbClr val="FFFFFF"/>
        </a:solidFill>
        <a:ln w="25400">
          <a:noFill/>
        </a:ln>
      </c:spPr>
    </c:plotArea>
    <c:legend>
      <c:legendPos val="r"/>
      <c:layout>
        <c:manualLayout>
          <c:xMode val="edge"/>
          <c:yMode val="edge"/>
          <c:wMode val="edge"/>
          <c:hMode val="edge"/>
          <c:x val="0.73189522342064739"/>
          <c:y val="0.26239097663812433"/>
          <c:w val="0.90986132511556239"/>
          <c:h val="0.82507411063413005"/>
        </c:manualLayout>
      </c:layout>
      <c:spPr>
        <a:noFill/>
        <a:ln w="25400">
          <a:noFill/>
        </a:ln>
      </c:spPr>
      <c:txPr>
        <a:bodyPr/>
        <a:lstStyle/>
        <a:p>
          <a:pPr>
            <a:defRPr sz="825" b="0" i="0" u="none" strike="noStrike" baseline="0">
              <a:solidFill>
                <a:srgbClr val="000000"/>
              </a:solidFill>
              <a:latin typeface="Calibri"/>
              <a:ea typeface="Calibri"/>
              <a:cs typeface="Calibri"/>
            </a:defRPr>
          </a:pPr>
          <a:endParaRPr lang="en-US"/>
        </a:p>
      </c:txPr>
    </c:legend>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89" l="0.70000000000000062" r="0.70000000000000062" t="0.75000000000000289"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600" b="1" i="0" u="none" strike="noStrike" baseline="0">
                <a:solidFill>
                  <a:srgbClr val="000000"/>
                </a:solidFill>
                <a:latin typeface="Calibri"/>
                <a:ea typeface="Calibri"/>
                <a:cs typeface="Calibri"/>
              </a:defRPr>
            </a:pPr>
            <a:r>
              <a:t>Cost elements for Applications Maintenance&amp;Support sub Tower as a % of Applications Maintenance&amp;Support  Cost</a:t>
            </a:r>
          </a:p>
        </c:rich>
      </c:tx>
      <c:layout>
        <c:manualLayout>
          <c:xMode val="edge"/>
          <c:yMode val="edge"/>
          <c:x val="0.10007706311537846"/>
          <c:y val="1.457725947521866E-2"/>
        </c:manualLayout>
      </c:layout>
      <c:spPr>
        <a:noFill/>
        <a:ln w="25400">
          <a:noFill/>
        </a:ln>
      </c:spPr>
    </c:title>
    <c:plotArea>
      <c:layout>
        <c:manualLayout>
          <c:layoutTarget val="inner"/>
          <c:xMode val="edge"/>
          <c:yMode val="edge"/>
          <c:x val="8.5248640271418041E-2"/>
          <c:y val="0.14593910455070672"/>
          <c:w val="0.61307942612906874"/>
          <c:h val="0.68211504174223103"/>
        </c:manualLayout>
      </c:layout>
      <c:barChart>
        <c:barDir val="col"/>
        <c:grouping val="percentStacked"/>
        <c:ser>
          <c:idx val="0"/>
          <c:order val="0"/>
          <c:tx>
            <c:strRef>
              <c:f>'6. ICT metrics'!$B$680</c:f>
              <c:strCache>
                <c:ptCount val="1"/>
                <c:pt idx="0">
                  <c:v>Application Maintenance and Support</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metrics'!$C$679:$D$679</c:f>
              <c:strCache>
                <c:ptCount val="2"/>
                <c:pt idx="0">
                  <c:v>Agency result 
FY 2013/14</c:v>
                </c:pt>
                <c:pt idx="1">
                  <c:v>Agency result 
FY 2012/13</c:v>
                </c:pt>
              </c:strCache>
            </c:strRef>
          </c:cat>
          <c:val>
            <c:numRef>
              <c:f>'6. ICT metrics'!$C$680:$D$680</c:f>
              <c:numCache>
                <c:formatCode>0.00%</c:formatCode>
                <c:ptCount val="2"/>
                <c:pt idx="0">
                  <c:v>0.22239999999999999</c:v>
                </c:pt>
                <c:pt idx="1">
                  <c:v>0.1007</c:v>
                </c:pt>
              </c:numCache>
            </c:numRef>
          </c:val>
        </c:ser>
        <c:ser>
          <c:idx val="1"/>
          <c:order val="1"/>
          <c:tx>
            <c:strRef>
              <c:f>'6. ICT metrics'!$B$681</c:f>
              <c:strCache>
                <c:ptCount val="1"/>
                <c:pt idx="0">
                  <c:v>Ongoing software licences and upgrades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metrics'!$C$679:$D$679</c:f>
              <c:strCache>
                <c:ptCount val="2"/>
                <c:pt idx="0">
                  <c:v>Agency result 
FY 2013/14</c:v>
                </c:pt>
                <c:pt idx="1">
                  <c:v>Agency result 
FY 2012/13</c:v>
                </c:pt>
              </c:strCache>
            </c:strRef>
          </c:cat>
          <c:val>
            <c:numRef>
              <c:f>'6. ICT metrics'!$C$681:$D$681</c:f>
              <c:numCache>
                <c:formatCode>0.00%</c:formatCode>
                <c:ptCount val="2"/>
                <c:pt idx="0">
                  <c:v>2.7300000000000001E-2</c:v>
                </c:pt>
                <c:pt idx="1">
                  <c:v>5.5100000000000003E-2</c:v>
                </c:pt>
              </c:numCache>
            </c:numRef>
          </c:val>
        </c:ser>
        <c:ser>
          <c:idx val="2"/>
          <c:order val="2"/>
          <c:tx>
            <c:strRef>
              <c:f>'6. ICT metrics'!$B$682</c:f>
              <c:strCache>
                <c:ptCount val="1"/>
                <c:pt idx="0">
                  <c:v>Minor enhancements driven by legislation</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metrics'!$C$679:$D$679</c:f>
              <c:strCache>
                <c:ptCount val="2"/>
                <c:pt idx="0">
                  <c:v>Agency result 
FY 2013/14</c:v>
                </c:pt>
                <c:pt idx="1">
                  <c:v>Agency result 
FY 2012/13</c:v>
                </c:pt>
              </c:strCache>
            </c:strRef>
          </c:cat>
          <c:val>
            <c:numRef>
              <c:f>'6. ICT metrics'!$C$682:$D$682</c:f>
              <c:numCache>
                <c:formatCode>0.00%</c:formatCode>
                <c:ptCount val="2"/>
                <c:pt idx="0">
                  <c:v>0.18010000000000001</c:v>
                </c:pt>
                <c:pt idx="1">
                  <c:v>0</c:v>
                </c:pt>
              </c:numCache>
            </c:numRef>
          </c:val>
        </c:ser>
        <c:ser>
          <c:idx val="3"/>
          <c:order val="3"/>
          <c:tx>
            <c:strRef>
              <c:f>'6. ICT metrics'!$B$683</c:f>
              <c:strCache>
                <c:ptCount val="1"/>
                <c:pt idx="0">
                  <c:v>Minor enhancements driven internally</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metrics'!$C$679:$D$679</c:f>
              <c:strCache>
                <c:ptCount val="2"/>
                <c:pt idx="0">
                  <c:v>Agency result 
FY 2013/14</c:v>
                </c:pt>
                <c:pt idx="1">
                  <c:v>Agency result 
FY 2012/13</c:v>
                </c:pt>
              </c:strCache>
            </c:strRef>
          </c:cat>
          <c:val>
            <c:numRef>
              <c:f>'6. ICT metrics'!$C$683:$D$683</c:f>
              <c:numCache>
                <c:formatCode>0.00%</c:formatCode>
                <c:ptCount val="2"/>
                <c:pt idx="0">
                  <c:v>3.85E-2</c:v>
                </c:pt>
                <c:pt idx="1">
                  <c:v>0.1134</c:v>
                </c:pt>
              </c:numCache>
            </c:numRef>
          </c:val>
        </c:ser>
        <c:overlap val="100"/>
        <c:axId val="212801024"/>
        <c:axId val="212802944"/>
      </c:barChart>
      <c:catAx>
        <c:axId val="212801024"/>
        <c:scaling>
          <c:orientation val="minMax"/>
        </c:scaling>
        <c:axPos val="b"/>
        <c:title>
          <c:tx>
            <c:rich>
              <a:bodyPr/>
              <a:lstStyle/>
              <a:p>
                <a:pPr>
                  <a:defRPr sz="1000" b="1" i="0" u="none" strike="noStrike" baseline="0">
                    <a:solidFill>
                      <a:srgbClr val="000000"/>
                    </a:solidFill>
                    <a:latin typeface="Calibri"/>
                    <a:ea typeface="Calibri"/>
                    <a:cs typeface="Calibri"/>
                  </a:defRPr>
                </a:pPr>
                <a:r>
                  <a:t>Comparator Cohort</a:t>
                </a:r>
              </a:p>
            </c:rich>
          </c:tx>
          <c:layout>
            <c:manualLayout>
              <c:xMode val="edge"/>
              <c:yMode val="edge"/>
              <c:x val="0.34873003461172425"/>
              <c:y val="0.92128402317057312"/>
            </c:manualLayout>
          </c:layout>
          <c:spPr>
            <a:noFill/>
            <a:ln w="25400">
              <a:noFill/>
            </a:ln>
          </c:spPr>
        </c:title>
        <c:numFmt formatCode="General" sourceLinked="1"/>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12802944"/>
        <c:crosses val="autoZero"/>
        <c:auto val="1"/>
        <c:lblAlgn val="ctr"/>
        <c:lblOffset val="100"/>
      </c:catAx>
      <c:valAx>
        <c:axId val="212802944"/>
        <c:scaling>
          <c:orientation val="minMax"/>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Calibri"/>
                    <a:ea typeface="Calibri"/>
                    <a:cs typeface="Calibri"/>
                  </a:defRPr>
                </a:pPr>
                <a:r>
                  <a:t>Cost elements as a %  of Applications Maintenance Cost</a:t>
                </a:r>
              </a:p>
            </c:rich>
          </c:tx>
          <c:layout>
            <c:manualLayout>
              <c:xMode val="edge"/>
              <c:yMode val="edge"/>
              <c:x val="1.0777521170130869E-2"/>
              <c:y val="0.16326561220663741"/>
            </c:manualLayout>
          </c:layout>
          <c:spPr>
            <a:noFill/>
            <a:ln w="25400">
              <a:noFill/>
            </a:ln>
          </c:spPr>
        </c:title>
        <c:numFmt formatCode="0%" sourceLinked="1"/>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12801024"/>
        <c:crosses val="autoZero"/>
        <c:crossBetween val="between"/>
      </c:valAx>
      <c:spPr>
        <a:solidFill>
          <a:srgbClr val="FFFFFF"/>
        </a:solidFill>
        <a:ln w="25400">
          <a:noFill/>
        </a:ln>
      </c:spPr>
    </c:plotArea>
    <c:legend>
      <c:legendPos val="r"/>
      <c:layout>
        <c:manualLayout>
          <c:xMode val="edge"/>
          <c:yMode val="edge"/>
          <c:wMode val="edge"/>
          <c:hMode val="edge"/>
          <c:x val="0.72399960397560015"/>
          <c:y val="0.26319077462255996"/>
          <c:w val="0.9062065509709667"/>
          <c:h val="0.8533550653107137"/>
        </c:manualLayout>
      </c:layout>
      <c:spPr>
        <a:noFill/>
        <a:ln w="25400">
          <a:noFill/>
        </a:ln>
      </c:spPr>
      <c:txPr>
        <a:bodyPr/>
        <a:lstStyle/>
        <a:p>
          <a:pPr>
            <a:defRPr sz="825" b="0" i="0" u="none" strike="noStrike" baseline="0">
              <a:solidFill>
                <a:srgbClr val="000000"/>
              </a:solidFill>
              <a:latin typeface="Calibri"/>
              <a:ea typeface="Calibri"/>
              <a:cs typeface="Calibri"/>
            </a:defRPr>
          </a:pPr>
          <a:endParaRPr lang="en-US"/>
        </a:p>
      </c:txPr>
    </c:legend>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311" l="0.70000000000000062" r="0.70000000000000062" t="0.75000000000000311"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Calibri"/>
                <a:ea typeface="Calibri"/>
                <a:cs typeface="Calibri"/>
              </a:defRPr>
            </a:pPr>
            <a:r>
              <a:t>Cost elements for Applications Development sub Tower as a % of Total Applications Development Cost</a:t>
            </a:r>
          </a:p>
        </c:rich>
      </c:tx>
      <c:layout>
        <c:manualLayout>
          <c:xMode val="edge"/>
          <c:yMode val="edge"/>
          <c:x val="8.0831489597287656E-2"/>
          <c:y val="2.3323615160349854E-2"/>
        </c:manualLayout>
      </c:layout>
      <c:spPr>
        <a:noFill/>
        <a:ln w="25400">
          <a:noFill/>
        </a:ln>
      </c:spPr>
    </c:title>
    <c:plotArea>
      <c:layout>
        <c:manualLayout>
          <c:layoutTarget val="inner"/>
          <c:xMode val="edge"/>
          <c:yMode val="edge"/>
          <c:x val="8.5248640271418041E-2"/>
          <c:y val="0.1265027585837484"/>
          <c:w val="0.61307942612906896"/>
          <c:h val="0.70155138770918957"/>
        </c:manualLayout>
      </c:layout>
      <c:barChart>
        <c:barDir val="col"/>
        <c:grouping val="percentStacked"/>
        <c:ser>
          <c:idx val="6"/>
          <c:order val="0"/>
          <c:tx>
            <c:strRef>
              <c:f>'6. ICT metrics'!$B$686</c:f>
              <c:strCache>
                <c:ptCount val="1"/>
                <c:pt idx="0">
                  <c:v>New applications/major enhancements driven by legislation</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metrics'!$C$685:$D$685</c:f>
              <c:strCache>
                <c:ptCount val="2"/>
                <c:pt idx="0">
                  <c:v>Agency result 
FY 2013/14</c:v>
                </c:pt>
                <c:pt idx="1">
                  <c:v>Agency result 
FY 2012/13</c:v>
                </c:pt>
              </c:strCache>
            </c:strRef>
          </c:cat>
          <c:val>
            <c:numRef>
              <c:f>'6. ICT metrics'!$C$686:$D$686</c:f>
              <c:numCache>
                <c:formatCode>0.00%</c:formatCode>
                <c:ptCount val="2"/>
                <c:pt idx="0">
                  <c:v>1.26E-2</c:v>
                </c:pt>
                <c:pt idx="1">
                  <c:v>5.3999999999999999E-2</c:v>
                </c:pt>
              </c:numCache>
            </c:numRef>
          </c:val>
        </c:ser>
        <c:ser>
          <c:idx val="7"/>
          <c:order val="1"/>
          <c:tx>
            <c:strRef>
              <c:f>'6. ICT metrics'!$B$687</c:f>
              <c:strCache>
                <c:ptCount val="1"/>
                <c:pt idx="0">
                  <c:v>New applications/major enhancements driven internally</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metrics'!$C$685:$D$685</c:f>
              <c:strCache>
                <c:ptCount val="2"/>
                <c:pt idx="0">
                  <c:v>Agency result 
FY 2013/14</c:v>
                </c:pt>
                <c:pt idx="1">
                  <c:v>Agency result 
FY 2012/13</c:v>
                </c:pt>
              </c:strCache>
            </c:strRef>
          </c:cat>
          <c:val>
            <c:numRef>
              <c:f>'6. ICT metrics'!$C$687:$D$687</c:f>
              <c:numCache>
                <c:formatCode>0.00%</c:formatCode>
                <c:ptCount val="2"/>
                <c:pt idx="0">
                  <c:v>0.51910000000000001</c:v>
                </c:pt>
                <c:pt idx="1">
                  <c:v>0.67679999999999996</c:v>
                </c:pt>
              </c:numCache>
            </c:numRef>
          </c:val>
        </c:ser>
        <c:ser>
          <c:idx val="8"/>
          <c:order val="2"/>
          <c:tx>
            <c:strRef>
              <c:f>'6. ICT metrics'!$B$688</c:f>
              <c:strCache>
                <c:ptCount val="1"/>
                <c:pt idx="0">
                  <c:v>New software licences</c:v>
                </c:pt>
              </c:strCache>
            </c:strRef>
          </c:tx>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dLblPos val="ctr"/>
            <c:showVal val="1"/>
          </c:dLbls>
          <c:cat>
            <c:strRef>
              <c:f>'6. ICT metrics'!$C$685:$D$685</c:f>
              <c:strCache>
                <c:ptCount val="2"/>
                <c:pt idx="0">
                  <c:v>Agency result 
FY 2013/14</c:v>
                </c:pt>
                <c:pt idx="1">
                  <c:v>Agency result 
FY 2012/13</c:v>
                </c:pt>
              </c:strCache>
            </c:strRef>
          </c:cat>
          <c:val>
            <c:numRef>
              <c:f>'6. ICT metrics'!$C$688:$D$688</c:f>
              <c:numCache>
                <c:formatCode>0.00%</c:formatCode>
                <c:ptCount val="2"/>
                <c:pt idx="0">
                  <c:v>0</c:v>
                </c:pt>
                <c:pt idx="1">
                  <c:v>0</c:v>
                </c:pt>
              </c:numCache>
            </c:numRef>
          </c:val>
        </c:ser>
        <c:overlap val="100"/>
        <c:axId val="212863232"/>
        <c:axId val="212914560"/>
      </c:barChart>
      <c:catAx>
        <c:axId val="212863232"/>
        <c:scaling>
          <c:orientation val="minMax"/>
        </c:scaling>
        <c:axPos val="b"/>
        <c:title>
          <c:tx>
            <c:rich>
              <a:bodyPr/>
              <a:lstStyle/>
              <a:p>
                <a:pPr>
                  <a:defRPr sz="1000" b="1" i="0" u="none" strike="noStrike" baseline="0">
                    <a:solidFill>
                      <a:srgbClr val="000000"/>
                    </a:solidFill>
                    <a:latin typeface="Calibri"/>
                    <a:ea typeface="Calibri"/>
                    <a:cs typeface="Calibri"/>
                  </a:defRPr>
                </a:pPr>
                <a:r>
                  <a:t>Comparator Cohort</a:t>
                </a:r>
              </a:p>
            </c:rich>
          </c:tx>
          <c:layout>
            <c:manualLayout>
              <c:xMode val="edge"/>
              <c:yMode val="edge"/>
              <c:x val="0.34873003461172425"/>
              <c:y val="0.92128402317057312"/>
            </c:manualLayout>
          </c:layout>
          <c:spPr>
            <a:noFill/>
            <a:ln w="25400">
              <a:noFill/>
            </a:ln>
          </c:spPr>
        </c:title>
        <c:numFmt formatCode="General" sourceLinked="1"/>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12914560"/>
        <c:crosses val="autoZero"/>
        <c:auto val="1"/>
        <c:lblAlgn val="ctr"/>
        <c:lblOffset val="100"/>
      </c:catAx>
      <c:valAx>
        <c:axId val="212914560"/>
        <c:scaling>
          <c:orientation val="minMax"/>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Calibri"/>
                    <a:ea typeface="Calibri"/>
                    <a:cs typeface="Calibri"/>
                  </a:defRPr>
                </a:pPr>
                <a:r>
                  <a:t>Cost elements as a %  of Applications Development Cost</a:t>
                </a:r>
              </a:p>
            </c:rich>
          </c:tx>
          <c:layout>
            <c:manualLayout>
              <c:xMode val="edge"/>
              <c:yMode val="edge"/>
              <c:x val="1.3856812933025403E-2"/>
              <c:y val="0.15743470841655"/>
            </c:manualLayout>
          </c:layout>
          <c:spPr>
            <a:noFill/>
            <a:ln w="25400">
              <a:noFill/>
            </a:ln>
          </c:spPr>
        </c:title>
        <c:numFmt formatCode="0%" sourceLinked="1"/>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12863232"/>
        <c:crosses val="autoZero"/>
        <c:crossBetween val="between"/>
      </c:valAx>
      <c:spPr>
        <a:solidFill>
          <a:srgbClr val="FFFFFF"/>
        </a:solidFill>
        <a:ln w="25400">
          <a:noFill/>
        </a:ln>
      </c:spPr>
    </c:plotArea>
    <c:legend>
      <c:legendPos val="r"/>
      <c:layout>
        <c:manualLayout>
          <c:xMode val="edge"/>
          <c:yMode val="edge"/>
          <c:wMode val="edge"/>
          <c:hMode val="edge"/>
          <c:x val="0.73016651209591876"/>
          <c:y val="0.25541623623577675"/>
          <c:w val="0.97609798775153112"/>
          <c:h val="0.83391871934375561"/>
        </c:manualLayout>
      </c:layout>
      <c:spPr>
        <a:noFill/>
        <a:ln w="25400">
          <a:noFill/>
        </a:ln>
      </c:spPr>
      <c:txPr>
        <a:bodyPr/>
        <a:lstStyle/>
        <a:p>
          <a:pPr>
            <a:defRPr sz="825" b="0" i="0" u="none" strike="noStrike" baseline="0">
              <a:solidFill>
                <a:srgbClr val="000000"/>
              </a:solidFill>
              <a:latin typeface="Calibri"/>
              <a:ea typeface="Calibri"/>
              <a:cs typeface="Calibri"/>
            </a:defRPr>
          </a:pPr>
          <a:endParaRPr lang="en-US"/>
        </a:p>
      </c:txPr>
    </c:legend>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333" l="0.70000000000000062" r="0.70000000000000062" t="0.75000000000000333"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Arial"/>
                <a:ea typeface="Arial"/>
                <a:cs typeface="Arial"/>
              </a:defRPr>
            </a:pPr>
            <a:r>
              <a:t>Total ICT cost per internal end user</a:t>
            </a:r>
          </a:p>
        </c:rich>
      </c:tx>
      <c:layout>
        <c:manualLayout>
          <c:xMode val="edge"/>
          <c:yMode val="edge"/>
          <c:x val="0.34078659211546136"/>
          <c:y val="2.3529411764705879E-2"/>
        </c:manualLayout>
      </c:layout>
      <c:spPr>
        <a:noFill/>
        <a:ln w="25400">
          <a:noFill/>
        </a:ln>
      </c:spPr>
    </c:title>
    <c:plotArea>
      <c:layout>
        <c:manualLayout>
          <c:layoutTarget val="inner"/>
          <c:xMode val="edge"/>
          <c:yMode val="edge"/>
          <c:x val="8.9915548931942452E-2"/>
          <c:y val="0.16470611889091083"/>
          <c:w val="0.89890741675174368"/>
          <c:h val="0.5656868920796666"/>
        </c:manualLayout>
      </c:layout>
      <c:barChart>
        <c:barDir val="col"/>
        <c:grouping val="clustered"/>
        <c:ser>
          <c:idx val="0"/>
          <c:order val="0"/>
          <c:tx>
            <c:strRef>
              <c:f>'6. ICT metrics'!$B$847</c:f>
              <c:strCache>
                <c:ptCount val="1"/>
                <c:pt idx="0">
                  <c:v>Result</c:v>
                </c:pt>
              </c:strCache>
            </c:strRef>
          </c:tx>
          <c:cat>
            <c:strRef>
              <c:f>('6. ICT metrics'!$C$846:$H$846,'6. ICT metrics'!$I$846:$J$846)</c:f>
              <c:strCache>
                <c:ptCount val="8"/>
                <c:pt idx="0">
                  <c:v>Agency result
FY 2013/14</c:v>
                </c:pt>
                <c:pt idx="1">
                  <c:v>Agency result
FY 2012/13</c:v>
                </c:pt>
                <c:pt idx="2">
                  <c:v>Peer group (median)</c:v>
                </c:pt>
                <c:pt idx="3">
                  <c:v>NZ full cohort (median)</c:v>
                </c:pt>
                <c:pt idx="4">
                  <c:v>APQC all participants 
cohort (median)</c:v>
                </c:pt>
                <c:pt idx="5">
                  <c:v>APQC similar cohort (median)</c:v>
                </c:pt>
                <c:pt idx="6">
                  <c:v>Peer group (75th percentile)</c:v>
                </c:pt>
                <c:pt idx="7">
                  <c:v>NZ full cohort (75th percentile)</c:v>
                </c:pt>
              </c:strCache>
            </c:strRef>
          </c:cat>
          <c:val>
            <c:numRef>
              <c:f>('6. ICT metrics'!$C$847:$H$847,'6. ICT metrics'!$I$847:$J$847)</c:f>
              <c:numCache>
                <c:formatCode>_-"$"* #,##0.00_-;\-"$"* #,##0.00_-;_-"$"* "-"??_-;_-@_-</c:formatCode>
                <c:ptCount val="8"/>
                <c:pt idx="0">
                  <c:v>9729.0885999999991</c:v>
                </c:pt>
                <c:pt idx="1">
                  <c:v>8327.9110000000001</c:v>
                </c:pt>
                <c:pt idx="2">
                  <c:v>24554.994600000002</c:v>
                </c:pt>
                <c:pt idx="3">
                  <c:v>13866.170400000001</c:v>
                </c:pt>
                <c:pt idx="4">
                  <c:v>0</c:v>
                </c:pt>
                <c:pt idx="5">
                  <c:v>0</c:v>
                </c:pt>
                <c:pt idx="6">
                  <c:v>16861.427500000002</c:v>
                </c:pt>
                <c:pt idx="7">
                  <c:v>9283.4470000000001</c:v>
                </c:pt>
              </c:numCache>
            </c:numRef>
          </c:val>
        </c:ser>
        <c:axId val="212955136"/>
        <c:axId val="212957056"/>
      </c:barChart>
      <c:catAx>
        <c:axId val="212955136"/>
        <c:scaling>
          <c:orientation val="minMax"/>
        </c:scaling>
        <c:axPos val="b"/>
        <c:title>
          <c:tx>
            <c:rich>
              <a:bodyPr/>
              <a:lstStyle/>
              <a:p>
                <a:pPr>
                  <a:defRPr sz="1000" b="1" i="0" u="none" strike="noStrike" baseline="0">
                    <a:solidFill>
                      <a:srgbClr val="000000"/>
                    </a:solidFill>
                    <a:latin typeface="Arial"/>
                    <a:ea typeface="Arial"/>
                    <a:cs typeface="Arial"/>
                  </a:defRPr>
                </a:pPr>
                <a:r>
                  <a:t>Comparator cohort</a:t>
                </a:r>
              </a:p>
            </c:rich>
          </c:tx>
          <c:layout>
            <c:manualLayout>
              <c:xMode val="edge"/>
              <c:yMode val="edge"/>
              <c:x val="0.46954526597822155"/>
              <c:y val="0.89706005866913685"/>
            </c:manualLayout>
          </c:layout>
          <c:spPr>
            <a:noFill/>
            <a:ln w="25400">
              <a:noFill/>
            </a:ln>
          </c:spPr>
        </c:title>
        <c:numFmt formatCode="General" sourceLinked="1"/>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2957056"/>
        <c:crosses val="autoZero"/>
        <c:auto val="1"/>
        <c:lblAlgn val="ctr"/>
        <c:lblOffset val="100"/>
      </c:catAx>
      <c:valAx>
        <c:axId val="212957056"/>
        <c:scaling>
          <c:orientation val="minMax"/>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Total cost per internal end user ($)</a:t>
                </a:r>
              </a:p>
            </c:rich>
          </c:tx>
          <c:layout>
            <c:manualLayout>
              <c:xMode val="edge"/>
              <c:yMode val="edge"/>
              <c:x val="2.1588280647648415E-2"/>
              <c:y val="0.23529442643199017"/>
            </c:manualLayout>
          </c:layout>
          <c:spPr>
            <a:noFill/>
            <a:ln w="25400">
              <a:noFill/>
            </a:ln>
          </c:spPr>
        </c:title>
        <c:numFmt formatCode="#,##0" sourceLinked="0"/>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2955136"/>
        <c:crosses val="autoZero"/>
        <c:crossBetween val="between"/>
      </c:valAx>
      <c:spPr>
        <a:solidFill>
          <a:srgbClr val="FFFFFF"/>
        </a:solidFill>
        <a:ln w="25400">
          <a:noFill/>
        </a:ln>
      </c:spPr>
    </c:plotArea>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3" l="0.70000000000000062" r="0.70000000000000062" t="0.750000000000003"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Calibri"/>
                <a:ea typeface="Calibri"/>
                <a:cs typeface="Calibri"/>
              </a:defRPr>
            </a:pPr>
            <a:r>
              <a:t>Total ICT Service Tower cost per end user</a:t>
            </a:r>
          </a:p>
        </c:rich>
      </c:tx>
      <c:layout>
        <c:manualLayout>
          <c:xMode val="edge"/>
          <c:yMode val="edge"/>
          <c:x val="0.33976833976833981"/>
          <c:y val="1.8264840182648401E-2"/>
        </c:manualLayout>
      </c:layout>
      <c:spPr>
        <a:noFill/>
        <a:ln w="25400">
          <a:noFill/>
        </a:ln>
      </c:spPr>
    </c:title>
    <c:plotArea>
      <c:layout>
        <c:manualLayout>
          <c:layoutTarget val="inner"/>
          <c:xMode val="edge"/>
          <c:yMode val="edge"/>
          <c:x val="0.11884780820307908"/>
          <c:y val="0.10834626511849156"/>
          <c:w val="0.68605523563285964"/>
          <c:h val="0.59930972284852069"/>
        </c:manualLayout>
      </c:layout>
      <c:barChart>
        <c:barDir val="col"/>
        <c:grouping val="clustered"/>
        <c:ser>
          <c:idx val="0"/>
          <c:order val="0"/>
          <c:tx>
            <c:strRef>
              <c:f>'6. ICT metrics'!$C$926</c:f>
              <c:strCache>
                <c:ptCount val="1"/>
                <c:pt idx="0">
                  <c:v>Agency result
FY 2013/14</c:v>
                </c:pt>
              </c:strCache>
            </c:strRef>
          </c:tx>
          <c:cat>
            <c:strRef>
              <c:f>'6. ICT metrics'!$B$927:$B$936</c:f>
              <c:strCache>
                <c:ptCount val="10"/>
                <c:pt idx="0">
                  <c:v>Mainframe/Midrange</c:v>
                </c:pt>
                <c:pt idx="1">
                  <c:v>Storage Service Tower</c:v>
                </c:pt>
                <c:pt idx="2">
                  <c:v>WAN Service Tower</c:v>
                </c:pt>
                <c:pt idx="3">
                  <c:v>LAN &amp; RAS Service Tower</c:v>
                </c:pt>
                <c:pt idx="4">
                  <c:v>Facilities Service Tower</c:v>
                </c:pt>
                <c:pt idx="5">
                  <c:v>Voice Service Tower</c:v>
                </c:pt>
                <c:pt idx="6">
                  <c:v>End User Infrastructure</c:v>
                </c:pt>
                <c:pt idx="7">
                  <c:v>Helpdesk Service Tower</c:v>
                </c:pt>
                <c:pt idx="8">
                  <c:v>Applications Maintenance</c:v>
                </c:pt>
                <c:pt idx="9">
                  <c:v>ICT Management Service</c:v>
                </c:pt>
              </c:strCache>
            </c:strRef>
          </c:cat>
          <c:val>
            <c:numRef>
              <c:f>'6. ICT metrics'!$C$927:$C$936</c:f>
              <c:numCache>
                <c:formatCode>_-"$"* #,##0.00_-;\-"$"* #,##0.00_-;_-"$"* "-"??_-;_-@_-</c:formatCode>
                <c:ptCount val="10"/>
                <c:pt idx="0">
                  <c:v>1273.8244</c:v>
                </c:pt>
                <c:pt idx="1">
                  <c:v>154.8065</c:v>
                </c:pt>
                <c:pt idx="2">
                  <c:v>446.94130000000001</c:v>
                </c:pt>
                <c:pt idx="3">
                  <c:v>113.608</c:v>
                </c:pt>
                <c:pt idx="4">
                  <c:v>76.570999999999998</c:v>
                </c:pt>
                <c:pt idx="5">
                  <c:v>1332.0849000000001</c:v>
                </c:pt>
                <c:pt idx="6">
                  <c:v>1371.6188</c:v>
                </c:pt>
                <c:pt idx="7">
                  <c:v>280.06659999999999</c:v>
                </c:pt>
                <c:pt idx="8">
                  <c:v>3784.02</c:v>
                </c:pt>
                <c:pt idx="9">
                  <c:v>895.54719999999998</c:v>
                </c:pt>
              </c:numCache>
            </c:numRef>
          </c:val>
        </c:ser>
        <c:ser>
          <c:idx val="1"/>
          <c:order val="1"/>
          <c:tx>
            <c:strRef>
              <c:f>'6. ICT metrics'!$D$926</c:f>
              <c:strCache>
                <c:ptCount val="1"/>
                <c:pt idx="0">
                  <c:v>Agency result
FY 2012/13</c:v>
                </c:pt>
              </c:strCache>
            </c:strRef>
          </c:tx>
          <c:cat>
            <c:strRef>
              <c:f>'6. ICT metrics'!$B$927:$B$936</c:f>
              <c:strCache>
                <c:ptCount val="10"/>
                <c:pt idx="0">
                  <c:v>Mainframe/Midrange</c:v>
                </c:pt>
                <c:pt idx="1">
                  <c:v>Storage Service Tower</c:v>
                </c:pt>
                <c:pt idx="2">
                  <c:v>WAN Service Tower</c:v>
                </c:pt>
                <c:pt idx="3">
                  <c:v>LAN &amp; RAS Service Tower</c:v>
                </c:pt>
                <c:pt idx="4">
                  <c:v>Facilities Service Tower</c:v>
                </c:pt>
                <c:pt idx="5">
                  <c:v>Voice Service Tower</c:v>
                </c:pt>
                <c:pt idx="6">
                  <c:v>End User Infrastructure</c:v>
                </c:pt>
                <c:pt idx="7">
                  <c:v>Helpdesk Service Tower</c:v>
                </c:pt>
                <c:pt idx="8">
                  <c:v>Applications Maintenance</c:v>
                </c:pt>
                <c:pt idx="9">
                  <c:v>ICT Management Service</c:v>
                </c:pt>
              </c:strCache>
            </c:strRef>
          </c:cat>
          <c:val>
            <c:numRef>
              <c:f>'6. ICT metrics'!$D$927:$D$936</c:f>
              <c:numCache>
                <c:formatCode>_-"$"* #,##0.00_-;\-"$"* #,##0.00_-;_-"$"* "-"??_-;_-@_-</c:formatCode>
                <c:ptCount val="10"/>
                <c:pt idx="0">
                  <c:v>1029.9657999999999</c:v>
                </c:pt>
                <c:pt idx="1">
                  <c:v>111.7295</c:v>
                </c:pt>
                <c:pt idx="2">
                  <c:v>371.14729999999997</c:v>
                </c:pt>
                <c:pt idx="3">
                  <c:v>152.3973</c:v>
                </c:pt>
                <c:pt idx="4">
                  <c:v>9.4177999999999997</c:v>
                </c:pt>
                <c:pt idx="5">
                  <c:v>558.64729999999997</c:v>
                </c:pt>
                <c:pt idx="6">
                  <c:v>678.51030000000003</c:v>
                </c:pt>
                <c:pt idx="7">
                  <c:v>280.82190000000003</c:v>
                </c:pt>
                <c:pt idx="8">
                  <c:v>4634.4178000000002</c:v>
                </c:pt>
                <c:pt idx="9">
                  <c:v>500.8562</c:v>
                </c:pt>
              </c:numCache>
            </c:numRef>
          </c:val>
        </c:ser>
        <c:ser>
          <c:idx val="3"/>
          <c:order val="2"/>
          <c:tx>
            <c:strRef>
              <c:f>'6. ICT metrics'!$E$926</c:f>
              <c:strCache>
                <c:ptCount val="1"/>
                <c:pt idx="0">
                  <c:v>Peer group (median)</c:v>
                </c:pt>
              </c:strCache>
            </c:strRef>
          </c:tx>
          <c:cat>
            <c:strRef>
              <c:f>'6. ICT metrics'!$B$927:$B$936</c:f>
              <c:strCache>
                <c:ptCount val="10"/>
                <c:pt idx="0">
                  <c:v>Mainframe/Midrange</c:v>
                </c:pt>
                <c:pt idx="1">
                  <c:v>Storage Service Tower</c:v>
                </c:pt>
                <c:pt idx="2">
                  <c:v>WAN Service Tower</c:v>
                </c:pt>
                <c:pt idx="3">
                  <c:v>LAN &amp; RAS Service Tower</c:v>
                </c:pt>
                <c:pt idx="4">
                  <c:v>Facilities Service Tower</c:v>
                </c:pt>
                <c:pt idx="5">
                  <c:v>Voice Service Tower</c:v>
                </c:pt>
                <c:pt idx="6">
                  <c:v>End User Infrastructure</c:v>
                </c:pt>
                <c:pt idx="7">
                  <c:v>Helpdesk Service Tower</c:v>
                </c:pt>
                <c:pt idx="8">
                  <c:v>Applications Maintenance</c:v>
                </c:pt>
                <c:pt idx="9">
                  <c:v>ICT Management Service</c:v>
                </c:pt>
              </c:strCache>
            </c:strRef>
          </c:cat>
          <c:val>
            <c:numRef>
              <c:f>'6. ICT metrics'!$E$927:$E$936</c:f>
              <c:numCache>
                <c:formatCode>_-"$"* #,##0.00_-;\-"$"* #,##0.00_-;_-"$"* "-"??_-;_-@_-</c:formatCode>
                <c:ptCount val="10"/>
                <c:pt idx="0">
                  <c:v>346.94810000000001</c:v>
                </c:pt>
                <c:pt idx="1">
                  <c:v>199.3229</c:v>
                </c:pt>
                <c:pt idx="2">
                  <c:v>635.76959999999997</c:v>
                </c:pt>
                <c:pt idx="3">
                  <c:v>127.7076</c:v>
                </c:pt>
                <c:pt idx="4">
                  <c:v>143.94329999999999</c:v>
                </c:pt>
                <c:pt idx="5">
                  <c:v>352.58109999999999</c:v>
                </c:pt>
                <c:pt idx="6">
                  <c:v>1879.2396000000001</c:v>
                </c:pt>
                <c:pt idx="7">
                  <c:v>208.96430000000001</c:v>
                </c:pt>
                <c:pt idx="8">
                  <c:v>4735.5272000000004</c:v>
                </c:pt>
                <c:pt idx="9">
                  <c:v>1159.3347000000001</c:v>
                </c:pt>
              </c:numCache>
            </c:numRef>
          </c:val>
        </c:ser>
        <c:ser>
          <c:idx val="4"/>
          <c:order val="3"/>
          <c:tx>
            <c:strRef>
              <c:f>'6. ICT metrics'!$F$926</c:f>
              <c:strCache>
                <c:ptCount val="1"/>
                <c:pt idx="0">
                  <c:v>NZ full cohort (median)</c:v>
                </c:pt>
              </c:strCache>
            </c:strRef>
          </c:tx>
          <c:cat>
            <c:strRef>
              <c:f>'6. ICT metrics'!$B$927:$B$936</c:f>
              <c:strCache>
                <c:ptCount val="10"/>
                <c:pt idx="0">
                  <c:v>Mainframe/Midrange</c:v>
                </c:pt>
                <c:pt idx="1">
                  <c:v>Storage Service Tower</c:v>
                </c:pt>
                <c:pt idx="2">
                  <c:v>WAN Service Tower</c:v>
                </c:pt>
                <c:pt idx="3">
                  <c:v>LAN &amp; RAS Service Tower</c:v>
                </c:pt>
                <c:pt idx="4">
                  <c:v>Facilities Service Tower</c:v>
                </c:pt>
                <c:pt idx="5">
                  <c:v>Voice Service Tower</c:v>
                </c:pt>
                <c:pt idx="6">
                  <c:v>End User Infrastructure</c:v>
                </c:pt>
                <c:pt idx="7">
                  <c:v>Helpdesk Service Tower</c:v>
                </c:pt>
                <c:pt idx="8">
                  <c:v>Applications Maintenance</c:v>
                </c:pt>
                <c:pt idx="9">
                  <c:v>ICT Management Service</c:v>
                </c:pt>
              </c:strCache>
            </c:strRef>
          </c:cat>
          <c:val>
            <c:numRef>
              <c:f>'6. ICT metrics'!$F$927:$F$936</c:f>
              <c:numCache>
                <c:formatCode>_-"$"* #,##0.00_-;\-"$"* #,##0.00_-;_-"$"* "-"??_-;_-@_-</c:formatCode>
                <c:ptCount val="10"/>
                <c:pt idx="0">
                  <c:v>469.17869999999999</c:v>
                </c:pt>
                <c:pt idx="1">
                  <c:v>315.5915</c:v>
                </c:pt>
                <c:pt idx="2">
                  <c:v>557.00649999999996</c:v>
                </c:pt>
                <c:pt idx="3">
                  <c:v>146.52510000000001</c:v>
                </c:pt>
                <c:pt idx="4">
                  <c:v>128.7647</c:v>
                </c:pt>
                <c:pt idx="5">
                  <c:v>477.69499999999999</c:v>
                </c:pt>
                <c:pt idx="6">
                  <c:v>1770.4006999999999</c:v>
                </c:pt>
                <c:pt idx="7">
                  <c:v>189.8115</c:v>
                </c:pt>
                <c:pt idx="8">
                  <c:v>3639.1543999999999</c:v>
                </c:pt>
                <c:pt idx="9">
                  <c:v>927.7423</c:v>
                </c:pt>
              </c:numCache>
            </c:numRef>
          </c:val>
        </c:ser>
        <c:axId val="217223168"/>
        <c:axId val="217224704"/>
      </c:barChart>
      <c:catAx>
        <c:axId val="217223168"/>
        <c:scaling>
          <c:orientation val="minMax"/>
        </c:scaling>
        <c:axPos val="b"/>
        <c:numFmt formatCode="General" sourceLinked="1"/>
        <c:tickLblPos val="nextTo"/>
        <c:spPr>
          <a:ln w="3175">
            <a:solidFill>
              <a:srgbClr val="808080"/>
            </a:solidFill>
            <a:prstDash val="solid"/>
          </a:ln>
        </c:spPr>
        <c:txPr>
          <a:bodyPr rot="840000" vert="horz"/>
          <a:lstStyle/>
          <a:p>
            <a:pPr>
              <a:defRPr sz="1000" b="0" i="0" u="none" strike="noStrike" baseline="0">
                <a:solidFill>
                  <a:srgbClr val="000000"/>
                </a:solidFill>
                <a:latin typeface="Calibri"/>
                <a:ea typeface="Calibri"/>
                <a:cs typeface="Calibri"/>
              </a:defRPr>
            </a:pPr>
            <a:endParaRPr lang="en-US"/>
          </a:p>
        </c:txPr>
        <c:crossAx val="217224704"/>
        <c:crosses val="autoZero"/>
        <c:auto val="1"/>
        <c:lblAlgn val="ctr"/>
        <c:lblOffset val="100"/>
      </c:catAx>
      <c:valAx>
        <c:axId val="217224704"/>
        <c:scaling>
          <c:orientation val="minMax"/>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Total cost per end user ($)</a:t>
                </a:r>
              </a:p>
            </c:rich>
          </c:tx>
          <c:layout>
            <c:manualLayout>
              <c:xMode val="edge"/>
              <c:yMode val="edge"/>
              <c:x val="2.2393822393822392E-2"/>
              <c:y val="0.29680437205623278"/>
            </c:manualLayout>
          </c:layout>
          <c:spPr>
            <a:noFill/>
            <a:ln w="25400">
              <a:noFill/>
            </a:ln>
          </c:spPr>
        </c:title>
        <c:numFmt formatCode="_-&quot;$&quot;* #,##0.00_-;\-&quot;$&quot;* #,##0.00_-;_-&quot;$&quot;* &quot;-&quot;??_-;_-@_-" sourceLinked="1"/>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17223168"/>
        <c:crosses val="autoZero"/>
        <c:crossBetween val="between"/>
      </c:valAx>
      <c:spPr>
        <a:solidFill>
          <a:srgbClr val="FFFFFF"/>
        </a:solidFill>
        <a:ln w="25400">
          <a:noFill/>
        </a:ln>
      </c:spPr>
    </c:plotArea>
    <c:legend>
      <c:legendPos val="r"/>
      <c:layout>
        <c:manualLayout>
          <c:xMode val="edge"/>
          <c:yMode val="edge"/>
          <c:wMode val="edge"/>
          <c:hMode val="edge"/>
          <c:x val="0.87239740978323654"/>
          <c:y val="0.16666522849027435"/>
          <c:w val="0.99381404351483094"/>
          <c:h val="0.71156917029206956"/>
        </c:manualLayout>
      </c:layout>
      <c:spPr>
        <a:noFill/>
        <a:ln w="25400">
          <a:noFill/>
        </a:ln>
      </c:spPr>
      <c:txPr>
        <a:bodyPr/>
        <a:lstStyle/>
        <a:p>
          <a:pPr>
            <a:defRPr sz="825" b="0" i="0" u="none" strike="noStrike" baseline="0">
              <a:solidFill>
                <a:srgbClr val="000000"/>
              </a:solidFill>
              <a:latin typeface="Calibri"/>
              <a:ea typeface="Calibri"/>
              <a:cs typeface="Calibri"/>
            </a:defRPr>
          </a:pPr>
          <a:endParaRPr lang="en-US"/>
        </a:p>
      </c:txPr>
    </c:legend>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33" l="0.70000000000000062" r="0.70000000000000062" t="0.75000000000000233" header="0.30000000000000032" footer="0.3000000000000003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Arial"/>
                <a:ea typeface="Arial"/>
                <a:cs typeface="Arial"/>
              </a:defRPr>
            </a:pPr>
            <a:r>
              <a:t>Number of end users per ICT FTE</a:t>
            </a:r>
          </a:p>
        </c:rich>
      </c:tx>
      <c:layout>
        <c:manualLayout>
          <c:xMode val="edge"/>
          <c:yMode val="edge"/>
          <c:x val="0.33219488469150582"/>
          <c:y val="1.970443349753695E-2"/>
        </c:manualLayout>
      </c:layout>
      <c:spPr>
        <a:noFill/>
        <a:ln w="25400">
          <a:noFill/>
        </a:ln>
      </c:spPr>
    </c:title>
    <c:plotArea>
      <c:layout>
        <c:manualLayout>
          <c:layoutTarget val="inner"/>
          <c:xMode val="edge"/>
          <c:yMode val="edge"/>
          <c:x val="8.6412228899019214E-2"/>
          <c:y val="0.13793120036753453"/>
          <c:w val="0.90117056913938387"/>
          <c:h val="0.61001719612634631"/>
        </c:manualLayout>
      </c:layout>
      <c:barChart>
        <c:barDir val="col"/>
        <c:grouping val="clustered"/>
        <c:ser>
          <c:idx val="0"/>
          <c:order val="0"/>
          <c:tx>
            <c:strRef>
              <c:f>'6. ICT metrics'!$B$991</c:f>
              <c:strCache>
                <c:ptCount val="1"/>
                <c:pt idx="0">
                  <c:v>Result</c:v>
                </c:pt>
              </c:strCache>
            </c:strRef>
          </c:tx>
          <c:cat>
            <c:strRef>
              <c:f>'6. ICT metrics'!$C$990:$I$990</c:f>
              <c:strCache>
                <c:ptCount val="7"/>
                <c:pt idx="0">
                  <c:v>Agency result
FY 2013/14</c:v>
                </c:pt>
                <c:pt idx="1">
                  <c:v>Agency result
FY 2012/13</c:v>
                </c:pt>
                <c:pt idx="2">
                  <c:v>Peer group (median)</c:v>
                </c:pt>
                <c:pt idx="3">
                  <c:v>NZ full cohort (median)</c:v>
                </c:pt>
                <c:pt idx="4">
                  <c:v>APQC similar cohort (median)</c:v>
                </c:pt>
                <c:pt idx="5">
                  <c:v>Peer group (75th percentile)</c:v>
                </c:pt>
                <c:pt idx="6">
                  <c:v>NZ full cohort (75th percentile)</c:v>
                </c:pt>
              </c:strCache>
            </c:strRef>
          </c:cat>
          <c:val>
            <c:numRef>
              <c:f>'6. ICT metrics'!$C$991:$I$991</c:f>
              <c:numCache>
                <c:formatCode>0.00</c:formatCode>
                <c:ptCount val="7"/>
                <c:pt idx="0">
                  <c:v>36.906799999999997</c:v>
                </c:pt>
                <c:pt idx="1">
                  <c:v>50.236600000000003</c:v>
                </c:pt>
                <c:pt idx="2">
                  <c:v>35.841200000000001</c:v>
                </c:pt>
                <c:pt idx="3">
                  <c:v>37.908700000000003</c:v>
                </c:pt>
                <c:pt idx="4">
                  <c:v>0</c:v>
                </c:pt>
                <c:pt idx="5">
                  <c:v>80.374899999999997</c:v>
                </c:pt>
                <c:pt idx="6">
                  <c:v>88.228200000000001</c:v>
                </c:pt>
              </c:numCache>
            </c:numRef>
          </c:val>
        </c:ser>
        <c:axId val="217236992"/>
        <c:axId val="217238912"/>
      </c:barChart>
      <c:catAx>
        <c:axId val="217236992"/>
        <c:scaling>
          <c:orientation val="minMax"/>
        </c:scaling>
        <c:axPos val="b"/>
        <c:title>
          <c:tx>
            <c:rich>
              <a:bodyPr/>
              <a:lstStyle/>
              <a:p>
                <a:pPr>
                  <a:defRPr sz="1000" b="1" i="0" u="none" strike="noStrike" baseline="0">
                    <a:solidFill>
                      <a:srgbClr val="000000"/>
                    </a:solidFill>
                    <a:latin typeface="Arial"/>
                    <a:ea typeface="Arial"/>
                    <a:cs typeface="Arial"/>
                  </a:defRPr>
                </a:pPr>
                <a:r>
                  <a:t>Comparator cohort</a:t>
                </a:r>
              </a:p>
            </c:rich>
          </c:tx>
          <c:layout>
            <c:manualLayout>
              <c:xMode val="edge"/>
              <c:yMode val="edge"/>
              <c:x val="0.45004287785973812"/>
              <c:y val="0.91379413780174024"/>
            </c:manualLayout>
          </c:layout>
          <c:spPr>
            <a:noFill/>
            <a:ln w="25400">
              <a:noFill/>
            </a:ln>
          </c:spPr>
        </c:title>
        <c:numFmt formatCode="General" sourceLinked="1"/>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7238912"/>
        <c:crosses val="autoZero"/>
        <c:auto val="1"/>
        <c:lblAlgn val="ctr"/>
        <c:lblOffset val="100"/>
      </c:catAx>
      <c:valAx>
        <c:axId val="217238912"/>
        <c:scaling>
          <c:orientation val="minMax"/>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Number of end users per ICT FTE</a:t>
                </a:r>
              </a:p>
            </c:rich>
          </c:tx>
          <c:layout>
            <c:manualLayout>
              <c:xMode val="edge"/>
              <c:yMode val="edge"/>
              <c:x val="2.9035012809564484E-2"/>
              <c:y val="0.21674902706127255"/>
            </c:manualLayout>
          </c:layout>
          <c:spPr>
            <a:noFill/>
            <a:ln w="25400">
              <a:noFill/>
            </a:ln>
          </c:spPr>
        </c:title>
        <c:numFmt formatCode="0" sourceLinked="0"/>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7236992"/>
        <c:crosses val="autoZero"/>
        <c:crossBetween val="between"/>
      </c:valAx>
      <c:spPr>
        <a:noFill/>
        <a:ln w="25400">
          <a:noFill/>
        </a:ln>
      </c:spPr>
    </c:plotArea>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11" l="0.70000000000000062" r="0.70000000000000062" t="0.75000000000000211"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Arial"/>
                <a:ea typeface="Arial"/>
                <a:cs typeface="Arial"/>
              </a:defRPr>
            </a:pPr>
            <a:r>
              <a:t>Total cost of the Procurement function as a percentage of the total purchase value</a:t>
            </a:r>
          </a:p>
        </c:rich>
      </c:tx>
      <c:layout>
        <c:manualLayout>
          <c:xMode val="edge"/>
          <c:yMode val="edge"/>
          <c:x val="0.10394274640401135"/>
          <c:y val="2.3121387283236993E-2"/>
        </c:manualLayout>
      </c:layout>
      <c:spPr>
        <a:noFill/>
        <a:ln w="25400">
          <a:noFill/>
        </a:ln>
      </c:spPr>
    </c:title>
    <c:plotArea>
      <c:layout>
        <c:manualLayout>
          <c:layoutTarget val="inner"/>
          <c:xMode val="edge"/>
          <c:yMode val="edge"/>
          <c:x val="8.9122098984938725E-2"/>
          <c:y val="0.22250967184015291"/>
          <c:w val="0.89846066284725146"/>
          <c:h val="0.52647134431201781"/>
        </c:manualLayout>
      </c:layout>
      <c:barChart>
        <c:barDir val="col"/>
        <c:grouping val="clustered"/>
        <c:ser>
          <c:idx val="0"/>
          <c:order val="0"/>
          <c:tx>
            <c:strRef>
              <c:f>'7. Procurement'!$B$16</c:f>
              <c:strCache>
                <c:ptCount val="1"/>
                <c:pt idx="0">
                  <c:v>Result</c:v>
                </c:pt>
              </c:strCache>
            </c:strRef>
          </c:tx>
          <c:cat>
            <c:strRef>
              <c:f>('7. Procurement'!$C$15:$H$15,'7. Procurement'!$I$15:$J$15)</c:f>
              <c:strCache>
                <c:ptCount val="8"/>
                <c:pt idx="0">
                  <c:v>Agency result
FY 2013/14</c:v>
                </c:pt>
                <c:pt idx="1">
                  <c:v>Agency result
FY 2012/13</c:v>
                </c:pt>
                <c:pt idx="2">
                  <c:v>Peer group (median)</c:v>
                </c:pt>
                <c:pt idx="3">
                  <c:v>NZ full cohort (median)</c:v>
                </c:pt>
                <c:pt idx="4">
                  <c:v>APQC all participants cohort (median)</c:v>
                </c:pt>
                <c:pt idx="5">
                  <c:v>APQC similar cohort (median)</c:v>
                </c:pt>
                <c:pt idx="6">
                  <c:v>Peer group (75th percentile)</c:v>
                </c:pt>
                <c:pt idx="7">
                  <c:v>NZ full cohort (75th percentile)</c:v>
                </c:pt>
              </c:strCache>
            </c:strRef>
          </c:cat>
          <c:val>
            <c:numRef>
              <c:f>('7. Procurement'!$C$16:$H$16,'7. Procurement'!$I$16:$J$16)</c:f>
              <c:numCache>
                <c:formatCode>0.00%</c:formatCode>
                <c:ptCount val="8"/>
                <c:pt idx="0">
                  <c:v>3.3E-3</c:v>
                </c:pt>
                <c:pt idx="1">
                  <c:v>3.3999999999999998E-3</c:v>
                </c:pt>
                <c:pt idx="2">
                  <c:v>4.7000000000000002E-3</c:v>
                </c:pt>
                <c:pt idx="3">
                  <c:v>4.7000000000000002E-3</c:v>
                </c:pt>
                <c:pt idx="4">
                  <c:v>1.4E-3</c:v>
                </c:pt>
                <c:pt idx="5">
                  <c:v>1.9E-3</c:v>
                </c:pt>
                <c:pt idx="6">
                  <c:v>3.5999999999999999E-3</c:v>
                </c:pt>
                <c:pt idx="7">
                  <c:v>2.8E-3</c:v>
                </c:pt>
              </c:numCache>
            </c:numRef>
          </c:val>
        </c:ser>
        <c:axId val="217300352"/>
        <c:axId val="217343488"/>
      </c:barChart>
      <c:catAx>
        <c:axId val="217300352"/>
        <c:scaling>
          <c:orientation val="minMax"/>
        </c:scaling>
        <c:axPos val="b"/>
        <c:title>
          <c:tx>
            <c:rich>
              <a:bodyPr/>
              <a:lstStyle/>
              <a:p>
                <a:pPr>
                  <a:defRPr sz="1000" b="1" i="0" u="none" strike="noStrike" baseline="0">
                    <a:solidFill>
                      <a:srgbClr val="000000"/>
                    </a:solidFill>
                    <a:latin typeface="Arial"/>
                    <a:ea typeface="Arial"/>
                    <a:cs typeface="Arial"/>
                  </a:defRPr>
                </a:pPr>
                <a:r>
                  <a:t>Comparator cohort</a:t>
                </a:r>
              </a:p>
            </c:rich>
          </c:tx>
          <c:layout>
            <c:manualLayout>
              <c:xMode val="edge"/>
              <c:yMode val="edge"/>
              <c:x val="0.47670288525762244"/>
              <c:y val="0.91329601140897854"/>
            </c:manualLayout>
          </c:layout>
          <c:spPr>
            <a:noFill/>
            <a:ln w="25400">
              <a:noFill/>
            </a:ln>
          </c:spPr>
        </c:title>
        <c:numFmt formatCode="General" sourceLinked="1"/>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7343488"/>
        <c:crosses val="autoZero"/>
        <c:auto val="1"/>
        <c:lblAlgn val="ctr"/>
        <c:lblOffset val="100"/>
      </c:catAx>
      <c:valAx>
        <c:axId val="217343488"/>
        <c:scaling>
          <c:orientation val="minMax"/>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Percentage</a:t>
                </a:r>
              </a:p>
            </c:rich>
          </c:tx>
          <c:layout>
            <c:manualLayout>
              <c:xMode val="edge"/>
              <c:yMode val="edge"/>
              <c:x val="1.1648745519713266E-2"/>
              <c:y val="0.37283297680275523"/>
            </c:manualLayout>
          </c:layout>
          <c:spPr>
            <a:noFill/>
            <a:ln w="25400">
              <a:noFill/>
            </a:ln>
          </c:spPr>
        </c:title>
        <c:numFmt formatCode="0.0%" sourceLinked="0"/>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7300352"/>
        <c:crosses val="autoZero"/>
        <c:crossBetween val="between"/>
      </c:valAx>
      <c:spPr>
        <a:solidFill>
          <a:srgbClr val="FFFFFF"/>
        </a:solidFill>
        <a:ln w="25400">
          <a:noFill/>
        </a:ln>
      </c:spPr>
    </c:plotArea>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44" l="0.70000000000000062" r="0.70000000000000062" t="0.75000000000000144" header="0.30000000000000032" footer="0.3000000000000003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Arial"/>
                <a:ea typeface="Arial"/>
                <a:cs typeface="Arial"/>
              </a:defRPr>
            </a:pPr>
            <a:r>
              <a:t>Procurement Management Practice Indicator</a:t>
            </a:r>
          </a:p>
        </c:rich>
      </c:tx>
      <c:layout>
        <c:manualLayout>
          <c:xMode val="edge"/>
          <c:yMode val="edge"/>
          <c:x val="0.26833631484794285"/>
          <c:y val="2.0833333333333336E-2"/>
        </c:manualLayout>
      </c:layout>
      <c:spPr>
        <a:noFill/>
        <a:ln w="25400">
          <a:noFill/>
        </a:ln>
      </c:spPr>
    </c:title>
    <c:plotArea>
      <c:layout>
        <c:manualLayout>
          <c:layoutTarget val="inner"/>
          <c:xMode val="edge"/>
          <c:yMode val="edge"/>
          <c:x val="0.1912656703973592"/>
          <c:y val="0.21331720253718295"/>
          <c:w val="0.575500804334942"/>
          <c:h val="0.57647141611818753"/>
        </c:manualLayout>
      </c:layout>
      <c:barChart>
        <c:barDir val="col"/>
        <c:grouping val="clustered"/>
        <c:ser>
          <c:idx val="0"/>
          <c:order val="0"/>
          <c:tx>
            <c:strRef>
              <c:f>'7. Procurement'!$B$194</c:f>
              <c:strCache>
                <c:ptCount val="1"/>
                <c:pt idx="0">
                  <c:v>Procurement Current State</c:v>
                </c:pt>
              </c:strCache>
            </c:strRef>
          </c:tx>
          <c:cat>
            <c:strRef>
              <c:f>'7. Procurement'!$C$193:$H$193</c:f>
              <c:strCache>
                <c:ptCount val="6"/>
                <c:pt idx="0">
                  <c:v>Agency result FY 2013/14</c:v>
                </c:pt>
                <c:pt idx="1">
                  <c:v>Agency result FY 2012/13</c:v>
                </c:pt>
                <c:pt idx="2">
                  <c:v>NZ peer group (median)</c:v>
                </c:pt>
                <c:pt idx="3">
                  <c:v>NZ Full cohort (median)</c:v>
                </c:pt>
                <c:pt idx="4">
                  <c:v>Peer group (75th percentile)</c:v>
                </c:pt>
                <c:pt idx="5">
                  <c:v>NZ full cohort (75th percentile)</c:v>
                </c:pt>
              </c:strCache>
            </c:strRef>
          </c:cat>
          <c:val>
            <c:numRef>
              <c:f>'7. Procurement'!$C$194:$H$194</c:f>
              <c:numCache>
                <c:formatCode>0.0</c:formatCode>
                <c:ptCount val="6"/>
                <c:pt idx="0">
                  <c:v>2</c:v>
                </c:pt>
                <c:pt idx="1">
                  <c:v>1.3</c:v>
                </c:pt>
                <c:pt idx="2">
                  <c:v>2.0499999999999998</c:v>
                </c:pt>
                <c:pt idx="3">
                  <c:v>2.2999999999999998</c:v>
                </c:pt>
                <c:pt idx="4">
                  <c:v>2.7</c:v>
                </c:pt>
                <c:pt idx="5">
                  <c:v>2.7</c:v>
                </c:pt>
              </c:numCache>
            </c:numRef>
          </c:val>
        </c:ser>
        <c:ser>
          <c:idx val="1"/>
          <c:order val="1"/>
          <c:tx>
            <c:strRef>
              <c:f>'7. Procurement'!$B$195</c:f>
              <c:strCache>
                <c:ptCount val="1"/>
                <c:pt idx="0">
                  <c:v>Procurement Future State Aspiration</c:v>
                </c:pt>
              </c:strCache>
            </c:strRef>
          </c:tx>
          <c:cat>
            <c:strRef>
              <c:f>'7. Procurement'!$C$193:$H$193</c:f>
              <c:strCache>
                <c:ptCount val="6"/>
                <c:pt idx="0">
                  <c:v>Agency result FY 2013/14</c:v>
                </c:pt>
                <c:pt idx="1">
                  <c:v>Agency result FY 2012/13</c:v>
                </c:pt>
                <c:pt idx="2">
                  <c:v>NZ peer group (median)</c:v>
                </c:pt>
                <c:pt idx="3">
                  <c:v>NZ Full cohort (median)</c:v>
                </c:pt>
                <c:pt idx="4">
                  <c:v>Peer group (75th percentile)</c:v>
                </c:pt>
                <c:pt idx="5">
                  <c:v>NZ full cohort (75th percentile)</c:v>
                </c:pt>
              </c:strCache>
            </c:strRef>
          </c:cat>
          <c:val>
            <c:numRef>
              <c:f>'7. Procurement'!$C$195:$H$195</c:f>
              <c:numCache>
                <c:formatCode>0.0</c:formatCode>
                <c:ptCount val="6"/>
                <c:pt idx="0">
                  <c:v>3.8</c:v>
                </c:pt>
                <c:pt idx="1">
                  <c:v>3.8</c:v>
                </c:pt>
                <c:pt idx="2">
                  <c:v>3</c:v>
                </c:pt>
                <c:pt idx="3">
                  <c:v>3.1</c:v>
                </c:pt>
                <c:pt idx="4">
                  <c:v>3.4</c:v>
                </c:pt>
                <c:pt idx="5">
                  <c:v>3.4750000000000001</c:v>
                </c:pt>
              </c:numCache>
            </c:numRef>
          </c:val>
        </c:ser>
        <c:axId val="217413504"/>
        <c:axId val="217423872"/>
      </c:barChart>
      <c:catAx>
        <c:axId val="217413504"/>
        <c:scaling>
          <c:orientation val="minMax"/>
        </c:scaling>
        <c:axPos val="b"/>
        <c:title>
          <c:tx>
            <c:rich>
              <a:bodyPr/>
              <a:lstStyle/>
              <a:p>
                <a:pPr>
                  <a:defRPr sz="1000" b="1" i="0" u="none" strike="noStrike" baseline="0">
                    <a:solidFill>
                      <a:srgbClr val="000000"/>
                    </a:solidFill>
                    <a:latin typeface="Arial"/>
                    <a:ea typeface="Arial"/>
                    <a:cs typeface="Arial"/>
                  </a:defRPr>
                </a:pPr>
                <a:r>
                  <a:t>Comparator cohort</a:t>
                </a:r>
              </a:p>
            </c:rich>
          </c:tx>
          <c:layout>
            <c:manualLayout>
              <c:xMode val="edge"/>
              <c:yMode val="edge"/>
              <c:x val="0.42397137745974967"/>
              <c:y val="0.89323135389326314"/>
            </c:manualLayout>
          </c:layout>
          <c:spPr>
            <a:noFill/>
            <a:ln w="25400">
              <a:noFill/>
            </a:ln>
          </c:spPr>
        </c:title>
        <c:numFmt formatCode="General" sourceLinked="1"/>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7423872"/>
        <c:crosses val="autoZero"/>
        <c:auto val="1"/>
        <c:lblAlgn val="ctr"/>
        <c:lblOffset val="100"/>
      </c:catAx>
      <c:valAx>
        <c:axId val="217423872"/>
        <c:scaling>
          <c:orientation val="minMax"/>
          <c:max val="4"/>
          <c:min val="0"/>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CMM score (4 maximum)</a:t>
                </a:r>
              </a:p>
            </c:rich>
          </c:tx>
          <c:layout>
            <c:manualLayout>
              <c:xMode val="edge"/>
              <c:yMode val="edge"/>
              <c:x val="6.0822898032200375E-2"/>
              <c:y val="0.27604248687664051"/>
            </c:manualLayout>
          </c:layout>
          <c:spPr>
            <a:noFill/>
            <a:ln w="25400">
              <a:noFill/>
            </a:ln>
          </c:spPr>
        </c:title>
        <c:numFmt formatCode="#,##0.0" sourceLinked="0"/>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7413504"/>
        <c:crosses val="autoZero"/>
        <c:crossBetween val="between"/>
      </c:valAx>
      <c:spPr>
        <a:solidFill>
          <a:srgbClr val="FFFFFF"/>
        </a:solidFill>
        <a:ln w="25400">
          <a:noFill/>
        </a:ln>
      </c:spPr>
    </c:plotArea>
    <c:legend>
      <c:legendPos val="r"/>
      <c:layout>
        <c:manualLayout>
          <c:xMode val="edge"/>
          <c:yMode val="edge"/>
          <c:wMode val="edge"/>
          <c:hMode val="edge"/>
          <c:x val="0.76296958855098385"/>
          <c:y val="0.4322927602799651"/>
          <c:w val="0.98389982110912344"/>
          <c:h val="0.69270997375328092"/>
        </c:manualLayout>
      </c:layout>
      <c:spPr>
        <a:noFill/>
        <a:ln w="25400">
          <a:noFill/>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33" l="0.70000000000000062" r="0.70000000000000062" t="0.75000000000000233" header="0.30000000000000032" footer="0.3000000000000003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Arial"/>
                <a:ea typeface="Arial"/>
                <a:cs typeface="Arial"/>
              </a:defRPr>
            </a:pPr>
            <a:r>
              <a:t>Actual spend against pre-established contract arrangements as a percentage of total purchase value</a:t>
            </a:r>
          </a:p>
        </c:rich>
      </c:tx>
      <c:layout>
        <c:manualLayout>
          <c:xMode val="edge"/>
          <c:yMode val="edge"/>
          <c:x val="0.10215063170867084"/>
          <c:y val="2.3255813953488372E-2"/>
        </c:manualLayout>
      </c:layout>
      <c:spPr>
        <a:noFill/>
        <a:ln w="25400">
          <a:noFill/>
        </a:ln>
      </c:spPr>
    </c:title>
    <c:plotArea>
      <c:layout>
        <c:manualLayout>
          <c:layoutTarget val="inner"/>
          <c:xMode val="edge"/>
          <c:yMode val="edge"/>
          <c:x val="7.2847682119205309E-2"/>
          <c:y val="0.25000035903084655"/>
          <c:w val="0.91473509933774833"/>
          <c:h val="0.44117710417208206"/>
        </c:manualLayout>
      </c:layout>
      <c:barChart>
        <c:barDir val="col"/>
        <c:grouping val="clustered"/>
        <c:ser>
          <c:idx val="0"/>
          <c:order val="0"/>
          <c:tx>
            <c:strRef>
              <c:f>'7. Procurement'!$B$37</c:f>
              <c:strCache>
                <c:ptCount val="1"/>
                <c:pt idx="0">
                  <c:v>Result</c:v>
                </c:pt>
              </c:strCache>
            </c:strRef>
          </c:tx>
          <c:cat>
            <c:strRef>
              <c:f>('7. Procurement'!$C$36:$H$36,'7. Procurement'!$I$36:$J$36)</c:f>
              <c:strCache>
                <c:ptCount val="8"/>
                <c:pt idx="0">
                  <c:v>Agency result
FY 2013/14</c:v>
                </c:pt>
                <c:pt idx="1">
                  <c:v>Agency result
FY 2012/13</c:v>
                </c:pt>
                <c:pt idx="2">
                  <c:v>Peer group (median)</c:v>
                </c:pt>
                <c:pt idx="3">
                  <c:v>NZ full cohort (median)</c:v>
                </c:pt>
                <c:pt idx="4">
                  <c:v>APQC all participants cohort (median)</c:v>
                </c:pt>
                <c:pt idx="5">
                  <c:v>APQC similar cohort (median)</c:v>
                </c:pt>
                <c:pt idx="6">
                  <c:v>Peer group (75th percentile)</c:v>
                </c:pt>
                <c:pt idx="7">
                  <c:v>NZ full cohort (75th percentile)</c:v>
                </c:pt>
              </c:strCache>
            </c:strRef>
          </c:cat>
          <c:val>
            <c:numRef>
              <c:f>('7. Procurement'!$C$37:$H$37,'7. Procurement'!$I$37:$J$37)</c:f>
              <c:numCache>
                <c:formatCode>0.00%</c:formatCode>
                <c:ptCount val="8"/>
                <c:pt idx="0">
                  <c:v>0.42049999999999998</c:v>
                </c:pt>
                <c:pt idx="1">
                  <c:v>0.42609999999999998</c:v>
                </c:pt>
                <c:pt idx="2">
                  <c:v>0.7278</c:v>
                </c:pt>
                <c:pt idx="3">
                  <c:v>0.80369999999999997</c:v>
                </c:pt>
                <c:pt idx="4">
                  <c:v>0.8</c:v>
                </c:pt>
                <c:pt idx="5">
                  <c:v>0.69</c:v>
                </c:pt>
                <c:pt idx="6">
                  <c:v>0.82399999999999995</c:v>
                </c:pt>
                <c:pt idx="7">
                  <c:v>0.9022</c:v>
                </c:pt>
              </c:numCache>
            </c:numRef>
          </c:val>
        </c:ser>
        <c:axId val="217485312"/>
        <c:axId val="217487232"/>
      </c:barChart>
      <c:catAx>
        <c:axId val="217485312"/>
        <c:scaling>
          <c:orientation val="minMax"/>
        </c:scaling>
        <c:axPos val="b"/>
        <c:title>
          <c:tx>
            <c:rich>
              <a:bodyPr/>
              <a:lstStyle/>
              <a:p>
                <a:pPr>
                  <a:defRPr sz="1000" b="1" i="0" u="none" strike="noStrike" baseline="0">
                    <a:solidFill>
                      <a:srgbClr val="000000"/>
                    </a:solidFill>
                    <a:latin typeface="Arial"/>
                    <a:ea typeface="Arial"/>
                    <a:cs typeface="Arial"/>
                  </a:defRPr>
                </a:pPr>
                <a:r>
                  <a:t>Comparator cohort</a:t>
                </a:r>
              </a:p>
            </c:rich>
          </c:tx>
          <c:layout>
            <c:manualLayout>
              <c:xMode val="edge"/>
              <c:yMode val="edge"/>
              <c:x val="0.47491077056228193"/>
              <c:y val="0.80813953488372092"/>
            </c:manualLayout>
          </c:layout>
          <c:spPr>
            <a:noFill/>
            <a:ln w="25400">
              <a:noFill/>
            </a:ln>
          </c:spPr>
        </c:title>
        <c:numFmt formatCode="General" sourceLinked="1"/>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7487232"/>
        <c:crosses val="autoZero"/>
        <c:auto val="1"/>
        <c:lblAlgn val="ctr"/>
        <c:lblOffset val="100"/>
      </c:catAx>
      <c:valAx>
        <c:axId val="217487232"/>
        <c:scaling>
          <c:orientation val="minMax"/>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Percentage</a:t>
                </a:r>
              </a:p>
            </c:rich>
          </c:tx>
          <c:layout>
            <c:manualLayout>
              <c:xMode val="edge"/>
              <c:yMode val="edge"/>
              <c:x val="8.9605734767025103E-3"/>
              <c:y val="0.35465116279069775"/>
            </c:manualLayout>
          </c:layout>
          <c:spPr>
            <a:noFill/>
            <a:ln w="25400">
              <a:noFill/>
            </a:ln>
          </c:spPr>
        </c:title>
        <c:numFmt formatCode="0%" sourceLinked="0"/>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7485312"/>
        <c:crosses val="autoZero"/>
        <c:crossBetween val="between"/>
      </c:valAx>
      <c:spPr>
        <a:solidFill>
          <a:srgbClr val="FFFFFF"/>
        </a:solidFill>
        <a:ln w="25400">
          <a:noFill/>
        </a:ln>
      </c:spPr>
    </c:plotArea>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Arial"/>
                <a:ea typeface="Arial"/>
                <a:cs typeface="Arial"/>
              </a:defRPr>
            </a:pPr>
            <a:r>
              <a:t>Percentage of 'commodity' procurement spend channelled through syndicated procurement arrangements</a:t>
            </a:r>
          </a:p>
        </c:rich>
      </c:tx>
      <c:layout>
        <c:manualLayout>
          <c:xMode val="edge"/>
          <c:yMode val="edge"/>
          <c:x val="0.15219346910194867"/>
          <c:y val="2.3188405797101443E-2"/>
        </c:manualLayout>
      </c:layout>
      <c:spPr>
        <a:noFill/>
        <a:ln w="25400">
          <a:noFill/>
        </a:ln>
      </c:spPr>
    </c:title>
    <c:plotArea>
      <c:layout>
        <c:manualLayout>
          <c:layoutTarget val="inner"/>
          <c:xMode val="edge"/>
          <c:yMode val="edge"/>
          <c:x val="7.2847682119205309E-2"/>
          <c:y val="0.25000035903084655"/>
          <c:w val="0.91473509933774833"/>
          <c:h val="0.44117710417208206"/>
        </c:manualLayout>
      </c:layout>
      <c:barChart>
        <c:barDir val="col"/>
        <c:grouping val="clustered"/>
        <c:ser>
          <c:idx val="0"/>
          <c:order val="0"/>
          <c:tx>
            <c:strRef>
              <c:f>'7. Procurement'!$B$58</c:f>
              <c:strCache>
                <c:ptCount val="1"/>
                <c:pt idx="0">
                  <c:v>Result</c:v>
                </c:pt>
              </c:strCache>
            </c:strRef>
          </c:tx>
          <c:cat>
            <c:strRef>
              <c:f>('7. Procurement'!$C$57:$F$57,'7. Procurement'!$H$57:$H$57)</c:f>
              <c:strCache>
                <c:ptCount val="5"/>
                <c:pt idx="0">
                  <c:v>Agency result
FY 2013/14</c:v>
                </c:pt>
                <c:pt idx="1">
                  <c:v>Agency result
FY 2012/13</c:v>
                </c:pt>
                <c:pt idx="2">
                  <c:v>Peer group (median)</c:v>
                </c:pt>
                <c:pt idx="3">
                  <c:v>NZ full cohort (median)</c:v>
                </c:pt>
                <c:pt idx="4">
                  <c:v>NZ full cohort (75th percentile)</c:v>
                </c:pt>
              </c:strCache>
            </c:strRef>
          </c:cat>
          <c:val>
            <c:numRef>
              <c:f>('7. Procurement'!$C$58:$F$58,'7. Procurement'!$H$58:$H$58)</c:f>
              <c:numCache>
                <c:formatCode>0.00%</c:formatCode>
                <c:ptCount val="5"/>
                <c:pt idx="0">
                  <c:v>0.88070000000000004</c:v>
                </c:pt>
                <c:pt idx="1">
                  <c:v>0.91310000000000002</c:v>
                </c:pt>
                <c:pt idx="2">
                  <c:v>0.7127</c:v>
                </c:pt>
                <c:pt idx="3">
                  <c:v>0.36980000000000002</c:v>
                </c:pt>
                <c:pt idx="4">
                  <c:v>0.88009999999999999</c:v>
                </c:pt>
              </c:numCache>
            </c:numRef>
          </c:val>
        </c:ser>
        <c:axId val="217589248"/>
        <c:axId val="217591168"/>
      </c:barChart>
      <c:catAx>
        <c:axId val="217589248"/>
        <c:scaling>
          <c:orientation val="minMax"/>
        </c:scaling>
        <c:axPos val="b"/>
        <c:title>
          <c:tx>
            <c:rich>
              <a:bodyPr/>
              <a:lstStyle/>
              <a:p>
                <a:pPr>
                  <a:defRPr sz="1000" b="1" i="0" u="none" strike="noStrike" baseline="0">
                    <a:solidFill>
                      <a:srgbClr val="000000"/>
                    </a:solidFill>
                    <a:latin typeface="Arial"/>
                    <a:ea typeface="Arial"/>
                    <a:cs typeface="Arial"/>
                  </a:defRPr>
                </a:pPr>
                <a:r>
                  <a:t>Comparator cohort</a:t>
                </a:r>
              </a:p>
            </c:rich>
          </c:tx>
          <c:layout>
            <c:manualLayout>
              <c:xMode val="edge"/>
              <c:yMode val="edge"/>
              <c:x val="0.47448541627014623"/>
              <c:y val="0.8086980866522121"/>
            </c:manualLayout>
          </c:layout>
          <c:spPr>
            <a:noFill/>
            <a:ln w="25400">
              <a:noFill/>
            </a:ln>
          </c:spPr>
        </c:title>
        <c:numFmt formatCode="General" sourceLinked="1"/>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7591168"/>
        <c:crosses val="autoZero"/>
        <c:auto val="1"/>
        <c:lblAlgn val="ctr"/>
        <c:lblOffset val="100"/>
      </c:catAx>
      <c:valAx>
        <c:axId val="217591168"/>
        <c:scaling>
          <c:orientation val="minMax"/>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Percentage</a:t>
                </a:r>
              </a:p>
            </c:rich>
          </c:tx>
          <c:layout>
            <c:manualLayout>
              <c:xMode val="edge"/>
              <c:yMode val="edge"/>
              <c:x val="8.9525514771709967E-3"/>
              <c:y val="0.35652265205979694"/>
            </c:manualLayout>
          </c:layout>
          <c:spPr>
            <a:noFill/>
            <a:ln w="25400">
              <a:noFill/>
            </a:ln>
          </c:spPr>
        </c:title>
        <c:numFmt formatCode="0%" sourceLinked="0"/>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7589248"/>
        <c:crosses val="autoZero"/>
        <c:crossBetween val="between"/>
      </c:valAx>
      <c:spPr>
        <a:solidFill>
          <a:srgbClr val="FFFFFF"/>
        </a:solidFill>
        <a:ln w="25400">
          <a:noFill/>
        </a:ln>
      </c:spPr>
    </c:plotArea>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89" l="0.70000000000000062" r="0.70000000000000062" t="0.7500000000000018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NZ"/>
  <c:chart>
    <c:title>
      <c:tx>
        <c:strRef>
          <c:f>'3. Summary graphs'!$A$27</c:f>
          <c:strCache>
            <c:ptCount val="1"/>
            <c:pt idx="0">
              <c:v>Distribution of A&amp;S costs FY 2013/14</c:v>
            </c:pt>
          </c:strCache>
        </c:strRef>
      </c:tx>
      <c:layout>
        <c:manualLayout>
          <c:xMode val="edge"/>
          <c:yMode val="edge"/>
          <c:x val="0.13903743315508024"/>
          <c:y val="2.777777777777779E-2"/>
        </c:manualLayout>
      </c:layout>
      <c:spPr>
        <a:noFill/>
        <a:ln w="25400">
          <a:noFill/>
        </a:ln>
      </c:spPr>
      <c:txPr>
        <a:bodyPr/>
        <a:lstStyle/>
        <a:p>
          <a:pPr>
            <a:defRPr sz="1400" b="1" i="0" u="none" strike="noStrike" baseline="0">
              <a:solidFill>
                <a:srgbClr val="000000"/>
              </a:solidFill>
              <a:latin typeface="Arial"/>
              <a:ea typeface="Arial"/>
              <a:cs typeface="Arial"/>
            </a:defRPr>
          </a:pPr>
          <a:endParaRPr lang="en-US"/>
        </a:p>
      </c:txPr>
    </c:title>
    <c:plotArea>
      <c:layout>
        <c:manualLayout>
          <c:layoutTarget val="inner"/>
          <c:xMode val="edge"/>
          <c:yMode val="edge"/>
          <c:x val="0.23272747933902641"/>
          <c:y val="0.24652861371735879"/>
          <c:w val="0.33818211841452295"/>
          <c:h val="0.64583552325955995"/>
        </c:manualLayout>
      </c:layout>
      <c:pieChart>
        <c:varyColors val="1"/>
        <c:ser>
          <c:idx val="0"/>
          <c:order val="0"/>
          <c:tx>
            <c:strRef>
              <c:f>'3. Summary graphs'!$A$27</c:f>
              <c:strCache>
                <c:ptCount val="1"/>
                <c:pt idx="0">
                  <c:v>Distribution of A&amp;S costs FY 2013/14</c:v>
                </c:pt>
              </c:strCache>
            </c:strRef>
          </c:tx>
          <c:dPt>
            <c:idx val="0"/>
            <c:spPr>
              <a:solidFill>
                <a:srgbClr val="4F81BD"/>
              </a:solidFill>
              <a:ln w="25400">
                <a:noFill/>
              </a:ln>
            </c:spPr>
          </c:dPt>
          <c:dPt>
            <c:idx val="1"/>
            <c:spPr>
              <a:solidFill>
                <a:srgbClr val="C0504D"/>
              </a:solidFill>
              <a:ln w="25400">
                <a:noFill/>
              </a:ln>
            </c:spPr>
          </c:dPt>
          <c:dPt>
            <c:idx val="2"/>
            <c:spPr>
              <a:solidFill>
                <a:srgbClr val="9BBB59"/>
              </a:solidFill>
              <a:ln w="25400">
                <a:noFill/>
              </a:ln>
            </c:spPr>
          </c:dPt>
          <c:dPt>
            <c:idx val="3"/>
            <c:spPr>
              <a:solidFill>
                <a:srgbClr val="8064A2"/>
              </a:solidFill>
              <a:ln w="25400">
                <a:noFill/>
              </a:ln>
            </c:spPr>
          </c:dPt>
          <c:dPt>
            <c:idx val="4"/>
            <c:spPr>
              <a:solidFill>
                <a:srgbClr val="4BACC6"/>
              </a:solidFill>
              <a:ln w="25400">
                <a:noFill/>
              </a:ln>
            </c:spPr>
          </c:dPt>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Val val="1"/>
          </c:dLbls>
          <c:cat>
            <c:strRef>
              <c:f>'3. Summary graphs'!$B$26:$F$26</c:f>
              <c:strCache>
                <c:ptCount val="5"/>
                <c:pt idx="0">
                  <c:v>HR</c:v>
                </c:pt>
                <c:pt idx="1">
                  <c:v>Finance</c:v>
                </c:pt>
                <c:pt idx="2">
                  <c:v>ICT</c:v>
                </c:pt>
                <c:pt idx="3">
                  <c:v>Procurement</c:v>
                </c:pt>
                <c:pt idx="4">
                  <c:v>CES</c:v>
                </c:pt>
              </c:strCache>
            </c:strRef>
          </c:cat>
          <c:val>
            <c:numRef>
              <c:f>'3. Summary graphs'!$B$27:$F$27</c:f>
              <c:numCache>
                <c:formatCode>0.00%</c:formatCode>
                <c:ptCount val="5"/>
                <c:pt idx="0">
                  <c:v>9.631791647956893E-2</c:v>
                </c:pt>
                <c:pt idx="1">
                  <c:v>0.12318515192336477</c:v>
                </c:pt>
                <c:pt idx="2">
                  <c:v>0.58322107468941786</c:v>
                </c:pt>
                <c:pt idx="3">
                  <c:v>1.2298558100084818E-2</c:v>
                </c:pt>
                <c:pt idx="4">
                  <c:v>0.18497729880756375</c:v>
                </c:pt>
              </c:numCache>
            </c:numRef>
          </c:val>
        </c:ser>
        <c:firstSliceAng val="0"/>
      </c:pieChart>
      <c:spPr>
        <a:noFill/>
        <a:ln w="25400">
          <a:noFill/>
        </a:ln>
      </c:spPr>
    </c:plotArea>
    <c:legend>
      <c:legendPos val="r"/>
      <c:layout>
        <c:manualLayout>
          <c:xMode val="edge"/>
          <c:yMode val="edge"/>
          <c:wMode val="edge"/>
          <c:hMode val="edge"/>
          <c:x val="0.75668449197860965"/>
          <c:y val="0.4201403470399534"/>
          <c:w val="0.97860962566844945"/>
          <c:h val="0.76736366287547408"/>
        </c:manualLayout>
      </c:layout>
      <c:spPr>
        <a:noFill/>
        <a:ln w="25400">
          <a:noFill/>
        </a:ln>
      </c:spPr>
      <c:txPr>
        <a:bodyPr/>
        <a:lstStyle/>
        <a:p>
          <a:pPr>
            <a:defRPr sz="825" b="0" i="0" u="none" strike="noStrike" baseline="0">
              <a:solidFill>
                <a:srgbClr val="000000"/>
              </a:solidFill>
              <a:latin typeface="Arial"/>
              <a:ea typeface="Arial"/>
              <a:cs typeface="Arial"/>
            </a:defRPr>
          </a:pPr>
          <a:endParaRPr lang="en-US"/>
        </a:p>
      </c:txPr>
    </c:legend>
    <c:plotVisOnly val="1"/>
    <c:dispBlanksAs val="zero"/>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Arial"/>
                <a:ea typeface="Arial"/>
                <a:cs typeface="Arial"/>
              </a:defRPr>
            </a:pPr>
            <a:r>
              <a:t>Percentage of spend under management by Procurement Professionals</a:t>
            </a:r>
          </a:p>
        </c:rich>
      </c:tx>
      <c:layout>
        <c:manualLayout>
          <c:xMode val="edge"/>
          <c:yMode val="edge"/>
          <c:x val="0.12992840948644865"/>
          <c:y val="2.3188405797101443E-2"/>
        </c:manualLayout>
      </c:layout>
      <c:spPr>
        <a:noFill/>
        <a:ln w="25400">
          <a:noFill/>
        </a:ln>
      </c:spPr>
    </c:title>
    <c:plotArea>
      <c:layout>
        <c:manualLayout>
          <c:layoutTarget val="inner"/>
          <c:xMode val="edge"/>
          <c:yMode val="edge"/>
          <c:x val="7.2847682119205337E-2"/>
          <c:y val="0.25000035903084666"/>
          <c:w val="0.91473509933774833"/>
          <c:h val="0.44117710417208206"/>
        </c:manualLayout>
      </c:layout>
      <c:barChart>
        <c:barDir val="col"/>
        <c:grouping val="clustered"/>
        <c:ser>
          <c:idx val="0"/>
          <c:order val="0"/>
          <c:cat>
            <c:strRef>
              <c:f>'7. Procurement'!$C$78:$H$78</c:f>
              <c:strCache>
                <c:ptCount val="6"/>
                <c:pt idx="0">
                  <c:v>Agency result
FY 2013/14</c:v>
                </c:pt>
                <c:pt idx="1">
                  <c:v>Agency result
FY 2012/13</c:v>
                </c:pt>
                <c:pt idx="2">
                  <c:v>Peer group (median)</c:v>
                </c:pt>
                <c:pt idx="3">
                  <c:v>NZ full cohort (median)</c:v>
                </c:pt>
                <c:pt idx="4">
                  <c:v>Peer group (75th percentile)</c:v>
                </c:pt>
                <c:pt idx="5">
                  <c:v>NZ full cohort (75th percentile)</c:v>
                </c:pt>
              </c:strCache>
            </c:strRef>
          </c:cat>
          <c:val>
            <c:numRef>
              <c:f>'7. Procurement'!$C$79:$H$79</c:f>
              <c:numCache>
                <c:formatCode>0.00%</c:formatCode>
                <c:ptCount val="6"/>
                <c:pt idx="0">
                  <c:v>0.62609999999999999</c:v>
                </c:pt>
                <c:pt idx="1">
                  <c:v>0.75439999999999996</c:v>
                </c:pt>
                <c:pt idx="2">
                  <c:v>0.2351</c:v>
                </c:pt>
                <c:pt idx="3">
                  <c:v>0</c:v>
                </c:pt>
                <c:pt idx="4">
                  <c:v>0.60599999999999998</c:v>
                </c:pt>
                <c:pt idx="5">
                  <c:v>0.46479999999999999</c:v>
                </c:pt>
              </c:numCache>
            </c:numRef>
          </c:val>
        </c:ser>
        <c:axId val="217615360"/>
        <c:axId val="217691264"/>
      </c:barChart>
      <c:catAx>
        <c:axId val="217615360"/>
        <c:scaling>
          <c:orientation val="minMax"/>
        </c:scaling>
        <c:axPos val="b"/>
        <c:title>
          <c:tx>
            <c:rich>
              <a:bodyPr/>
              <a:lstStyle/>
              <a:p>
                <a:pPr>
                  <a:defRPr sz="1000" b="1" i="0" u="none" strike="noStrike" baseline="0">
                    <a:solidFill>
                      <a:srgbClr val="000000"/>
                    </a:solidFill>
                    <a:latin typeface="Arial"/>
                    <a:ea typeface="Arial"/>
                    <a:cs typeface="Arial"/>
                  </a:defRPr>
                </a:pPr>
                <a:r>
                  <a:t>Comparator cohort</a:t>
                </a:r>
              </a:p>
            </c:rich>
          </c:tx>
          <c:layout>
            <c:manualLayout>
              <c:xMode val="edge"/>
              <c:yMode val="edge"/>
              <c:x val="0.47491077056228193"/>
              <c:y val="0.8086980866522121"/>
            </c:manualLayout>
          </c:layout>
          <c:spPr>
            <a:noFill/>
            <a:ln w="25400">
              <a:noFill/>
            </a:ln>
          </c:spPr>
        </c:title>
        <c:numFmt formatCode="General" sourceLinked="1"/>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7691264"/>
        <c:crosses val="autoZero"/>
        <c:auto val="1"/>
        <c:lblAlgn val="ctr"/>
        <c:lblOffset val="100"/>
      </c:catAx>
      <c:valAx>
        <c:axId val="217691264"/>
        <c:scaling>
          <c:orientation val="minMax"/>
          <c:max val="1"/>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Percentage</a:t>
                </a:r>
              </a:p>
            </c:rich>
          </c:tx>
          <c:layout>
            <c:manualLayout>
              <c:xMode val="edge"/>
              <c:yMode val="edge"/>
              <c:x val="8.9605734767025103E-3"/>
              <c:y val="0.35652265205979694"/>
            </c:manualLayout>
          </c:layout>
          <c:spPr>
            <a:noFill/>
            <a:ln w="25400">
              <a:noFill/>
            </a:ln>
          </c:spPr>
        </c:title>
        <c:numFmt formatCode="0%" sourceLinked="0"/>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7615360"/>
        <c:crosses val="autoZero"/>
        <c:crossBetween val="between"/>
      </c:valAx>
      <c:spPr>
        <a:solidFill>
          <a:srgbClr val="FFFFFF"/>
        </a:solidFill>
        <a:ln w="25400">
          <a:noFill/>
        </a:ln>
      </c:spPr>
    </c:plotArea>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11" l="0.70000000000000062" r="0.70000000000000062" t="0.75000000000000211" header="0.30000000000000032" footer="0.3000000000000003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Arial"/>
                <a:ea typeface="Arial"/>
                <a:cs typeface="Arial"/>
              </a:defRPr>
            </a:pPr>
            <a:r>
              <a:t>Professionally qualified Procurement employees as a % of total Procurement employees</a:t>
            </a:r>
          </a:p>
        </c:rich>
      </c:tx>
      <c:layout>
        <c:manualLayout>
          <c:xMode val="edge"/>
          <c:yMode val="edge"/>
          <c:x val="0.10394274640401135"/>
          <c:y val="2.3188405797101443E-2"/>
        </c:manualLayout>
      </c:layout>
      <c:spPr>
        <a:noFill/>
        <a:ln w="25400">
          <a:noFill/>
        </a:ln>
      </c:spPr>
    </c:title>
    <c:plotArea>
      <c:layout>
        <c:manualLayout>
          <c:layoutTarget val="inner"/>
          <c:xMode val="edge"/>
          <c:yMode val="edge"/>
          <c:x val="7.2847682119205365E-2"/>
          <c:y val="0.25000035903084677"/>
          <c:w val="0.91473509933774833"/>
          <c:h val="0.44117710417208206"/>
        </c:manualLayout>
      </c:layout>
      <c:barChart>
        <c:barDir val="col"/>
        <c:grouping val="clustered"/>
        <c:ser>
          <c:idx val="0"/>
          <c:order val="0"/>
          <c:cat>
            <c:strRef>
              <c:f>'7. Procurement'!$C$99:$H$99</c:f>
              <c:strCache>
                <c:ptCount val="6"/>
                <c:pt idx="0">
                  <c:v>Agency result
FY 2013/14</c:v>
                </c:pt>
                <c:pt idx="1">
                  <c:v>Agency result
FY 2012/13</c:v>
                </c:pt>
                <c:pt idx="2">
                  <c:v>Peer group (median)</c:v>
                </c:pt>
                <c:pt idx="3">
                  <c:v>NZ full cohort (median)</c:v>
                </c:pt>
                <c:pt idx="4">
                  <c:v>Peer group (75th percentile)</c:v>
                </c:pt>
                <c:pt idx="5">
                  <c:v>NZ full cohort (75th percentile)</c:v>
                </c:pt>
              </c:strCache>
            </c:strRef>
          </c:cat>
          <c:val>
            <c:numRef>
              <c:f>'7. Procurement'!$C$100:$H$100</c:f>
              <c:numCache>
                <c:formatCode>0.00%</c:formatCode>
                <c:ptCount val="6"/>
                <c:pt idx="0">
                  <c:v>0.33329999999999999</c:v>
                </c:pt>
                <c:pt idx="1">
                  <c:v>0.4</c:v>
                </c:pt>
                <c:pt idx="2">
                  <c:v>0.16250000000000001</c:v>
                </c:pt>
                <c:pt idx="3">
                  <c:v>1.7500000000000002E-2</c:v>
                </c:pt>
                <c:pt idx="4">
                  <c:v>0.3125</c:v>
                </c:pt>
                <c:pt idx="5">
                  <c:v>0.3125</c:v>
                </c:pt>
              </c:numCache>
            </c:numRef>
          </c:val>
        </c:ser>
        <c:axId val="217744128"/>
        <c:axId val="217746048"/>
      </c:barChart>
      <c:catAx>
        <c:axId val="217744128"/>
        <c:scaling>
          <c:orientation val="minMax"/>
        </c:scaling>
        <c:axPos val="b"/>
        <c:title>
          <c:tx>
            <c:rich>
              <a:bodyPr/>
              <a:lstStyle/>
              <a:p>
                <a:pPr>
                  <a:defRPr sz="1000" b="1" i="0" u="none" strike="noStrike" baseline="0">
                    <a:solidFill>
                      <a:srgbClr val="000000"/>
                    </a:solidFill>
                    <a:latin typeface="Arial"/>
                    <a:ea typeface="Arial"/>
                    <a:cs typeface="Arial"/>
                  </a:defRPr>
                </a:pPr>
                <a:r>
                  <a:t>Comparator cohort</a:t>
                </a:r>
              </a:p>
            </c:rich>
          </c:tx>
          <c:layout>
            <c:manualLayout>
              <c:xMode val="edge"/>
              <c:yMode val="edge"/>
              <c:x val="0.47491077056228193"/>
              <c:y val="0.8086980866522121"/>
            </c:manualLayout>
          </c:layout>
          <c:spPr>
            <a:noFill/>
            <a:ln w="25400">
              <a:noFill/>
            </a:ln>
          </c:spPr>
        </c:title>
        <c:numFmt formatCode="General" sourceLinked="1"/>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7746048"/>
        <c:crosses val="autoZero"/>
        <c:auto val="1"/>
        <c:lblAlgn val="ctr"/>
        <c:lblOffset val="100"/>
      </c:catAx>
      <c:valAx>
        <c:axId val="217746048"/>
        <c:scaling>
          <c:orientation val="minMax"/>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Percentage</a:t>
                </a:r>
              </a:p>
            </c:rich>
          </c:tx>
          <c:layout>
            <c:manualLayout>
              <c:xMode val="edge"/>
              <c:yMode val="edge"/>
              <c:x val="8.9605734767025103E-3"/>
              <c:y val="0.35652265205979694"/>
            </c:manualLayout>
          </c:layout>
          <c:spPr>
            <a:noFill/>
            <a:ln w="25400">
              <a:noFill/>
            </a:ln>
          </c:spPr>
        </c:title>
        <c:numFmt formatCode="0%" sourceLinked="0"/>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7744128"/>
        <c:crosses val="autoZero"/>
        <c:crossBetween val="between"/>
      </c:valAx>
      <c:spPr>
        <a:solidFill>
          <a:srgbClr val="FFFFFF"/>
        </a:solidFill>
        <a:ln w="25400">
          <a:noFill/>
        </a:ln>
      </c:spPr>
    </c:plotArea>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33" l="0.70000000000000062" r="0.70000000000000062" t="0.75000000000000233" header="0.30000000000000032" footer="0.3000000000000003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Arial"/>
                <a:ea typeface="Arial"/>
                <a:cs typeface="Arial"/>
              </a:defRPr>
            </a:pPr>
            <a:r>
              <a:t>% of Procurement contracts with a value over $100,000 that have a valid procurement plan</a:t>
            </a:r>
          </a:p>
        </c:rich>
      </c:tx>
      <c:layout>
        <c:manualLayout>
          <c:xMode val="edge"/>
          <c:yMode val="edge"/>
          <c:x val="0.12992840948644865"/>
          <c:y val="2.3188405797101443E-2"/>
        </c:manualLayout>
      </c:layout>
      <c:spPr>
        <a:noFill/>
        <a:ln w="25400">
          <a:noFill/>
        </a:ln>
      </c:spPr>
    </c:title>
    <c:plotArea>
      <c:layout>
        <c:manualLayout>
          <c:layoutTarget val="inner"/>
          <c:xMode val="edge"/>
          <c:yMode val="edge"/>
          <c:x val="7.2847682119205392E-2"/>
          <c:y val="0.25000035903084689"/>
          <c:w val="0.91473509933774833"/>
          <c:h val="0.44117710417208206"/>
        </c:manualLayout>
      </c:layout>
      <c:barChart>
        <c:barDir val="col"/>
        <c:grouping val="clustered"/>
        <c:ser>
          <c:idx val="0"/>
          <c:order val="0"/>
          <c:cat>
            <c:strRef>
              <c:f>'7. Procurement'!$C$122:$H$122</c:f>
              <c:strCache>
                <c:ptCount val="6"/>
                <c:pt idx="0">
                  <c:v>Agency result
FY 2013/14</c:v>
                </c:pt>
                <c:pt idx="1">
                  <c:v>Agency result
FY 2012/13</c:v>
                </c:pt>
                <c:pt idx="2">
                  <c:v>Peer group (median)</c:v>
                </c:pt>
                <c:pt idx="3">
                  <c:v>NZ full cohort (median)</c:v>
                </c:pt>
                <c:pt idx="4">
                  <c:v>Peer group (75th percentile)</c:v>
                </c:pt>
                <c:pt idx="5">
                  <c:v>NZ full cohort (75th percentile)</c:v>
                </c:pt>
              </c:strCache>
            </c:strRef>
          </c:cat>
          <c:val>
            <c:numRef>
              <c:f>'7. Procurement'!$C$123:$H$123</c:f>
              <c:numCache>
                <c:formatCode>0.00%</c:formatCode>
                <c:ptCount val="6"/>
                <c:pt idx="0">
                  <c:v>0.83099999999999996</c:v>
                </c:pt>
                <c:pt idx="1">
                  <c:v>0.80330000000000001</c:v>
                </c:pt>
                <c:pt idx="2">
                  <c:v>0.76349999999999996</c:v>
                </c:pt>
                <c:pt idx="3">
                  <c:v>0.82979999999999998</c:v>
                </c:pt>
                <c:pt idx="4">
                  <c:v>0.95779999999999998</c:v>
                </c:pt>
                <c:pt idx="5">
                  <c:v>1</c:v>
                </c:pt>
              </c:numCache>
            </c:numRef>
          </c:val>
        </c:ser>
        <c:axId val="217811200"/>
        <c:axId val="217825664"/>
      </c:barChart>
      <c:catAx>
        <c:axId val="217811200"/>
        <c:scaling>
          <c:orientation val="minMax"/>
        </c:scaling>
        <c:axPos val="b"/>
        <c:title>
          <c:tx>
            <c:rich>
              <a:bodyPr/>
              <a:lstStyle/>
              <a:p>
                <a:pPr>
                  <a:defRPr sz="1000" b="1" i="0" u="none" strike="noStrike" baseline="0">
                    <a:solidFill>
                      <a:srgbClr val="000000"/>
                    </a:solidFill>
                    <a:latin typeface="Arial"/>
                    <a:ea typeface="Arial"/>
                    <a:cs typeface="Arial"/>
                  </a:defRPr>
                </a:pPr>
                <a:r>
                  <a:t>Comparator cohort</a:t>
                </a:r>
              </a:p>
            </c:rich>
          </c:tx>
          <c:layout>
            <c:manualLayout>
              <c:xMode val="edge"/>
              <c:yMode val="edge"/>
              <c:x val="0.47491077056228193"/>
              <c:y val="0.8086980866522121"/>
            </c:manualLayout>
          </c:layout>
          <c:spPr>
            <a:noFill/>
            <a:ln w="25400">
              <a:noFill/>
            </a:ln>
          </c:spPr>
        </c:title>
        <c:numFmt formatCode="General" sourceLinked="1"/>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7825664"/>
        <c:crosses val="autoZero"/>
        <c:auto val="1"/>
        <c:lblAlgn val="ctr"/>
        <c:lblOffset val="100"/>
      </c:catAx>
      <c:valAx>
        <c:axId val="217825664"/>
        <c:scaling>
          <c:orientation val="minMax"/>
          <c:max val="1"/>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Percentage</a:t>
                </a:r>
              </a:p>
            </c:rich>
          </c:tx>
          <c:layout>
            <c:manualLayout>
              <c:xMode val="edge"/>
              <c:yMode val="edge"/>
              <c:x val="8.9605734767025103E-3"/>
              <c:y val="0.35652265205979694"/>
            </c:manualLayout>
          </c:layout>
          <c:spPr>
            <a:noFill/>
            <a:ln w="25400">
              <a:noFill/>
            </a:ln>
          </c:spPr>
        </c:title>
        <c:numFmt formatCode="0%" sourceLinked="0"/>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7811200"/>
        <c:crosses val="autoZero"/>
        <c:crossBetween val="between"/>
      </c:valAx>
      <c:spPr>
        <a:solidFill>
          <a:srgbClr val="FFFFFF"/>
        </a:solidFill>
        <a:ln w="25400">
          <a:noFill/>
        </a:ln>
      </c:spPr>
    </c:plotArea>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55" l="0.70000000000000062" r="0.70000000000000062" t="0.75000000000000255" header="0.30000000000000032" footer="0.3000000000000003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Arial"/>
                <a:ea typeface="Arial"/>
                <a:cs typeface="Arial"/>
              </a:defRPr>
            </a:pPr>
            <a:r>
              <a:t>% of Procurement contracts with a value over $100,000 reviewed at least once a year</a:t>
            </a:r>
          </a:p>
        </c:rich>
      </c:tx>
      <c:layout>
        <c:manualLayout>
          <c:xMode val="edge"/>
          <c:yMode val="edge"/>
          <c:x val="0.12813629479110814"/>
          <c:y val="2.3188405797101443E-2"/>
        </c:manualLayout>
      </c:layout>
      <c:spPr>
        <a:noFill/>
        <a:ln w="25400">
          <a:noFill/>
        </a:ln>
      </c:spPr>
    </c:title>
    <c:plotArea>
      <c:layout>
        <c:manualLayout>
          <c:layoutTarget val="inner"/>
          <c:xMode val="edge"/>
          <c:yMode val="edge"/>
          <c:x val="7.284768211920542E-2"/>
          <c:y val="0.250000359030847"/>
          <c:w val="0.91473509933774833"/>
          <c:h val="0.44117710417208206"/>
        </c:manualLayout>
      </c:layout>
      <c:barChart>
        <c:barDir val="col"/>
        <c:grouping val="clustered"/>
        <c:ser>
          <c:idx val="0"/>
          <c:order val="0"/>
          <c:cat>
            <c:strRef>
              <c:f>'7. Procurement'!$C$145:$H$145</c:f>
              <c:strCache>
                <c:ptCount val="6"/>
                <c:pt idx="0">
                  <c:v>Agency result
FY 2013/14</c:v>
                </c:pt>
                <c:pt idx="1">
                  <c:v>Agency result
FY 2012/13</c:v>
                </c:pt>
                <c:pt idx="2">
                  <c:v>Peer group (median)</c:v>
                </c:pt>
                <c:pt idx="3">
                  <c:v>NZ full cohort (median)</c:v>
                </c:pt>
                <c:pt idx="4">
                  <c:v>Peer group (75th percentile)</c:v>
                </c:pt>
                <c:pt idx="5">
                  <c:v>NZ full cohort (75th percentile)</c:v>
                </c:pt>
              </c:strCache>
            </c:strRef>
          </c:cat>
          <c:val>
            <c:numRef>
              <c:f>'7. Procurement'!$C$146:$H$146</c:f>
              <c:numCache>
                <c:formatCode>0.00%</c:formatCode>
                <c:ptCount val="6"/>
                <c:pt idx="0">
                  <c:v>0.32390000000000002</c:v>
                </c:pt>
                <c:pt idx="1">
                  <c:v>4.1000000000000002E-2</c:v>
                </c:pt>
                <c:pt idx="2">
                  <c:v>0.40189999999999998</c:v>
                </c:pt>
                <c:pt idx="3">
                  <c:v>0.71879999999999999</c:v>
                </c:pt>
                <c:pt idx="4">
                  <c:v>0.73209999999999997</c:v>
                </c:pt>
                <c:pt idx="5">
                  <c:v>1</c:v>
                </c:pt>
              </c:numCache>
            </c:numRef>
          </c:val>
        </c:ser>
        <c:axId val="217948160"/>
        <c:axId val="217950080"/>
      </c:barChart>
      <c:catAx>
        <c:axId val="217948160"/>
        <c:scaling>
          <c:orientation val="minMax"/>
        </c:scaling>
        <c:axPos val="b"/>
        <c:title>
          <c:tx>
            <c:rich>
              <a:bodyPr/>
              <a:lstStyle/>
              <a:p>
                <a:pPr>
                  <a:defRPr sz="1000" b="1" i="0" u="none" strike="noStrike" baseline="0">
                    <a:solidFill>
                      <a:srgbClr val="000000"/>
                    </a:solidFill>
                    <a:latin typeface="Arial"/>
                    <a:ea typeface="Arial"/>
                    <a:cs typeface="Arial"/>
                  </a:defRPr>
                </a:pPr>
                <a:r>
                  <a:t>Comparator cohort</a:t>
                </a:r>
              </a:p>
            </c:rich>
          </c:tx>
          <c:layout>
            <c:manualLayout>
              <c:xMode val="edge"/>
              <c:yMode val="edge"/>
              <c:x val="0.47491077056228193"/>
              <c:y val="0.8086980866522121"/>
            </c:manualLayout>
          </c:layout>
          <c:spPr>
            <a:noFill/>
            <a:ln w="25400">
              <a:noFill/>
            </a:ln>
          </c:spPr>
        </c:title>
        <c:numFmt formatCode="General" sourceLinked="1"/>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7950080"/>
        <c:crosses val="autoZero"/>
        <c:auto val="1"/>
        <c:lblAlgn val="ctr"/>
        <c:lblOffset val="100"/>
      </c:catAx>
      <c:valAx>
        <c:axId val="217950080"/>
        <c:scaling>
          <c:orientation val="minMax"/>
          <c:max val="1"/>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Percentage</a:t>
                </a:r>
              </a:p>
            </c:rich>
          </c:tx>
          <c:layout>
            <c:manualLayout>
              <c:xMode val="edge"/>
              <c:yMode val="edge"/>
              <c:x val="8.9605734767025103E-3"/>
              <c:y val="0.35652265205979694"/>
            </c:manualLayout>
          </c:layout>
          <c:spPr>
            <a:noFill/>
            <a:ln w="25400">
              <a:noFill/>
            </a:ln>
          </c:spPr>
        </c:title>
        <c:numFmt formatCode="0%" sourceLinked="0"/>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7948160"/>
        <c:crosses val="autoZero"/>
        <c:crossBetween val="between"/>
      </c:valAx>
      <c:spPr>
        <a:solidFill>
          <a:srgbClr val="FFFFFF"/>
        </a:solidFill>
        <a:ln w="25400">
          <a:noFill/>
        </a:ln>
      </c:spPr>
    </c:plotArea>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78" l="0.70000000000000062" r="0.70000000000000062" t="0.75000000000000278" header="0.30000000000000032" footer="0.3000000000000003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Arial"/>
                <a:ea typeface="Arial"/>
                <a:cs typeface="Arial"/>
              </a:defRPr>
            </a:pPr>
            <a:r>
              <a:t>Number of top 10 suppliers who have a formal partnership/framework agreement</a:t>
            </a:r>
          </a:p>
        </c:rich>
      </c:tx>
      <c:layout>
        <c:manualLayout>
          <c:xMode val="edge"/>
          <c:yMode val="edge"/>
          <c:x val="0.13978504031082142"/>
          <c:y val="2.3188405797101443E-2"/>
        </c:manualLayout>
      </c:layout>
      <c:spPr>
        <a:noFill/>
        <a:ln w="25400">
          <a:noFill/>
        </a:ln>
      </c:spPr>
    </c:title>
    <c:plotArea>
      <c:layout>
        <c:manualLayout>
          <c:layoutTarget val="inner"/>
          <c:xMode val="edge"/>
          <c:yMode val="edge"/>
          <c:x val="7.2847682119205434E-2"/>
          <c:y val="0.25000035903084711"/>
          <c:w val="0.91473509933774833"/>
          <c:h val="0.44117710417208206"/>
        </c:manualLayout>
      </c:layout>
      <c:barChart>
        <c:barDir val="col"/>
        <c:grouping val="clustered"/>
        <c:ser>
          <c:idx val="0"/>
          <c:order val="0"/>
          <c:cat>
            <c:strRef>
              <c:f>'7. Procurement'!$C$167:$H$167</c:f>
              <c:strCache>
                <c:ptCount val="6"/>
                <c:pt idx="0">
                  <c:v>Agency result
FY 2013/14</c:v>
                </c:pt>
                <c:pt idx="1">
                  <c:v>Agency result
FY 2012/13</c:v>
                </c:pt>
                <c:pt idx="2">
                  <c:v>Peer group (median)</c:v>
                </c:pt>
                <c:pt idx="3">
                  <c:v>NZ full cohort (median)</c:v>
                </c:pt>
                <c:pt idx="4">
                  <c:v>Peer group (75th percentile)</c:v>
                </c:pt>
                <c:pt idx="5">
                  <c:v>NZ full cohort (75th percentile)</c:v>
                </c:pt>
              </c:strCache>
            </c:strRef>
          </c:cat>
          <c:val>
            <c:numRef>
              <c:f>'7. Procurement'!$C$168:$H$168</c:f>
              <c:numCache>
                <c:formatCode>0%</c:formatCode>
                <c:ptCount val="6"/>
                <c:pt idx="0">
                  <c:v>1</c:v>
                </c:pt>
                <c:pt idx="1">
                  <c:v>1</c:v>
                </c:pt>
                <c:pt idx="2">
                  <c:v>1</c:v>
                </c:pt>
                <c:pt idx="3">
                  <c:v>1</c:v>
                </c:pt>
                <c:pt idx="4">
                  <c:v>1</c:v>
                </c:pt>
                <c:pt idx="5">
                  <c:v>1</c:v>
                </c:pt>
              </c:numCache>
            </c:numRef>
          </c:val>
        </c:ser>
        <c:axId val="218088960"/>
        <c:axId val="218090880"/>
      </c:barChart>
      <c:catAx>
        <c:axId val="218088960"/>
        <c:scaling>
          <c:orientation val="minMax"/>
        </c:scaling>
        <c:axPos val="b"/>
        <c:title>
          <c:tx>
            <c:rich>
              <a:bodyPr/>
              <a:lstStyle/>
              <a:p>
                <a:pPr>
                  <a:defRPr sz="1000" b="1" i="0" u="none" strike="noStrike" baseline="0">
                    <a:solidFill>
                      <a:srgbClr val="000000"/>
                    </a:solidFill>
                    <a:latin typeface="Arial"/>
                    <a:ea typeface="Arial"/>
                    <a:cs typeface="Arial"/>
                  </a:defRPr>
                </a:pPr>
                <a:r>
                  <a:t>Comparator cohort</a:t>
                </a:r>
              </a:p>
            </c:rich>
          </c:tx>
          <c:layout>
            <c:manualLayout>
              <c:xMode val="edge"/>
              <c:yMode val="edge"/>
              <c:x val="0.47491077056228193"/>
              <c:y val="0.8086980866522121"/>
            </c:manualLayout>
          </c:layout>
          <c:spPr>
            <a:noFill/>
            <a:ln w="25400">
              <a:noFill/>
            </a:ln>
          </c:spPr>
        </c:title>
        <c:numFmt formatCode="General" sourceLinked="1"/>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8090880"/>
        <c:crosses val="autoZero"/>
        <c:auto val="1"/>
        <c:lblAlgn val="ctr"/>
        <c:lblOffset val="100"/>
      </c:catAx>
      <c:valAx>
        <c:axId val="218090880"/>
        <c:scaling>
          <c:orientation val="minMax"/>
          <c:max val="1"/>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Number of suppliers</a:t>
                </a:r>
              </a:p>
            </c:rich>
          </c:tx>
          <c:layout>
            <c:manualLayout>
              <c:xMode val="edge"/>
              <c:yMode val="edge"/>
              <c:x val="8.9605734767025103E-3"/>
              <c:y val="0.2782617824945795"/>
            </c:manualLayout>
          </c:layout>
          <c:spPr>
            <a:noFill/>
            <a:ln w="25400">
              <a:noFill/>
            </a:ln>
          </c:spPr>
        </c:title>
        <c:numFmt formatCode="0%" sourceLinked="0"/>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8088960"/>
        <c:crosses val="autoZero"/>
        <c:crossBetween val="between"/>
      </c:valAx>
      <c:spPr>
        <a:solidFill>
          <a:srgbClr val="FFFFFF"/>
        </a:solidFill>
        <a:ln w="25400">
          <a:noFill/>
        </a:ln>
      </c:spPr>
    </c:plotArea>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3" l="0.70000000000000062" r="0.70000000000000062" t="0.750000000000003" header="0.30000000000000032" footer="0.30000000000000032"/>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Arial"/>
                <a:ea typeface="Arial"/>
                <a:cs typeface="Arial"/>
              </a:defRPr>
            </a:pPr>
            <a:r>
              <a:t>Total cost of the CES function as a percentage of ORC</a:t>
            </a:r>
          </a:p>
        </c:rich>
      </c:tx>
      <c:layout>
        <c:manualLayout>
          <c:xMode val="edge"/>
          <c:yMode val="edge"/>
          <c:x val="0.21531550448085884"/>
          <c:y val="2.3255813953488372E-2"/>
        </c:manualLayout>
      </c:layout>
      <c:spPr>
        <a:noFill/>
        <a:ln w="25400">
          <a:noFill/>
        </a:ln>
      </c:spPr>
    </c:title>
    <c:plotArea>
      <c:layout>
        <c:manualLayout>
          <c:layoutTarget val="inner"/>
          <c:xMode val="edge"/>
          <c:yMode val="edge"/>
          <c:x val="0.10597763117448157"/>
          <c:y val="0.16470611889091066"/>
          <c:w val="0.88160506963656571"/>
          <c:h val="0.52647134431201781"/>
        </c:manualLayout>
      </c:layout>
      <c:barChart>
        <c:barDir val="col"/>
        <c:grouping val="clustered"/>
        <c:ser>
          <c:idx val="0"/>
          <c:order val="0"/>
          <c:tx>
            <c:strRef>
              <c:f>'8. CES'!$B$33</c:f>
              <c:strCache>
                <c:ptCount val="1"/>
                <c:pt idx="0">
                  <c:v>Result</c:v>
                </c:pt>
              </c:strCache>
            </c:strRef>
          </c:tx>
          <c:cat>
            <c:strRef>
              <c:f>('8. CES'!$C$32:$F$32,'8. CES'!$I$32:$J$32)</c:f>
              <c:strCache>
                <c:ptCount val="6"/>
                <c:pt idx="0">
                  <c:v>Agency result
FY 2013/14</c:v>
                </c:pt>
                <c:pt idx="1">
                  <c:v>Agency result
FY 2012/13</c:v>
                </c:pt>
                <c:pt idx="2">
                  <c:v>Peer group (median)</c:v>
                </c:pt>
                <c:pt idx="3">
                  <c:v>NZ full cohort (median)</c:v>
                </c:pt>
                <c:pt idx="4">
                  <c:v>Peer group (75th percentile)</c:v>
                </c:pt>
                <c:pt idx="5">
                  <c:v>NZ full cohort (75th percentile)</c:v>
                </c:pt>
              </c:strCache>
            </c:strRef>
          </c:cat>
          <c:val>
            <c:numRef>
              <c:f>('8. CES'!$C$33:$F$33,'8. CES'!$I$33:$J$33)</c:f>
              <c:numCache>
                <c:formatCode>0.00%</c:formatCode>
                <c:ptCount val="6"/>
                <c:pt idx="0">
                  <c:v>2.46E-2</c:v>
                </c:pt>
                <c:pt idx="1">
                  <c:v>3.4799999999999998E-2</c:v>
                </c:pt>
                <c:pt idx="2">
                  <c:v>2.18E-2</c:v>
                </c:pt>
                <c:pt idx="3">
                  <c:v>2.1000000000000001E-2</c:v>
                </c:pt>
                <c:pt idx="4">
                  <c:v>1.9300000000000001E-2</c:v>
                </c:pt>
                <c:pt idx="5">
                  <c:v>1.26E-2</c:v>
                </c:pt>
              </c:numCache>
            </c:numRef>
          </c:val>
        </c:ser>
        <c:axId val="218148224"/>
        <c:axId val="223659520"/>
      </c:barChart>
      <c:catAx>
        <c:axId val="218148224"/>
        <c:scaling>
          <c:orientation val="minMax"/>
        </c:scaling>
        <c:axPos val="b"/>
        <c:title>
          <c:tx>
            <c:rich>
              <a:bodyPr/>
              <a:lstStyle/>
              <a:p>
                <a:pPr>
                  <a:defRPr sz="1000" b="1" i="0" u="none" strike="noStrike" baseline="0">
                    <a:solidFill>
                      <a:srgbClr val="000000"/>
                    </a:solidFill>
                    <a:latin typeface="Arial"/>
                    <a:ea typeface="Arial"/>
                    <a:cs typeface="Arial"/>
                  </a:defRPr>
                </a:pPr>
                <a:r>
                  <a:t>Comparator cohort</a:t>
                </a:r>
              </a:p>
            </c:rich>
          </c:tx>
          <c:layout>
            <c:manualLayout>
              <c:xMode val="edge"/>
              <c:yMode val="edge"/>
              <c:x val="0.47927965761036628"/>
              <c:y val="0.87209302325581406"/>
            </c:manualLayout>
          </c:layout>
          <c:spPr>
            <a:noFill/>
            <a:ln w="25400">
              <a:noFill/>
            </a:ln>
          </c:spPr>
        </c:title>
        <c:numFmt formatCode="General" sourceLinked="1"/>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3659520"/>
        <c:crosses val="autoZero"/>
        <c:auto val="1"/>
        <c:lblAlgn val="ctr"/>
        <c:lblOffset val="100"/>
      </c:catAx>
      <c:valAx>
        <c:axId val="223659520"/>
        <c:scaling>
          <c:orientation val="minMax"/>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Percentage of ORC</a:t>
                </a:r>
              </a:p>
            </c:rich>
          </c:tx>
          <c:layout>
            <c:manualLayout>
              <c:xMode val="edge"/>
              <c:yMode val="edge"/>
              <c:x val="1.9819819819819826E-2"/>
              <c:y val="0.24418604651162792"/>
            </c:manualLayout>
          </c:layout>
          <c:spPr>
            <a:noFill/>
            <a:ln w="25400">
              <a:noFill/>
            </a:ln>
          </c:spPr>
        </c:title>
        <c:numFmt formatCode="0.0%" sourceLinked="0"/>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8148224"/>
        <c:crosses val="autoZero"/>
        <c:crossBetween val="between"/>
      </c:valAx>
      <c:spPr>
        <a:solidFill>
          <a:srgbClr val="FFFFFF"/>
        </a:solidFill>
        <a:ln w="25400">
          <a:noFill/>
        </a:ln>
      </c:spPr>
    </c:plotArea>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89" l="0.70000000000000062" r="0.70000000000000062" t="0.75000000000000189" header="0.30000000000000032" footer="0.3000000000000003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Arial"/>
                <a:ea typeface="Arial"/>
                <a:cs typeface="Arial"/>
              </a:defRPr>
            </a:pPr>
            <a:r>
              <a:t>Total cost of the CES function per organisational FTE</a:t>
            </a:r>
          </a:p>
        </c:rich>
      </c:tx>
      <c:layout>
        <c:manualLayout>
          <c:xMode val="edge"/>
          <c:yMode val="edge"/>
          <c:x val="0.21770570006662449"/>
          <c:y val="2.3255813953488372E-2"/>
        </c:manualLayout>
      </c:layout>
      <c:spPr>
        <a:noFill/>
        <a:ln w="25400">
          <a:noFill/>
        </a:ln>
      </c:spPr>
    </c:title>
    <c:plotArea>
      <c:layout>
        <c:manualLayout>
          <c:layoutTarget val="inner"/>
          <c:xMode val="edge"/>
          <c:yMode val="edge"/>
          <c:x val="8.9794802676692501E-2"/>
          <c:y val="0.16374315761820868"/>
          <c:w val="0.68952580927384099"/>
          <c:h val="0.5990087285600928"/>
        </c:manualLayout>
      </c:layout>
      <c:barChart>
        <c:barDir val="col"/>
        <c:grouping val="clustered"/>
        <c:ser>
          <c:idx val="0"/>
          <c:order val="0"/>
          <c:tx>
            <c:strRef>
              <c:f>'8. CES'!$B$108</c:f>
              <c:strCache>
                <c:ptCount val="1"/>
                <c:pt idx="0">
                  <c:v>Communications and external relations (excluding the publications function)</c:v>
                </c:pt>
              </c:strCache>
            </c:strRef>
          </c:tx>
          <c:cat>
            <c:strRef>
              <c:f>('8. CES'!$C$107:$F$107,'8. CES'!$I$107:$J$107)</c:f>
              <c:strCache>
                <c:ptCount val="6"/>
                <c:pt idx="0">
                  <c:v>Agency result
FY 2013/14</c:v>
                </c:pt>
                <c:pt idx="1">
                  <c:v>Agency result
FY 2012/13</c:v>
                </c:pt>
                <c:pt idx="2">
                  <c:v>Peer group (median)</c:v>
                </c:pt>
                <c:pt idx="3">
                  <c:v>NZ full cohort (median)</c:v>
                </c:pt>
                <c:pt idx="4">
                  <c:v>Peer group (75th percentile)</c:v>
                </c:pt>
                <c:pt idx="5">
                  <c:v>NZ full cohort (75th percentile)</c:v>
                </c:pt>
              </c:strCache>
            </c:strRef>
          </c:cat>
          <c:val>
            <c:numRef>
              <c:f>('8. CES'!$C$108:$F$108,'8. CES'!$I$108:$J$108)</c:f>
              <c:numCache>
                <c:formatCode>_-"$"* #,##0.00_-;\-"$"* #,##0.00_-;_-"$"* "-"??_-;_-@_-</c:formatCode>
                <c:ptCount val="6"/>
                <c:pt idx="0">
                  <c:v>1152.4994999999999</c:v>
                </c:pt>
                <c:pt idx="1">
                  <c:v>1444.8829000000001</c:v>
                </c:pt>
                <c:pt idx="2">
                  <c:v>1255.2713000000001</c:v>
                </c:pt>
                <c:pt idx="3">
                  <c:v>1305.7578000000001</c:v>
                </c:pt>
                <c:pt idx="4">
                  <c:v>811.50279999999998</c:v>
                </c:pt>
                <c:pt idx="5">
                  <c:v>512.81079999999997</c:v>
                </c:pt>
              </c:numCache>
            </c:numRef>
          </c:val>
        </c:ser>
        <c:ser>
          <c:idx val="1"/>
          <c:order val="1"/>
          <c:tx>
            <c:strRef>
              <c:f>'8. CES'!$B$109</c:f>
              <c:strCache>
                <c:ptCount val="1"/>
                <c:pt idx="0">
                  <c:v>Strategy and planning</c:v>
                </c:pt>
              </c:strCache>
            </c:strRef>
          </c:tx>
          <c:cat>
            <c:strRef>
              <c:f>('8. CES'!$C$107:$F$107,'8. CES'!$I$107:$J$107)</c:f>
              <c:strCache>
                <c:ptCount val="6"/>
                <c:pt idx="0">
                  <c:v>Agency result
FY 2013/14</c:v>
                </c:pt>
                <c:pt idx="1">
                  <c:v>Agency result
FY 2012/13</c:v>
                </c:pt>
                <c:pt idx="2">
                  <c:v>Peer group (median)</c:v>
                </c:pt>
                <c:pt idx="3">
                  <c:v>NZ full cohort (median)</c:v>
                </c:pt>
                <c:pt idx="4">
                  <c:v>Peer group (75th percentile)</c:v>
                </c:pt>
                <c:pt idx="5">
                  <c:v>NZ full cohort (75th percentile)</c:v>
                </c:pt>
              </c:strCache>
            </c:strRef>
          </c:cat>
          <c:val>
            <c:numRef>
              <c:f>('8. CES'!$C$109:$F$109,'8. CES'!$I$109:$J$109)</c:f>
              <c:numCache>
                <c:formatCode>_-"$"* #,##0.00_-;\-"$"* #,##0.00_-;_-"$"* "-"??_-;_-@_-</c:formatCode>
                <c:ptCount val="6"/>
                <c:pt idx="0">
                  <c:v>345.87139999999999</c:v>
                </c:pt>
                <c:pt idx="1">
                  <c:v>286.37880000000001</c:v>
                </c:pt>
                <c:pt idx="2">
                  <c:v>434.09530000000001</c:v>
                </c:pt>
                <c:pt idx="3">
                  <c:v>480.41030000000001</c:v>
                </c:pt>
                <c:pt idx="4">
                  <c:v>362.66140000000001</c:v>
                </c:pt>
                <c:pt idx="5">
                  <c:v>279.2405</c:v>
                </c:pt>
              </c:numCache>
            </c:numRef>
          </c:val>
        </c:ser>
        <c:ser>
          <c:idx val="2"/>
          <c:order val="2"/>
          <c:tx>
            <c:strRef>
              <c:f>'8. CES'!$B$110</c:f>
              <c:strCache>
                <c:ptCount val="1"/>
                <c:pt idx="0">
                  <c:v>Library, document management, archive and research</c:v>
                </c:pt>
              </c:strCache>
            </c:strRef>
          </c:tx>
          <c:cat>
            <c:strRef>
              <c:f>('8. CES'!$C$107:$F$107,'8. CES'!$I$107:$J$107)</c:f>
              <c:strCache>
                <c:ptCount val="6"/>
                <c:pt idx="0">
                  <c:v>Agency result
FY 2013/14</c:v>
                </c:pt>
                <c:pt idx="1">
                  <c:v>Agency result
FY 2012/13</c:v>
                </c:pt>
                <c:pt idx="2">
                  <c:v>Peer group (median)</c:v>
                </c:pt>
                <c:pt idx="3">
                  <c:v>NZ full cohort (median)</c:v>
                </c:pt>
                <c:pt idx="4">
                  <c:v>Peer group (75th percentile)</c:v>
                </c:pt>
                <c:pt idx="5">
                  <c:v>NZ full cohort (75th percentile)</c:v>
                </c:pt>
              </c:strCache>
            </c:strRef>
          </c:cat>
          <c:val>
            <c:numRef>
              <c:f>('8. CES'!$C$110:$F$110,'8. CES'!$I$110:$J$110)</c:f>
              <c:numCache>
                <c:formatCode>_-"$"* #,##0.00_-;\-"$"* #,##0.00_-;_-"$"* "-"??_-;_-@_-</c:formatCode>
                <c:ptCount val="6"/>
                <c:pt idx="0">
                  <c:v>377.48009999999999</c:v>
                </c:pt>
                <c:pt idx="1">
                  <c:v>615.43600000000004</c:v>
                </c:pt>
                <c:pt idx="2">
                  <c:v>1042.162</c:v>
                </c:pt>
                <c:pt idx="3">
                  <c:v>959.18589999999995</c:v>
                </c:pt>
                <c:pt idx="4">
                  <c:v>477.62650000000002</c:v>
                </c:pt>
                <c:pt idx="5">
                  <c:v>275.36309999999997</c:v>
                </c:pt>
              </c:numCache>
            </c:numRef>
          </c:val>
        </c:ser>
        <c:ser>
          <c:idx val="3"/>
          <c:order val="3"/>
          <c:tx>
            <c:strRef>
              <c:f>'8. CES'!$B$111</c:f>
              <c:strCache>
                <c:ptCount val="1"/>
                <c:pt idx="0">
                  <c:v>Audit and risk management</c:v>
                </c:pt>
              </c:strCache>
            </c:strRef>
          </c:tx>
          <c:cat>
            <c:strRef>
              <c:f>('8. CES'!$C$107:$F$107,'8. CES'!$I$107:$J$107)</c:f>
              <c:strCache>
                <c:ptCount val="6"/>
                <c:pt idx="0">
                  <c:v>Agency result
FY 2013/14</c:v>
                </c:pt>
                <c:pt idx="1">
                  <c:v>Agency result
FY 2012/13</c:v>
                </c:pt>
                <c:pt idx="2">
                  <c:v>Peer group (median)</c:v>
                </c:pt>
                <c:pt idx="3">
                  <c:v>NZ full cohort (median)</c:v>
                </c:pt>
                <c:pt idx="4">
                  <c:v>Peer group (75th percentile)</c:v>
                </c:pt>
                <c:pt idx="5">
                  <c:v>NZ full cohort (75th percentile)</c:v>
                </c:pt>
              </c:strCache>
            </c:strRef>
          </c:cat>
          <c:val>
            <c:numRef>
              <c:f>('8. CES'!$C$111:$F$111,'8. CES'!$I$111:$J$111)</c:f>
              <c:numCache>
                <c:formatCode>_-"$"* #,##0.00_-;\-"$"* #,##0.00_-;_-"$"* "-"??_-;_-@_-</c:formatCode>
                <c:ptCount val="6"/>
                <c:pt idx="0">
                  <c:v>306.36059999999998</c:v>
                </c:pt>
                <c:pt idx="1">
                  <c:v>248.03</c:v>
                </c:pt>
                <c:pt idx="2">
                  <c:v>776.72770000000003</c:v>
                </c:pt>
                <c:pt idx="3">
                  <c:v>752.33209999999997</c:v>
                </c:pt>
                <c:pt idx="4">
                  <c:v>399.01229999999998</c:v>
                </c:pt>
                <c:pt idx="5">
                  <c:v>329.71510000000001</c:v>
                </c:pt>
              </c:numCache>
            </c:numRef>
          </c:val>
        </c:ser>
        <c:ser>
          <c:idx val="4"/>
          <c:order val="4"/>
          <c:tx>
            <c:strRef>
              <c:f>'8. CES'!$B$112</c:f>
              <c:strCache>
                <c:ptCount val="1"/>
                <c:pt idx="0">
                  <c:v>Legal</c:v>
                </c:pt>
              </c:strCache>
            </c:strRef>
          </c:tx>
          <c:cat>
            <c:strRef>
              <c:f>('8. CES'!$C$107:$F$107,'8. CES'!$I$107:$J$107)</c:f>
              <c:strCache>
                <c:ptCount val="6"/>
                <c:pt idx="0">
                  <c:v>Agency result
FY 2013/14</c:v>
                </c:pt>
                <c:pt idx="1">
                  <c:v>Agency result
FY 2012/13</c:v>
                </c:pt>
                <c:pt idx="2">
                  <c:v>Peer group (median)</c:v>
                </c:pt>
                <c:pt idx="3">
                  <c:v>NZ full cohort (median)</c:v>
                </c:pt>
                <c:pt idx="4">
                  <c:v>Peer group (75th percentile)</c:v>
                </c:pt>
                <c:pt idx="5">
                  <c:v>NZ full cohort (75th percentile)</c:v>
                </c:pt>
              </c:strCache>
            </c:strRef>
          </c:cat>
          <c:val>
            <c:numRef>
              <c:f>('8. CES'!$C$112:$F$112,'8. CES'!$I$112:$J$112)</c:f>
              <c:numCache>
                <c:formatCode>_-"$"* #,##0.00_-;\-"$"* #,##0.00_-;_-"$"* "-"??_-;_-@_-</c:formatCode>
                <c:ptCount val="6"/>
                <c:pt idx="0">
                  <c:v>1945.1469</c:v>
                </c:pt>
                <c:pt idx="1">
                  <c:v>1824.0409999999999</c:v>
                </c:pt>
                <c:pt idx="2">
                  <c:v>1042.6514</c:v>
                </c:pt>
                <c:pt idx="3">
                  <c:v>1042.6514</c:v>
                </c:pt>
                <c:pt idx="4">
                  <c:v>762.17870000000005</c:v>
                </c:pt>
                <c:pt idx="5">
                  <c:v>509.62950000000001</c:v>
                </c:pt>
              </c:numCache>
            </c:numRef>
          </c:val>
        </c:ser>
        <c:ser>
          <c:idx val="5"/>
          <c:order val="5"/>
          <c:tx>
            <c:strRef>
              <c:f>'8. CES'!$B$113</c:f>
              <c:strCache>
                <c:ptCount val="1"/>
                <c:pt idx="0">
                  <c:v>Portfolio Management Office</c:v>
                </c:pt>
              </c:strCache>
            </c:strRef>
          </c:tx>
          <c:cat>
            <c:strRef>
              <c:f>('8. CES'!$C$107:$F$107,'8. CES'!$I$107:$J$107)</c:f>
              <c:strCache>
                <c:ptCount val="6"/>
                <c:pt idx="0">
                  <c:v>Agency result
FY 2013/14</c:v>
                </c:pt>
                <c:pt idx="1">
                  <c:v>Agency result
FY 2012/13</c:v>
                </c:pt>
                <c:pt idx="2">
                  <c:v>Peer group (median)</c:v>
                </c:pt>
                <c:pt idx="3">
                  <c:v>NZ full cohort (median)</c:v>
                </c:pt>
                <c:pt idx="4">
                  <c:v>Peer group (75th percentile)</c:v>
                </c:pt>
                <c:pt idx="5">
                  <c:v>NZ full cohort (75th percentile)</c:v>
                </c:pt>
              </c:strCache>
            </c:strRef>
          </c:cat>
          <c:val>
            <c:numRef>
              <c:f>('8. CES'!$C$113:$F$113,'8. CES'!$I$113:$J$113)</c:f>
              <c:numCache>
                <c:formatCode>_-"$"* #,##0.00_-;\-"$"* #,##0.00_-;_-"$"* "-"??_-;_-@_-</c:formatCode>
                <c:ptCount val="6"/>
                <c:pt idx="0">
                  <c:v>379.91149999999999</c:v>
                </c:pt>
                <c:pt idx="1">
                  <c:v>575.85019999999997</c:v>
                </c:pt>
                <c:pt idx="2">
                  <c:v>38.283799999999999</c:v>
                </c:pt>
                <c:pt idx="3">
                  <c:v>3.2978000000000001</c:v>
                </c:pt>
                <c:pt idx="4">
                  <c:v>0</c:v>
                </c:pt>
                <c:pt idx="5">
                  <c:v>0</c:v>
                </c:pt>
              </c:numCache>
            </c:numRef>
          </c:val>
        </c:ser>
        <c:ser>
          <c:idx val="6"/>
          <c:order val="6"/>
          <c:tx>
            <c:strRef>
              <c:f>'8. CES'!$B$114</c:f>
              <c:strCache>
                <c:ptCount val="1"/>
                <c:pt idx="0">
                  <c:v>All other identified corporate costs</c:v>
                </c:pt>
              </c:strCache>
            </c:strRef>
          </c:tx>
          <c:cat>
            <c:strRef>
              <c:f>('8. CES'!$C$107:$F$107,'8. CES'!$I$107:$J$107)</c:f>
              <c:strCache>
                <c:ptCount val="6"/>
                <c:pt idx="0">
                  <c:v>Agency result
FY 2013/14</c:v>
                </c:pt>
                <c:pt idx="1">
                  <c:v>Agency result
FY 2012/13</c:v>
                </c:pt>
                <c:pt idx="2">
                  <c:v>Peer group (median)</c:v>
                </c:pt>
                <c:pt idx="3">
                  <c:v>NZ full cohort (median)</c:v>
                </c:pt>
                <c:pt idx="4">
                  <c:v>Peer group (75th percentile)</c:v>
                </c:pt>
                <c:pt idx="5">
                  <c:v>NZ full cohort (75th percentile)</c:v>
                </c:pt>
              </c:strCache>
            </c:strRef>
          </c:cat>
          <c:val>
            <c:numRef>
              <c:f>('8. CES'!$C$114:$F$114,'8. CES'!$I$114:$J$114)</c:f>
              <c:numCache>
                <c:formatCode>_-"$"* #,##0.00_-;\-"$"* #,##0.00_-;_-"$"* "-"??_-;_-@_-</c:formatCode>
                <c:ptCount val="6"/>
                <c:pt idx="0">
                  <c:v>0</c:v>
                </c:pt>
                <c:pt idx="1">
                  <c:v>1263.0355</c:v>
                </c:pt>
                <c:pt idx="2">
                  <c:v>0</c:v>
                </c:pt>
                <c:pt idx="3">
                  <c:v>0</c:v>
                </c:pt>
                <c:pt idx="4">
                  <c:v>0</c:v>
                </c:pt>
                <c:pt idx="5">
                  <c:v>0</c:v>
                </c:pt>
              </c:numCache>
            </c:numRef>
          </c:val>
        </c:ser>
        <c:axId val="223721344"/>
        <c:axId val="223760384"/>
      </c:barChart>
      <c:catAx>
        <c:axId val="223721344"/>
        <c:scaling>
          <c:orientation val="minMax"/>
        </c:scaling>
        <c:axPos val="b"/>
        <c:title>
          <c:tx>
            <c:rich>
              <a:bodyPr/>
              <a:lstStyle/>
              <a:p>
                <a:pPr>
                  <a:defRPr sz="1000" b="1" i="0" u="none" strike="noStrike" baseline="0">
                    <a:solidFill>
                      <a:srgbClr val="000000"/>
                    </a:solidFill>
                    <a:latin typeface="Arial"/>
                    <a:ea typeface="Arial"/>
                    <a:cs typeface="Arial"/>
                  </a:defRPr>
                </a:pPr>
                <a:r>
                  <a:t>Comparator cohort</a:t>
                </a:r>
              </a:p>
            </c:rich>
          </c:tx>
          <c:layout>
            <c:manualLayout>
              <c:xMode val="edge"/>
              <c:yMode val="edge"/>
              <c:x val="0.37850083102755794"/>
              <c:y val="0.88081395348837221"/>
            </c:manualLayout>
          </c:layout>
          <c:spPr>
            <a:noFill/>
            <a:ln w="25400">
              <a:noFill/>
            </a:ln>
          </c:spPr>
        </c:title>
        <c:numFmt formatCode="General" sourceLinked="1"/>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3760384"/>
        <c:crosses val="autoZero"/>
        <c:auto val="1"/>
        <c:lblAlgn val="ctr"/>
        <c:lblOffset val="100"/>
      </c:catAx>
      <c:valAx>
        <c:axId val="223760384"/>
        <c:scaling>
          <c:orientation val="minMax"/>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Total cost of the CES function per organisational FTE ($)</a:t>
                </a:r>
              </a:p>
            </c:rich>
          </c:tx>
          <c:layout>
            <c:manualLayout>
              <c:xMode val="edge"/>
              <c:yMode val="edge"/>
              <c:x val="1.6260162601626021E-2"/>
              <c:y val="0.19476744186046521"/>
            </c:manualLayout>
          </c:layout>
          <c:spPr>
            <a:noFill/>
            <a:ln w="25400">
              <a:noFill/>
            </a:ln>
          </c:spPr>
        </c:title>
        <c:numFmt formatCode="#,##0" sourceLinked="0"/>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3721344"/>
        <c:crosses val="autoZero"/>
        <c:crossBetween val="between"/>
      </c:valAx>
      <c:spPr>
        <a:solidFill>
          <a:srgbClr val="FFFFFF"/>
        </a:solidFill>
        <a:ln w="25400">
          <a:noFill/>
        </a:ln>
      </c:spPr>
    </c:plotArea>
    <c:legend>
      <c:legendPos val="r"/>
      <c:layout>
        <c:manualLayout>
          <c:xMode val="edge"/>
          <c:yMode val="edge"/>
          <c:wMode val="edge"/>
          <c:hMode val="edge"/>
          <c:x val="0.8004114119881357"/>
          <c:y val="0.16049380455350062"/>
          <c:w val="0.99879876804017387"/>
          <c:h val="0.87710309467130565"/>
        </c:manualLayout>
      </c:layout>
      <c:spPr>
        <a:no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11" l="0.70000000000000062" r="0.70000000000000062" t="0.75000000000000211" header="0.30000000000000032" footer="0.30000000000000032"/>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Arial"/>
                <a:ea typeface="Arial"/>
                <a:cs typeface="Arial"/>
              </a:defRPr>
            </a:pPr>
            <a:r>
              <a:t>Total cost of CES processes as a percentage of ORC</a:t>
            </a:r>
          </a:p>
        </c:rich>
      </c:tx>
      <c:layout>
        <c:manualLayout>
          <c:xMode val="edge"/>
          <c:yMode val="edge"/>
          <c:x val="0.22522541439076871"/>
          <c:y val="1.9464720194647206E-2"/>
        </c:manualLayout>
      </c:layout>
      <c:spPr>
        <a:noFill/>
        <a:ln w="25400">
          <a:noFill/>
        </a:ln>
      </c:spPr>
    </c:title>
    <c:plotArea>
      <c:layout>
        <c:manualLayout>
          <c:layoutTarget val="inner"/>
          <c:xMode val="edge"/>
          <c:yMode val="edge"/>
          <c:x val="9.5120010662229484E-2"/>
          <c:y val="0.13793120036753434"/>
          <c:w val="0.69975242626300982"/>
          <c:h val="0.60591205875738274"/>
        </c:manualLayout>
      </c:layout>
      <c:barChart>
        <c:barDir val="col"/>
        <c:grouping val="clustered"/>
        <c:ser>
          <c:idx val="0"/>
          <c:order val="0"/>
          <c:tx>
            <c:strRef>
              <c:f>'8. CES'!$C$53</c:f>
              <c:strCache>
                <c:ptCount val="1"/>
                <c:pt idx="0">
                  <c:v>Agency result
FY 2013/14</c:v>
                </c:pt>
              </c:strCache>
            </c:strRef>
          </c:tx>
          <c:cat>
            <c:strRef>
              <c:f>'8. CES'!$B$54:$B$60</c:f>
              <c:strCache>
                <c:ptCount val="7"/>
                <c:pt idx="0">
                  <c:v>Communications and external relations (excluding the publications function)</c:v>
                </c:pt>
                <c:pt idx="1">
                  <c:v>Strategy and planning</c:v>
                </c:pt>
                <c:pt idx="2">
                  <c:v>Library, document management, archive and research</c:v>
                </c:pt>
                <c:pt idx="3">
                  <c:v>Audit and risk management</c:v>
                </c:pt>
                <c:pt idx="4">
                  <c:v>Legal</c:v>
                </c:pt>
                <c:pt idx="5">
                  <c:v>Portfolio Management Office</c:v>
                </c:pt>
                <c:pt idx="6">
                  <c:v>All other identified corporate costs</c:v>
                </c:pt>
              </c:strCache>
            </c:strRef>
          </c:cat>
          <c:val>
            <c:numRef>
              <c:f>'8. CES'!$C$54:$C$60</c:f>
              <c:numCache>
                <c:formatCode>0.00%</c:formatCode>
                <c:ptCount val="7"/>
                <c:pt idx="0">
                  <c:v>6.3E-3</c:v>
                </c:pt>
                <c:pt idx="1">
                  <c:v>1.9E-3</c:v>
                </c:pt>
                <c:pt idx="2">
                  <c:v>2.0999999999999999E-3</c:v>
                </c:pt>
                <c:pt idx="3">
                  <c:v>1.6999999999999999E-3</c:v>
                </c:pt>
                <c:pt idx="4">
                  <c:v>1.06E-2</c:v>
                </c:pt>
                <c:pt idx="5">
                  <c:v>2.0999999999999999E-3</c:v>
                </c:pt>
                <c:pt idx="6">
                  <c:v>0</c:v>
                </c:pt>
              </c:numCache>
            </c:numRef>
          </c:val>
        </c:ser>
        <c:ser>
          <c:idx val="1"/>
          <c:order val="1"/>
          <c:tx>
            <c:strRef>
              <c:f>'8. CES'!$D$53</c:f>
              <c:strCache>
                <c:ptCount val="1"/>
                <c:pt idx="0">
                  <c:v>Agency result
FY 2012/13</c:v>
                </c:pt>
              </c:strCache>
            </c:strRef>
          </c:tx>
          <c:cat>
            <c:strRef>
              <c:f>'8. CES'!$B$54:$B$60</c:f>
              <c:strCache>
                <c:ptCount val="7"/>
                <c:pt idx="0">
                  <c:v>Communications and external relations (excluding the publications function)</c:v>
                </c:pt>
                <c:pt idx="1">
                  <c:v>Strategy and planning</c:v>
                </c:pt>
                <c:pt idx="2">
                  <c:v>Library, document management, archive and research</c:v>
                </c:pt>
                <c:pt idx="3">
                  <c:v>Audit and risk management</c:v>
                </c:pt>
                <c:pt idx="4">
                  <c:v>Legal</c:v>
                </c:pt>
                <c:pt idx="5">
                  <c:v>Portfolio Management Office</c:v>
                </c:pt>
                <c:pt idx="6">
                  <c:v>All other identified corporate costs</c:v>
                </c:pt>
              </c:strCache>
            </c:strRef>
          </c:cat>
          <c:val>
            <c:numRef>
              <c:f>'8. CES'!$D$54:$D$60</c:f>
              <c:numCache>
                <c:formatCode>0.00%</c:formatCode>
                <c:ptCount val="7"/>
                <c:pt idx="0">
                  <c:v>8.0000000000000002E-3</c:v>
                </c:pt>
                <c:pt idx="1">
                  <c:v>1.6000000000000001E-3</c:v>
                </c:pt>
                <c:pt idx="2">
                  <c:v>3.3999999999999998E-3</c:v>
                </c:pt>
                <c:pt idx="3">
                  <c:v>1.4E-3</c:v>
                </c:pt>
                <c:pt idx="4">
                  <c:v>1.01E-2</c:v>
                </c:pt>
                <c:pt idx="5">
                  <c:v>3.2000000000000002E-3</c:v>
                </c:pt>
                <c:pt idx="6">
                  <c:v>7.0000000000000001E-3</c:v>
                </c:pt>
              </c:numCache>
            </c:numRef>
          </c:val>
        </c:ser>
        <c:ser>
          <c:idx val="2"/>
          <c:order val="2"/>
          <c:tx>
            <c:strRef>
              <c:f>'8. CES'!$E$53</c:f>
              <c:strCache>
                <c:ptCount val="1"/>
                <c:pt idx="0">
                  <c:v>Peer group (median)</c:v>
                </c:pt>
              </c:strCache>
            </c:strRef>
          </c:tx>
          <c:cat>
            <c:strRef>
              <c:f>'8. CES'!$B$54:$B$60</c:f>
              <c:strCache>
                <c:ptCount val="7"/>
                <c:pt idx="0">
                  <c:v>Communications and external relations (excluding the publications function)</c:v>
                </c:pt>
                <c:pt idx="1">
                  <c:v>Strategy and planning</c:v>
                </c:pt>
                <c:pt idx="2">
                  <c:v>Library, document management, archive and research</c:v>
                </c:pt>
                <c:pt idx="3">
                  <c:v>Audit and risk management</c:v>
                </c:pt>
                <c:pt idx="4">
                  <c:v>Legal</c:v>
                </c:pt>
                <c:pt idx="5">
                  <c:v>Portfolio Management Office</c:v>
                </c:pt>
                <c:pt idx="6">
                  <c:v>All other identified corporate costs</c:v>
                </c:pt>
              </c:strCache>
            </c:strRef>
          </c:cat>
          <c:val>
            <c:numRef>
              <c:f>'8. CES'!$E$54:$E$60</c:f>
              <c:numCache>
                <c:formatCode>0.00%</c:formatCode>
                <c:ptCount val="7"/>
                <c:pt idx="0">
                  <c:v>6.1999999999999998E-3</c:v>
                </c:pt>
                <c:pt idx="1">
                  <c:v>2.5999999999999999E-3</c:v>
                </c:pt>
                <c:pt idx="2">
                  <c:v>3.8E-3</c:v>
                </c:pt>
                <c:pt idx="3">
                  <c:v>2.5000000000000001E-3</c:v>
                </c:pt>
                <c:pt idx="4">
                  <c:v>4.3E-3</c:v>
                </c:pt>
                <c:pt idx="5">
                  <c:v>2.9999999999999997E-4</c:v>
                </c:pt>
                <c:pt idx="6">
                  <c:v>0</c:v>
                </c:pt>
              </c:numCache>
            </c:numRef>
          </c:val>
        </c:ser>
        <c:ser>
          <c:idx val="3"/>
          <c:order val="3"/>
          <c:tx>
            <c:strRef>
              <c:f>'8. CES'!$F$53</c:f>
              <c:strCache>
                <c:ptCount val="1"/>
                <c:pt idx="0">
                  <c:v>NZ full cohort (median)</c:v>
                </c:pt>
              </c:strCache>
            </c:strRef>
          </c:tx>
          <c:cat>
            <c:strRef>
              <c:f>'8. CES'!$B$54:$B$60</c:f>
              <c:strCache>
                <c:ptCount val="7"/>
                <c:pt idx="0">
                  <c:v>Communications and external relations (excluding the publications function)</c:v>
                </c:pt>
                <c:pt idx="1">
                  <c:v>Strategy and planning</c:v>
                </c:pt>
                <c:pt idx="2">
                  <c:v>Library, document management, archive and research</c:v>
                </c:pt>
                <c:pt idx="3">
                  <c:v>Audit and risk management</c:v>
                </c:pt>
                <c:pt idx="4">
                  <c:v>Legal</c:v>
                </c:pt>
                <c:pt idx="5">
                  <c:v>Portfolio Management Office</c:v>
                </c:pt>
                <c:pt idx="6">
                  <c:v>All other identified corporate costs</c:v>
                </c:pt>
              </c:strCache>
            </c:strRef>
          </c:cat>
          <c:val>
            <c:numRef>
              <c:f>'8. CES'!$F$54:$F$60</c:f>
              <c:numCache>
                <c:formatCode>0.00%</c:formatCode>
                <c:ptCount val="7"/>
                <c:pt idx="0">
                  <c:v>5.8999999999999999E-3</c:v>
                </c:pt>
                <c:pt idx="1">
                  <c:v>2.2000000000000001E-3</c:v>
                </c:pt>
                <c:pt idx="2">
                  <c:v>3.7000000000000002E-3</c:v>
                </c:pt>
                <c:pt idx="3">
                  <c:v>2.5000000000000001E-3</c:v>
                </c:pt>
                <c:pt idx="4">
                  <c:v>4.4000000000000003E-3</c:v>
                </c:pt>
                <c:pt idx="5">
                  <c:v>0</c:v>
                </c:pt>
                <c:pt idx="6">
                  <c:v>0</c:v>
                </c:pt>
              </c:numCache>
            </c:numRef>
          </c:val>
        </c:ser>
        <c:ser>
          <c:idx val="4"/>
          <c:order val="4"/>
          <c:tx>
            <c:strRef>
              <c:f>'8. CES'!$I$53</c:f>
              <c:strCache>
                <c:ptCount val="1"/>
                <c:pt idx="0">
                  <c:v>Peer group (75th percentile)</c:v>
                </c:pt>
              </c:strCache>
            </c:strRef>
          </c:tx>
          <c:cat>
            <c:strRef>
              <c:f>'8. CES'!$B$54:$B$60</c:f>
              <c:strCache>
                <c:ptCount val="7"/>
                <c:pt idx="0">
                  <c:v>Communications and external relations (excluding the publications function)</c:v>
                </c:pt>
                <c:pt idx="1">
                  <c:v>Strategy and planning</c:v>
                </c:pt>
                <c:pt idx="2">
                  <c:v>Library, document management, archive and research</c:v>
                </c:pt>
                <c:pt idx="3">
                  <c:v>Audit and risk management</c:v>
                </c:pt>
                <c:pt idx="4">
                  <c:v>Legal</c:v>
                </c:pt>
                <c:pt idx="5">
                  <c:v>Portfolio Management Office</c:v>
                </c:pt>
                <c:pt idx="6">
                  <c:v>All other identified corporate costs</c:v>
                </c:pt>
              </c:strCache>
            </c:strRef>
          </c:cat>
          <c:val>
            <c:numRef>
              <c:f>'8. CES'!$I$54:$I$60</c:f>
              <c:numCache>
                <c:formatCode>0.00%</c:formatCode>
                <c:ptCount val="7"/>
                <c:pt idx="0">
                  <c:v>4.4999999999999997E-3</c:v>
                </c:pt>
                <c:pt idx="1">
                  <c:v>2E-3</c:v>
                </c:pt>
                <c:pt idx="2">
                  <c:v>1.4E-3</c:v>
                </c:pt>
                <c:pt idx="3">
                  <c:v>1.8E-3</c:v>
                </c:pt>
                <c:pt idx="4">
                  <c:v>1.4E-3</c:v>
                </c:pt>
                <c:pt idx="5">
                  <c:v>0</c:v>
                </c:pt>
                <c:pt idx="6">
                  <c:v>0</c:v>
                </c:pt>
              </c:numCache>
            </c:numRef>
          </c:val>
        </c:ser>
        <c:ser>
          <c:idx val="5"/>
          <c:order val="5"/>
          <c:tx>
            <c:strRef>
              <c:f>'8. CES'!$J$53</c:f>
              <c:strCache>
                <c:ptCount val="1"/>
                <c:pt idx="0">
                  <c:v>NZ full cohort (75th percentile)</c:v>
                </c:pt>
              </c:strCache>
            </c:strRef>
          </c:tx>
          <c:cat>
            <c:strRef>
              <c:f>'8. CES'!$B$54:$B$60</c:f>
              <c:strCache>
                <c:ptCount val="7"/>
                <c:pt idx="0">
                  <c:v>Communications and external relations (excluding the publications function)</c:v>
                </c:pt>
                <c:pt idx="1">
                  <c:v>Strategy and planning</c:v>
                </c:pt>
                <c:pt idx="2">
                  <c:v>Library, document management, archive and research</c:v>
                </c:pt>
                <c:pt idx="3">
                  <c:v>Audit and risk management</c:v>
                </c:pt>
                <c:pt idx="4">
                  <c:v>Legal</c:v>
                </c:pt>
                <c:pt idx="5">
                  <c:v>Portfolio Management Office</c:v>
                </c:pt>
                <c:pt idx="6">
                  <c:v>All other identified corporate costs</c:v>
                </c:pt>
              </c:strCache>
            </c:strRef>
          </c:cat>
          <c:val>
            <c:numRef>
              <c:f>'8. CES'!$J$54:$J$60</c:f>
              <c:numCache>
                <c:formatCode>0.00%</c:formatCode>
                <c:ptCount val="7"/>
                <c:pt idx="0">
                  <c:v>3.0000000000000001E-3</c:v>
                </c:pt>
                <c:pt idx="1">
                  <c:v>1.4E-3</c:v>
                </c:pt>
                <c:pt idx="2">
                  <c:v>1.1999999999999999E-3</c:v>
                </c:pt>
                <c:pt idx="3">
                  <c:v>1.6999999999999999E-3</c:v>
                </c:pt>
                <c:pt idx="4">
                  <c:v>2E-3</c:v>
                </c:pt>
                <c:pt idx="5">
                  <c:v>0</c:v>
                </c:pt>
                <c:pt idx="6">
                  <c:v>0</c:v>
                </c:pt>
              </c:numCache>
            </c:numRef>
          </c:val>
        </c:ser>
        <c:axId val="223805440"/>
        <c:axId val="223807360"/>
      </c:barChart>
      <c:catAx>
        <c:axId val="223805440"/>
        <c:scaling>
          <c:orientation val="minMax"/>
        </c:scaling>
        <c:axPos val="b"/>
        <c:title>
          <c:tx>
            <c:rich>
              <a:bodyPr/>
              <a:lstStyle/>
              <a:p>
                <a:pPr>
                  <a:defRPr sz="1000" b="1" i="0" u="none" strike="noStrike" baseline="0">
                    <a:solidFill>
                      <a:srgbClr val="000000"/>
                    </a:solidFill>
                    <a:latin typeface="Arial"/>
                    <a:ea typeface="Arial"/>
                    <a:cs typeface="Arial"/>
                  </a:defRPr>
                </a:pPr>
                <a:r>
                  <a:t>CES processes</a:t>
                </a:r>
              </a:p>
            </c:rich>
          </c:tx>
          <c:layout>
            <c:manualLayout>
              <c:xMode val="edge"/>
              <c:yMode val="edge"/>
              <c:x val="0.40450488283559155"/>
              <c:y val="0.92214341820411161"/>
            </c:manualLayout>
          </c:layout>
          <c:spPr>
            <a:noFill/>
            <a:ln w="25400">
              <a:noFill/>
            </a:ln>
          </c:spPr>
        </c:title>
        <c:numFmt formatCode="General" sourceLinked="1"/>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3807360"/>
        <c:crosses val="autoZero"/>
        <c:auto val="1"/>
        <c:lblAlgn val="ctr"/>
        <c:lblOffset val="100"/>
      </c:catAx>
      <c:valAx>
        <c:axId val="223807360"/>
        <c:scaling>
          <c:orientation val="minMax"/>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Total cost of CES processes as a                            percentage of ORC</a:t>
                </a:r>
              </a:p>
            </c:rich>
          </c:tx>
          <c:layout>
            <c:manualLayout>
              <c:xMode val="edge"/>
              <c:yMode val="edge"/>
              <c:x val="5.4054054054054074E-3"/>
              <c:y val="0.18734844275852386"/>
            </c:manualLayout>
          </c:layout>
          <c:spPr>
            <a:noFill/>
            <a:ln w="25400">
              <a:noFill/>
            </a:ln>
          </c:spPr>
        </c:title>
        <c:numFmt formatCode="0.0%" sourceLinked="0"/>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3805440"/>
        <c:crosses val="autoZero"/>
        <c:crossBetween val="between"/>
      </c:valAx>
      <c:spPr>
        <a:solidFill>
          <a:srgbClr val="FFFFFF"/>
        </a:solidFill>
        <a:ln w="25400">
          <a:noFill/>
        </a:ln>
      </c:spPr>
    </c:plotArea>
    <c:legend>
      <c:legendPos val="r"/>
      <c:layout>
        <c:manualLayout>
          <c:xMode val="edge"/>
          <c:yMode val="edge"/>
          <c:wMode val="edge"/>
          <c:hMode val="edge"/>
          <c:x val="0.82216774254569547"/>
          <c:y val="0.19289946420930965"/>
          <c:w val="0.99352751176373222"/>
          <c:h val="0.74870969595953796"/>
        </c:manualLayout>
      </c:layout>
      <c:spPr>
        <a:noFill/>
        <a:ln w="25400">
          <a:noFill/>
        </a:ln>
      </c:spPr>
      <c:txPr>
        <a:bodyPr/>
        <a:lstStyle/>
        <a:p>
          <a:pPr>
            <a:defRPr sz="82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89" l="0.70000000000000062" r="0.70000000000000062" t="0.75000000000000189" header="0.30000000000000032" footer="0.3000000000000003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Arial"/>
                <a:ea typeface="Arial"/>
                <a:cs typeface="Arial"/>
              </a:defRPr>
            </a:pPr>
            <a:r>
              <a:t>Total cost of the CES function per organisational FTE</a:t>
            </a:r>
          </a:p>
        </c:rich>
      </c:tx>
      <c:layout>
        <c:manualLayout>
          <c:xMode val="edge"/>
          <c:yMode val="edge"/>
          <c:x val="0.21739149454144327"/>
          <c:y val="2.2988505747126436E-2"/>
        </c:manualLayout>
      </c:layout>
      <c:spPr>
        <a:noFill/>
        <a:ln w="25400">
          <a:noFill/>
        </a:ln>
      </c:spPr>
    </c:title>
    <c:plotArea>
      <c:layout>
        <c:manualLayout>
          <c:layoutTarget val="inner"/>
          <c:xMode val="edge"/>
          <c:yMode val="edge"/>
          <c:x val="0.14209941309870261"/>
          <c:y val="0.16374315761820871"/>
          <c:w val="0.84382767358035771"/>
          <c:h val="0.52924127730171056"/>
        </c:manualLayout>
      </c:layout>
      <c:barChart>
        <c:barDir val="col"/>
        <c:grouping val="clustered"/>
        <c:ser>
          <c:idx val="0"/>
          <c:order val="0"/>
          <c:tx>
            <c:strRef>
              <c:f>'8. CES'!$B$86</c:f>
              <c:strCache>
                <c:ptCount val="1"/>
                <c:pt idx="0">
                  <c:v>Result</c:v>
                </c:pt>
              </c:strCache>
            </c:strRef>
          </c:tx>
          <c:cat>
            <c:strRef>
              <c:f>('8. CES'!$C$85:$F$85,'8. CES'!$I$85:$J$85)</c:f>
              <c:strCache>
                <c:ptCount val="6"/>
                <c:pt idx="0">
                  <c:v>Agency result
FY 2013/14</c:v>
                </c:pt>
                <c:pt idx="1">
                  <c:v>Agency result
FY 2012/13</c:v>
                </c:pt>
                <c:pt idx="2">
                  <c:v>Peer group (median)</c:v>
                </c:pt>
                <c:pt idx="3">
                  <c:v>NZ full cohort (median)</c:v>
                </c:pt>
                <c:pt idx="4">
                  <c:v>Peer group (75th percentile)</c:v>
                </c:pt>
                <c:pt idx="5">
                  <c:v>NZ full cohort (75th percentile)</c:v>
                </c:pt>
              </c:strCache>
            </c:strRef>
          </c:cat>
          <c:val>
            <c:numRef>
              <c:f>('8. CES'!$C$86:$F$86,'8. CES'!$I$86:$J$86)</c:f>
              <c:numCache>
                <c:formatCode>_-"$"* #,##0.00_-;\-"$"* #,##0.00_-;_-"$"* "-"??_-;_-@_-</c:formatCode>
                <c:ptCount val="6"/>
                <c:pt idx="0">
                  <c:v>4507.2700000000004</c:v>
                </c:pt>
                <c:pt idx="1">
                  <c:v>6257.6543000000001</c:v>
                </c:pt>
                <c:pt idx="2">
                  <c:v>4890.0623999999998</c:v>
                </c:pt>
                <c:pt idx="3">
                  <c:v>5473.8811999999998</c:v>
                </c:pt>
                <c:pt idx="4">
                  <c:v>3911.2728000000002</c:v>
                </c:pt>
                <c:pt idx="5">
                  <c:v>2756.2143000000001</c:v>
                </c:pt>
              </c:numCache>
            </c:numRef>
          </c:val>
        </c:ser>
        <c:axId val="223860608"/>
        <c:axId val="223862784"/>
      </c:barChart>
      <c:catAx>
        <c:axId val="223860608"/>
        <c:scaling>
          <c:orientation val="minMax"/>
        </c:scaling>
        <c:axPos val="b"/>
        <c:title>
          <c:tx>
            <c:rich>
              <a:bodyPr/>
              <a:lstStyle/>
              <a:p>
                <a:pPr>
                  <a:defRPr sz="1000" b="1" i="0" u="none" strike="noStrike" baseline="0">
                    <a:solidFill>
                      <a:srgbClr val="000000"/>
                    </a:solidFill>
                    <a:latin typeface="Arial"/>
                    <a:ea typeface="Arial"/>
                    <a:cs typeface="Arial"/>
                  </a:defRPr>
                </a:pPr>
                <a:r>
                  <a:t>Comparator cohort</a:t>
                </a:r>
              </a:p>
            </c:rich>
          </c:tx>
          <c:layout>
            <c:manualLayout>
              <c:xMode val="edge"/>
              <c:yMode val="edge"/>
              <c:x val="0.48188443835824879"/>
              <c:y val="0.85345068935348611"/>
            </c:manualLayout>
          </c:layout>
          <c:spPr>
            <a:noFill/>
            <a:ln w="25400">
              <a:noFill/>
            </a:ln>
          </c:spPr>
        </c:title>
        <c:numFmt formatCode="General" sourceLinked="1"/>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3862784"/>
        <c:crosses val="autoZero"/>
        <c:auto val="1"/>
        <c:lblAlgn val="ctr"/>
        <c:lblOffset val="100"/>
      </c:catAx>
      <c:valAx>
        <c:axId val="223862784"/>
        <c:scaling>
          <c:orientation val="minMax"/>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Total cost of the CES function per organisational FTE ($)</a:t>
                </a:r>
              </a:p>
            </c:rich>
          </c:tx>
          <c:layout>
            <c:manualLayout>
              <c:xMode val="edge"/>
              <c:yMode val="edge"/>
              <c:x val="2.9891304347826091E-2"/>
              <c:y val="0.18390864934986578"/>
            </c:manualLayout>
          </c:layout>
          <c:spPr>
            <a:noFill/>
            <a:ln w="25400">
              <a:noFill/>
            </a:ln>
          </c:spPr>
        </c:title>
        <c:numFmt formatCode="#,##0" sourceLinked="0"/>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3860608"/>
        <c:crosses val="autoZero"/>
        <c:crossBetween val="between"/>
      </c:valAx>
      <c:spPr>
        <a:solidFill>
          <a:srgbClr val="FFFFFF"/>
        </a:solidFill>
        <a:ln w="25400">
          <a:noFill/>
        </a:ln>
      </c:spPr>
    </c:plotArea>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Arial"/>
                <a:ea typeface="Arial"/>
                <a:cs typeface="Arial"/>
              </a:defRPr>
            </a:pPr>
            <a:r>
              <a:t>The % of total Communications employees by level of experience</a:t>
            </a:r>
          </a:p>
        </c:rich>
      </c:tx>
      <c:layout>
        <c:manualLayout>
          <c:xMode val="edge"/>
          <c:yMode val="edge"/>
          <c:x val="0.17045463722629078"/>
          <c:y val="2.3255813953488372E-2"/>
        </c:manualLayout>
      </c:layout>
      <c:spPr>
        <a:noFill/>
        <a:ln w="25400">
          <a:noFill/>
        </a:ln>
      </c:spPr>
    </c:title>
    <c:plotArea>
      <c:layout>
        <c:manualLayout>
          <c:layoutTarget val="inner"/>
          <c:xMode val="edge"/>
          <c:yMode val="edge"/>
          <c:x val="8.9794802676692612E-2"/>
          <c:y val="0.16374315761820871"/>
          <c:w val="0.68952580927384122"/>
          <c:h val="0.5990087285600928"/>
        </c:manualLayout>
      </c:layout>
      <c:barChart>
        <c:barDir val="col"/>
        <c:grouping val="clustered"/>
        <c:ser>
          <c:idx val="0"/>
          <c:order val="0"/>
          <c:tx>
            <c:strRef>
              <c:f>'8. CES'!$B$136</c:f>
              <c:strCache>
                <c:ptCount val="1"/>
                <c:pt idx="0">
                  <c:v>Number at Assistant/Advisor level as % of Total Comms employees</c:v>
                </c:pt>
              </c:strCache>
            </c:strRef>
          </c:tx>
          <c:cat>
            <c:strRef>
              <c:f>'8. CES'!$C$135:$H$135</c:f>
              <c:strCache>
                <c:ptCount val="6"/>
                <c:pt idx="0">
                  <c:v>Agency result
FY 2013/14</c:v>
                </c:pt>
                <c:pt idx="1">
                  <c:v>Agency result
FY 2012/13</c:v>
                </c:pt>
                <c:pt idx="2">
                  <c:v>Peer group (median)</c:v>
                </c:pt>
                <c:pt idx="3">
                  <c:v>NZ full cohort (median)</c:v>
                </c:pt>
                <c:pt idx="4">
                  <c:v>Peer group (75th percentile)</c:v>
                </c:pt>
                <c:pt idx="5">
                  <c:v>NZ full cohort (75th percentile)</c:v>
                </c:pt>
              </c:strCache>
            </c:strRef>
          </c:cat>
          <c:val>
            <c:numRef>
              <c:f>'8. CES'!$C$136:$H$136</c:f>
              <c:numCache>
                <c:formatCode>0.00%</c:formatCode>
                <c:ptCount val="6"/>
                <c:pt idx="0">
                  <c:v>0.56520000000000004</c:v>
                </c:pt>
                <c:pt idx="1">
                  <c:v>0.42109999999999997</c:v>
                </c:pt>
                <c:pt idx="2">
                  <c:v>0.21590000000000001</c:v>
                </c:pt>
                <c:pt idx="3">
                  <c:v>0.26790000000000003</c:v>
                </c:pt>
                <c:pt idx="4">
                  <c:v>8.1199999999999994E-2</c:v>
                </c:pt>
                <c:pt idx="5">
                  <c:v>8.1199999999999994E-2</c:v>
                </c:pt>
              </c:numCache>
            </c:numRef>
          </c:val>
        </c:ser>
        <c:ser>
          <c:idx val="1"/>
          <c:order val="1"/>
          <c:tx>
            <c:strRef>
              <c:f>'8. CES'!$B$137</c:f>
              <c:strCache>
                <c:ptCount val="1"/>
                <c:pt idx="0">
                  <c:v>Number at  Senior Advisor level as % of Total Comms employees</c:v>
                </c:pt>
              </c:strCache>
            </c:strRef>
          </c:tx>
          <c:cat>
            <c:strRef>
              <c:f>'8. CES'!$C$135:$H$135</c:f>
              <c:strCache>
                <c:ptCount val="6"/>
                <c:pt idx="0">
                  <c:v>Agency result
FY 2013/14</c:v>
                </c:pt>
                <c:pt idx="1">
                  <c:v>Agency result
FY 2012/13</c:v>
                </c:pt>
                <c:pt idx="2">
                  <c:v>Peer group (median)</c:v>
                </c:pt>
                <c:pt idx="3">
                  <c:v>NZ full cohort (median)</c:v>
                </c:pt>
                <c:pt idx="4">
                  <c:v>Peer group (75th percentile)</c:v>
                </c:pt>
                <c:pt idx="5">
                  <c:v>NZ full cohort (75th percentile)</c:v>
                </c:pt>
              </c:strCache>
            </c:strRef>
          </c:cat>
          <c:val>
            <c:numRef>
              <c:f>'8. CES'!$C$137:$H$137</c:f>
              <c:numCache>
                <c:formatCode>0.00%</c:formatCode>
                <c:ptCount val="6"/>
                <c:pt idx="0">
                  <c:v>0.26090000000000002</c:v>
                </c:pt>
                <c:pt idx="1">
                  <c:v>0.31580000000000003</c:v>
                </c:pt>
                <c:pt idx="2">
                  <c:v>0.40400000000000003</c:v>
                </c:pt>
                <c:pt idx="3">
                  <c:v>0.35489999999999999</c:v>
                </c:pt>
                <c:pt idx="4">
                  <c:v>0.27900000000000003</c:v>
                </c:pt>
                <c:pt idx="5">
                  <c:v>0.25269999999999998</c:v>
                </c:pt>
              </c:numCache>
            </c:numRef>
          </c:val>
        </c:ser>
        <c:ser>
          <c:idx val="2"/>
          <c:order val="2"/>
          <c:tx>
            <c:strRef>
              <c:f>'8. CES'!$B$138</c:f>
              <c:strCache>
                <c:ptCount val="1"/>
                <c:pt idx="0">
                  <c:v>Number at Lead/Principal Advisor / Account Manager level as % of Total Comms employees</c:v>
                </c:pt>
              </c:strCache>
            </c:strRef>
          </c:tx>
          <c:cat>
            <c:strRef>
              <c:f>'8. CES'!$C$135:$H$135</c:f>
              <c:strCache>
                <c:ptCount val="6"/>
                <c:pt idx="0">
                  <c:v>Agency result
FY 2013/14</c:v>
                </c:pt>
                <c:pt idx="1">
                  <c:v>Agency result
FY 2012/13</c:v>
                </c:pt>
                <c:pt idx="2">
                  <c:v>Peer group (median)</c:v>
                </c:pt>
                <c:pt idx="3">
                  <c:v>NZ full cohort (median)</c:v>
                </c:pt>
                <c:pt idx="4">
                  <c:v>Peer group (75th percentile)</c:v>
                </c:pt>
                <c:pt idx="5">
                  <c:v>NZ full cohort (75th percentile)</c:v>
                </c:pt>
              </c:strCache>
            </c:strRef>
          </c:cat>
          <c:val>
            <c:numRef>
              <c:f>'8. CES'!$C$138:$H$138</c:f>
              <c:numCache>
                <c:formatCode>0.00%</c:formatCode>
                <c:ptCount val="6"/>
                <c:pt idx="0">
                  <c:v>0.13039999999999999</c:v>
                </c:pt>
                <c:pt idx="1">
                  <c:v>0.21049999999999999</c:v>
                </c:pt>
                <c:pt idx="2">
                  <c:v>0.12770000000000001</c:v>
                </c:pt>
                <c:pt idx="3">
                  <c:v>0.12770000000000001</c:v>
                </c:pt>
                <c:pt idx="4">
                  <c:v>0</c:v>
                </c:pt>
                <c:pt idx="5">
                  <c:v>0</c:v>
                </c:pt>
              </c:numCache>
            </c:numRef>
          </c:val>
        </c:ser>
        <c:ser>
          <c:idx val="3"/>
          <c:order val="3"/>
          <c:tx>
            <c:strRef>
              <c:f>'8. CES'!$B$139</c:f>
              <c:strCache>
                <c:ptCount val="1"/>
                <c:pt idx="0">
                  <c:v>Number at Team Leader/Manager/Director level as % of Total Comms employees</c:v>
                </c:pt>
              </c:strCache>
            </c:strRef>
          </c:tx>
          <c:cat>
            <c:strRef>
              <c:f>'8. CES'!$C$135:$H$135</c:f>
              <c:strCache>
                <c:ptCount val="6"/>
                <c:pt idx="0">
                  <c:v>Agency result
FY 2013/14</c:v>
                </c:pt>
                <c:pt idx="1">
                  <c:v>Agency result
FY 2012/13</c:v>
                </c:pt>
                <c:pt idx="2">
                  <c:v>Peer group (median)</c:v>
                </c:pt>
                <c:pt idx="3">
                  <c:v>NZ full cohort (median)</c:v>
                </c:pt>
                <c:pt idx="4">
                  <c:v>Peer group (75th percentile)</c:v>
                </c:pt>
                <c:pt idx="5">
                  <c:v>NZ full cohort (75th percentile)</c:v>
                </c:pt>
              </c:strCache>
            </c:strRef>
          </c:cat>
          <c:val>
            <c:numRef>
              <c:f>'8. CES'!$C$139:$H$139</c:f>
              <c:numCache>
                <c:formatCode>0.00%</c:formatCode>
                <c:ptCount val="6"/>
                <c:pt idx="0">
                  <c:v>4.3499999999999997E-2</c:v>
                </c:pt>
                <c:pt idx="1">
                  <c:v>5.2600000000000001E-2</c:v>
                </c:pt>
                <c:pt idx="2">
                  <c:v>0.16669999999999999</c:v>
                </c:pt>
                <c:pt idx="3">
                  <c:v>0.16669999999999999</c:v>
                </c:pt>
                <c:pt idx="4">
                  <c:v>9.6000000000000002E-2</c:v>
                </c:pt>
                <c:pt idx="5">
                  <c:v>9.6000000000000002E-2</c:v>
                </c:pt>
              </c:numCache>
            </c:numRef>
          </c:val>
        </c:ser>
        <c:axId val="223987584"/>
        <c:axId val="223997952"/>
      </c:barChart>
      <c:catAx>
        <c:axId val="223987584"/>
        <c:scaling>
          <c:orientation val="minMax"/>
        </c:scaling>
        <c:axPos val="b"/>
        <c:title>
          <c:tx>
            <c:rich>
              <a:bodyPr/>
              <a:lstStyle/>
              <a:p>
                <a:pPr>
                  <a:defRPr sz="1000" b="1" i="0" u="none" strike="noStrike" baseline="0">
                    <a:solidFill>
                      <a:srgbClr val="000000"/>
                    </a:solidFill>
                    <a:latin typeface="Arial"/>
                    <a:ea typeface="Arial"/>
                    <a:cs typeface="Arial"/>
                  </a:defRPr>
                </a:pPr>
                <a:r>
                  <a:t>Comparator cohort</a:t>
                </a:r>
              </a:p>
            </c:rich>
          </c:tx>
          <c:layout>
            <c:manualLayout>
              <c:xMode val="edge"/>
              <c:yMode val="edge"/>
              <c:x val="0.38024493878824595"/>
              <c:y val="0.88081395348837221"/>
            </c:manualLayout>
          </c:layout>
          <c:spPr>
            <a:noFill/>
            <a:ln w="25400">
              <a:noFill/>
            </a:ln>
          </c:spPr>
        </c:title>
        <c:numFmt formatCode="General" sourceLinked="1"/>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3997952"/>
        <c:crosses val="autoZero"/>
        <c:auto val="1"/>
        <c:lblAlgn val="ctr"/>
        <c:lblOffset val="100"/>
      </c:catAx>
      <c:valAx>
        <c:axId val="223997952"/>
        <c:scaling>
          <c:orientation val="minMax"/>
          <c:max val="1"/>
          <c:min val="0"/>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 of Communications employees by level of experience</a:t>
                </a:r>
              </a:p>
            </c:rich>
          </c:tx>
          <c:layout>
            <c:manualLayout>
              <c:xMode val="edge"/>
              <c:yMode val="edge"/>
              <c:x val="4.3706293706293727E-3"/>
              <c:y val="0.20562015503875966"/>
            </c:manualLayout>
          </c:layout>
          <c:spPr>
            <a:noFill/>
            <a:ln w="25400">
              <a:noFill/>
            </a:ln>
          </c:spPr>
        </c:title>
        <c:numFmt formatCode="0.00%" sourceLinked="0"/>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3987584"/>
        <c:crosses val="autoZero"/>
        <c:crossBetween val="between"/>
        <c:majorUnit val="0.1"/>
      </c:valAx>
      <c:spPr>
        <a:solidFill>
          <a:srgbClr val="FFFFFF"/>
        </a:solidFill>
        <a:ln w="25400">
          <a:noFill/>
        </a:ln>
      </c:spPr>
    </c:plotArea>
    <c:legend>
      <c:legendPos val="r"/>
      <c:layout>
        <c:manualLayout>
          <c:xMode val="edge"/>
          <c:yMode val="edge"/>
          <c:wMode val="edge"/>
          <c:hMode val="edge"/>
          <c:x val="0.80041150450599252"/>
          <c:y val="0.22250930842946962"/>
          <c:w val="0.98078079400914042"/>
          <c:h val="0.79183177684184824"/>
        </c:manualLayout>
      </c:layout>
      <c:spPr>
        <a:no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11" l="0.70000000000000062" r="0.70000000000000062" t="0.750000000000002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400" b="1" i="0" u="none" strike="noStrike" baseline="0">
                <a:solidFill>
                  <a:srgbClr val="000000"/>
                </a:solidFill>
                <a:latin typeface="Arial"/>
                <a:ea typeface="Arial"/>
                <a:cs typeface="Arial"/>
              </a:defRPr>
            </a:pPr>
            <a:r>
              <a:t>Summary of total A&amp;S costs FY 2011/12, FY 2012/13 and FY 2013/14</a:t>
            </a:r>
          </a:p>
        </c:rich>
      </c:tx>
      <c:layout>
        <c:manualLayout>
          <c:xMode val="edge"/>
          <c:yMode val="edge"/>
          <c:x val="0.16542167021011378"/>
          <c:y val="2.5236593059936911E-2"/>
        </c:manualLayout>
      </c:layout>
      <c:spPr>
        <a:noFill/>
        <a:ln w="25400">
          <a:noFill/>
        </a:ln>
      </c:spPr>
    </c:title>
    <c:plotArea>
      <c:layout>
        <c:manualLayout>
          <c:layoutTarget val="inner"/>
          <c:xMode val="edge"/>
          <c:yMode val="edge"/>
          <c:x val="8.3244440391354826E-2"/>
          <c:y val="0.17665615141955837"/>
          <c:w val="0.72678799880144351"/>
          <c:h val="0.63091482649842334"/>
        </c:manualLayout>
      </c:layout>
      <c:barChart>
        <c:barDir val="col"/>
        <c:grouping val="clustered"/>
        <c:ser>
          <c:idx val="0"/>
          <c:order val="0"/>
          <c:tx>
            <c:strRef>
              <c:f>'3. Summary graphs'!$A$48</c:f>
              <c:strCache>
                <c:ptCount val="1"/>
                <c:pt idx="0">
                  <c:v>Agency result FY 2013/14</c:v>
                </c:pt>
              </c:strCache>
            </c:strRef>
          </c:tx>
          <c:cat>
            <c:strRef>
              <c:f>'3. Summary graphs'!$B$47:$F$47</c:f>
              <c:strCache>
                <c:ptCount val="5"/>
                <c:pt idx="0">
                  <c:v>HR</c:v>
                </c:pt>
                <c:pt idx="1">
                  <c:v>Finance</c:v>
                </c:pt>
                <c:pt idx="2">
                  <c:v>ICT</c:v>
                </c:pt>
                <c:pt idx="3">
                  <c:v>Procurement</c:v>
                </c:pt>
                <c:pt idx="4">
                  <c:v>CES</c:v>
                </c:pt>
              </c:strCache>
            </c:strRef>
          </c:cat>
          <c:val>
            <c:numRef>
              <c:f>'3. Summary graphs'!$B$48:$F$48</c:f>
              <c:numCache>
                <c:formatCode>0.00%</c:formatCode>
                <c:ptCount val="5"/>
                <c:pt idx="0">
                  <c:v>1.2800000000000001E-2</c:v>
                </c:pt>
                <c:pt idx="1">
                  <c:v>1.6400000000000001E-2</c:v>
                </c:pt>
                <c:pt idx="2">
                  <c:v>7.7700000000000005E-2</c:v>
                </c:pt>
                <c:pt idx="3">
                  <c:v>1.6000000000000001E-3</c:v>
                </c:pt>
                <c:pt idx="4">
                  <c:v>2.46E-2</c:v>
                </c:pt>
              </c:numCache>
            </c:numRef>
          </c:val>
        </c:ser>
        <c:ser>
          <c:idx val="1"/>
          <c:order val="1"/>
          <c:tx>
            <c:strRef>
              <c:f>'3. Summary graphs'!$A$49</c:f>
              <c:strCache>
                <c:ptCount val="1"/>
                <c:pt idx="0">
                  <c:v>Agency result FY 2012/13</c:v>
                </c:pt>
              </c:strCache>
            </c:strRef>
          </c:tx>
          <c:cat>
            <c:strRef>
              <c:f>'3. Summary graphs'!$B$47:$F$47</c:f>
              <c:strCache>
                <c:ptCount val="5"/>
                <c:pt idx="0">
                  <c:v>HR</c:v>
                </c:pt>
                <c:pt idx="1">
                  <c:v>Finance</c:v>
                </c:pt>
                <c:pt idx="2">
                  <c:v>ICT</c:v>
                </c:pt>
                <c:pt idx="3">
                  <c:v>Procurement</c:v>
                </c:pt>
                <c:pt idx="4">
                  <c:v>CES</c:v>
                </c:pt>
              </c:strCache>
            </c:strRef>
          </c:cat>
          <c:val>
            <c:numRef>
              <c:f>'3. Summary graphs'!$B$49:$F$49</c:f>
              <c:numCache>
                <c:formatCode>0.00%</c:formatCode>
                <c:ptCount val="5"/>
                <c:pt idx="0">
                  <c:v>1.2699999999999999E-2</c:v>
                </c:pt>
                <c:pt idx="1">
                  <c:v>1.6799999999999999E-2</c:v>
                </c:pt>
                <c:pt idx="2">
                  <c:v>6.6900000000000001E-2</c:v>
                </c:pt>
                <c:pt idx="3">
                  <c:v>1.6999999999999999E-3</c:v>
                </c:pt>
                <c:pt idx="4">
                  <c:v>3.4799999999999998E-2</c:v>
                </c:pt>
              </c:numCache>
            </c:numRef>
          </c:val>
        </c:ser>
        <c:ser>
          <c:idx val="2"/>
          <c:order val="2"/>
          <c:tx>
            <c:strRef>
              <c:f>'3. Summary graphs'!$A$50</c:f>
              <c:strCache>
                <c:ptCount val="1"/>
                <c:pt idx="0">
                  <c:v>Agency result FY 2011/12</c:v>
                </c:pt>
              </c:strCache>
            </c:strRef>
          </c:tx>
          <c:cat>
            <c:strRef>
              <c:f>'3. Summary graphs'!$B$47:$F$47</c:f>
              <c:strCache>
                <c:ptCount val="5"/>
                <c:pt idx="0">
                  <c:v>HR</c:v>
                </c:pt>
                <c:pt idx="1">
                  <c:v>Finance</c:v>
                </c:pt>
                <c:pt idx="2">
                  <c:v>ICT</c:v>
                </c:pt>
                <c:pt idx="3">
                  <c:v>Procurement</c:v>
                </c:pt>
                <c:pt idx="4">
                  <c:v>CES</c:v>
                </c:pt>
              </c:strCache>
            </c:strRef>
          </c:cat>
          <c:val>
            <c:numRef>
              <c:f>'3. Summary graphs'!$B$50:$F$50</c:f>
              <c:numCache>
                <c:formatCode>0.00%</c:formatCode>
                <c:ptCount val="5"/>
                <c:pt idx="0">
                  <c:v>1.54E-2</c:v>
                </c:pt>
                <c:pt idx="1">
                  <c:v>1.89E-2</c:v>
                </c:pt>
                <c:pt idx="2">
                  <c:v>6.6400000000000001E-2</c:v>
                </c:pt>
                <c:pt idx="3">
                  <c:v>1.8E-3</c:v>
                </c:pt>
                <c:pt idx="4">
                  <c:v>3.3799999999999997E-2</c:v>
                </c:pt>
              </c:numCache>
            </c:numRef>
          </c:val>
        </c:ser>
        <c:axId val="49517696"/>
        <c:axId val="49519616"/>
      </c:barChart>
      <c:catAx>
        <c:axId val="49517696"/>
        <c:scaling>
          <c:orientation val="minMax"/>
        </c:scaling>
        <c:axPos val="b"/>
        <c:title>
          <c:tx>
            <c:rich>
              <a:bodyPr/>
              <a:lstStyle/>
              <a:p>
                <a:pPr>
                  <a:defRPr sz="1000" b="1" i="0" u="none" strike="noStrike" baseline="0">
                    <a:solidFill>
                      <a:srgbClr val="000000"/>
                    </a:solidFill>
                    <a:latin typeface="Arial"/>
                    <a:ea typeface="Arial"/>
                    <a:cs typeface="Arial"/>
                  </a:defRPr>
                </a:pPr>
                <a:r>
                  <a:t>A&amp;S function</a:t>
                </a:r>
              </a:p>
            </c:rich>
          </c:tx>
          <c:layout>
            <c:manualLayout>
              <c:xMode val="edge"/>
              <c:yMode val="edge"/>
              <c:x val="0.39274302024946994"/>
              <c:y val="0.88643533123028384"/>
            </c:manualLayout>
          </c:layout>
          <c:spPr>
            <a:noFill/>
            <a:ln w="25400">
              <a:noFill/>
            </a:ln>
          </c:spPr>
        </c:title>
        <c:numFmt formatCode="General" sourceLinked="1"/>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519616"/>
        <c:crosses val="autoZero"/>
        <c:auto val="1"/>
        <c:lblAlgn val="ctr"/>
        <c:lblOffset val="100"/>
      </c:catAx>
      <c:valAx>
        <c:axId val="49519616"/>
        <c:scaling>
          <c:orientation val="minMax"/>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Percentage of ORC</a:t>
                </a:r>
              </a:p>
            </c:rich>
          </c:tx>
          <c:layout>
            <c:manualLayout>
              <c:xMode val="edge"/>
              <c:yMode val="edge"/>
              <c:x val="7.4706510138740695E-3"/>
              <c:y val="0.29337539432176662"/>
            </c:manualLayout>
          </c:layout>
          <c:spPr>
            <a:noFill/>
            <a:ln w="25400">
              <a:noFill/>
            </a:ln>
          </c:spPr>
        </c:title>
        <c:numFmt formatCode="0%" sourceLinked="0"/>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517696"/>
        <c:crosses val="autoZero"/>
        <c:crossBetween val="between"/>
      </c:valAx>
      <c:spPr>
        <a:solidFill>
          <a:srgbClr val="FFFFFF"/>
        </a:solidFill>
        <a:ln w="25400">
          <a:noFill/>
        </a:ln>
      </c:spPr>
    </c:plotArea>
    <c:legend>
      <c:legendPos val="r"/>
      <c:layout>
        <c:manualLayout>
          <c:xMode val="edge"/>
          <c:yMode val="edge"/>
          <c:wMode val="edge"/>
          <c:hMode val="edge"/>
          <c:x val="0.82924271072305933"/>
          <c:y val="0.2765509989484754"/>
          <c:w val="0.98185755062367475"/>
          <c:h val="0.81388012618296524"/>
        </c:manualLayout>
      </c:layout>
      <c:spPr>
        <a:noFill/>
        <a:ln w="25400">
          <a:noFill/>
        </a:ln>
      </c:spPr>
      <c:txPr>
        <a:bodyPr/>
        <a:lstStyle/>
        <a:p>
          <a:pPr>
            <a:defRPr sz="82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 l="0.70000000000000062" r="0.70000000000000062" t="0.750000000000001" header="0.30000000000000032" footer="0.3000000000000003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Arial"/>
                <a:ea typeface="Arial"/>
                <a:cs typeface="Arial"/>
              </a:defRPr>
            </a:pPr>
            <a:r>
              <a:t>Professionally qualified Communications employees as % ot total Comms employees</a:t>
            </a:r>
          </a:p>
        </c:rich>
      </c:tx>
      <c:layout>
        <c:manualLayout>
          <c:xMode val="edge"/>
          <c:yMode val="edge"/>
          <c:x val="0.11562791778398974"/>
          <c:y val="2.0304568527918784E-2"/>
        </c:manualLayout>
      </c:layout>
      <c:spPr>
        <a:noFill/>
        <a:ln w="25400">
          <a:noFill/>
        </a:ln>
      </c:spPr>
    </c:title>
    <c:plotArea>
      <c:layout>
        <c:manualLayout>
          <c:layoutTarget val="inner"/>
          <c:xMode val="edge"/>
          <c:yMode val="edge"/>
          <c:x val="0.10597763117448157"/>
          <c:y val="0.16470611889091072"/>
          <c:w val="0.88160506963656571"/>
          <c:h val="0.52647134431201759"/>
        </c:manualLayout>
      </c:layout>
      <c:barChart>
        <c:barDir val="col"/>
        <c:grouping val="clustered"/>
        <c:ser>
          <c:idx val="0"/>
          <c:order val="0"/>
          <c:tx>
            <c:strRef>
              <c:f>'8. CES'!$B$161</c:f>
              <c:strCache>
                <c:ptCount val="1"/>
                <c:pt idx="0">
                  <c:v>Result</c:v>
                </c:pt>
              </c:strCache>
            </c:strRef>
          </c:tx>
          <c:cat>
            <c:strRef>
              <c:f>'8. CES'!$C$160:$H$160</c:f>
              <c:strCache>
                <c:ptCount val="6"/>
                <c:pt idx="0">
                  <c:v>Agency result
FY 2013/14</c:v>
                </c:pt>
                <c:pt idx="1">
                  <c:v>Agency result
FY 2012/13</c:v>
                </c:pt>
                <c:pt idx="2">
                  <c:v>Peer group (median)</c:v>
                </c:pt>
                <c:pt idx="3">
                  <c:v>NZ full cohort (median)</c:v>
                </c:pt>
                <c:pt idx="4">
                  <c:v>Peer group (75th percentile)</c:v>
                </c:pt>
                <c:pt idx="5">
                  <c:v>NZ full cohort (75th percentile)</c:v>
                </c:pt>
              </c:strCache>
            </c:strRef>
          </c:cat>
          <c:val>
            <c:numRef>
              <c:f>'8. CES'!$C$161:$H$161</c:f>
              <c:numCache>
                <c:formatCode>0%</c:formatCode>
                <c:ptCount val="6"/>
                <c:pt idx="0">
                  <c:v>0.73909999999999998</c:v>
                </c:pt>
                <c:pt idx="1">
                  <c:v>0.52629999999999999</c:v>
                </c:pt>
                <c:pt idx="2">
                  <c:v>0.89859999999999995</c:v>
                </c:pt>
                <c:pt idx="3">
                  <c:v>0.76090000000000002</c:v>
                </c:pt>
                <c:pt idx="4">
                  <c:v>1</c:v>
                </c:pt>
                <c:pt idx="5">
                  <c:v>1</c:v>
                </c:pt>
              </c:numCache>
            </c:numRef>
          </c:val>
        </c:ser>
        <c:axId val="224038912"/>
        <c:axId val="224040832"/>
      </c:barChart>
      <c:catAx>
        <c:axId val="224038912"/>
        <c:scaling>
          <c:orientation val="minMax"/>
        </c:scaling>
        <c:axPos val="b"/>
        <c:title>
          <c:tx>
            <c:rich>
              <a:bodyPr/>
              <a:lstStyle/>
              <a:p>
                <a:pPr>
                  <a:defRPr sz="1000" b="1" i="0" u="none" strike="noStrike" baseline="0">
                    <a:solidFill>
                      <a:srgbClr val="000000"/>
                    </a:solidFill>
                    <a:latin typeface="Arial"/>
                    <a:ea typeface="Arial"/>
                    <a:cs typeface="Arial"/>
                  </a:defRPr>
                </a:pPr>
                <a:r>
                  <a:t>Comparator cohort</a:t>
                </a:r>
              </a:p>
            </c:rich>
          </c:tx>
          <c:layout>
            <c:manualLayout>
              <c:xMode val="edge"/>
              <c:yMode val="edge"/>
              <c:x val="0.47877183373758497"/>
              <c:y val="0.87309751255712342"/>
            </c:manualLayout>
          </c:layout>
          <c:spPr>
            <a:noFill/>
            <a:ln w="25400">
              <a:noFill/>
            </a:ln>
          </c:spPr>
        </c:title>
        <c:numFmt formatCode="General" sourceLinked="1"/>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4040832"/>
        <c:crosses val="autoZero"/>
        <c:auto val="1"/>
        <c:lblAlgn val="ctr"/>
        <c:lblOffset val="100"/>
      </c:catAx>
      <c:valAx>
        <c:axId val="224040832"/>
        <c:scaling>
          <c:orientation val="minMax"/>
          <c:max val="1"/>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Percentage of qualified employees</a:t>
                </a:r>
              </a:p>
            </c:rich>
          </c:tx>
          <c:layout>
            <c:manualLayout>
              <c:xMode val="edge"/>
              <c:yMode val="edge"/>
              <c:x val="5.4200542005420054E-3"/>
              <c:y val="0.33248784257297792"/>
            </c:manualLayout>
          </c:layout>
          <c:spPr>
            <a:noFill/>
            <a:ln w="25400">
              <a:noFill/>
            </a:ln>
          </c:spPr>
        </c:title>
        <c:numFmt formatCode="0.0%" sourceLinked="0"/>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4038912"/>
        <c:crosses val="autoZero"/>
        <c:crossBetween val="between"/>
      </c:valAx>
      <c:spPr>
        <a:solidFill>
          <a:srgbClr val="FFFFFF"/>
        </a:solidFill>
        <a:ln w="25400">
          <a:noFill/>
        </a:ln>
      </c:spPr>
    </c:plotArea>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11" l="0.70000000000000062" r="0.70000000000000062" t="0.75000000000000211" header="0.30000000000000032" footer="0.30000000000000032"/>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Arial"/>
                <a:ea typeface="Arial"/>
                <a:cs typeface="Arial"/>
              </a:defRPr>
            </a:pPr>
            <a:r>
              <a:t>Communications Capability Maturity Model scores</a:t>
            </a:r>
          </a:p>
        </c:rich>
      </c:tx>
      <c:layout>
        <c:manualLayout>
          <c:xMode val="edge"/>
          <c:yMode val="edge"/>
          <c:x val="0.2353471596032462"/>
          <c:y val="2.0618556701030927E-2"/>
        </c:manualLayout>
      </c:layout>
      <c:spPr>
        <a:noFill/>
        <a:ln w="25400">
          <a:noFill/>
        </a:ln>
      </c:spPr>
    </c:title>
    <c:plotArea>
      <c:layout>
        <c:manualLayout>
          <c:layoutTarget val="inner"/>
          <c:xMode val="edge"/>
          <c:yMode val="edge"/>
          <c:x val="0.12847481393592922"/>
          <c:y val="0.18876121201363424"/>
          <c:w val="0.63432026542456854"/>
          <c:h val="0.55241644278040858"/>
        </c:manualLayout>
      </c:layout>
      <c:barChart>
        <c:barDir val="col"/>
        <c:grouping val="clustered"/>
        <c:ser>
          <c:idx val="0"/>
          <c:order val="0"/>
          <c:tx>
            <c:strRef>
              <c:f>'8. CES'!$B$187</c:f>
              <c:strCache>
                <c:ptCount val="1"/>
                <c:pt idx="0">
                  <c:v>Communications Current State</c:v>
                </c:pt>
              </c:strCache>
            </c:strRef>
          </c:tx>
          <c:cat>
            <c:strRef>
              <c:f>'8. CES'!$C$186:$H$186</c:f>
              <c:strCache>
                <c:ptCount val="6"/>
                <c:pt idx="0">
                  <c:v>Agency result FY 2013/14</c:v>
                </c:pt>
                <c:pt idx="1">
                  <c:v>Agency result FY 2012/13</c:v>
                </c:pt>
                <c:pt idx="2">
                  <c:v>NZ peer group (median)</c:v>
                </c:pt>
                <c:pt idx="3">
                  <c:v>NZ Full cohort (median)</c:v>
                </c:pt>
                <c:pt idx="4">
                  <c:v>Peer group (75th percentile)</c:v>
                </c:pt>
                <c:pt idx="5">
                  <c:v>NZ full cohort (75th percentile)</c:v>
                </c:pt>
              </c:strCache>
            </c:strRef>
          </c:cat>
          <c:val>
            <c:numRef>
              <c:f>'8. CES'!$C$187:$H$187</c:f>
              <c:numCache>
                <c:formatCode>0.0</c:formatCode>
                <c:ptCount val="6"/>
                <c:pt idx="0">
                  <c:v>3.3</c:v>
                </c:pt>
                <c:pt idx="1">
                  <c:v>3.2</c:v>
                </c:pt>
                <c:pt idx="2">
                  <c:v>2.5499999999999998</c:v>
                </c:pt>
                <c:pt idx="3">
                  <c:v>2.6</c:v>
                </c:pt>
                <c:pt idx="4">
                  <c:v>3</c:v>
                </c:pt>
                <c:pt idx="5">
                  <c:v>3.0750000000000002</c:v>
                </c:pt>
              </c:numCache>
            </c:numRef>
          </c:val>
        </c:ser>
        <c:ser>
          <c:idx val="1"/>
          <c:order val="1"/>
          <c:tx>
            <c:strRef>
              <c:f>'8. CES'!$B$188</c:f>
              <c:strCache>
                <c:ptCount val="1"/>
                <c:pt idx="0">
                  <c:v>Communications Future State Aspiration</c:v>
                </c:pt>
              </c:strCache>
            </c:strRef>
          </c:tx>
          <c:cat>
            <c:strRef>
              <c:f>'8. CES'!$C$186:$H$186</c:f>
              <c:strCache>
                <c:ptCount val="6"/>
                <c:pt idx="0">
                  <c:v>Agency result FY 2013/14</c:v>
                </c:pt>
                <c:pt idx="1">
                  <c:v>Agency result FY 2012/13</c:v>
                </c:pt>
                <c:pt idx="2">
                  <c:v>NZ peer group (median)</c:v>
                </c:pt>
                <c:pt idx="3">
                  <c:v>NZ Full cohort (median)</c:v>
                </c:pt>
                <c:pt idx="4">
                  <c:v>Peer group (75th percentile)</c:v>
                </c:pt>
                <c:pt idx="5">
                  <c:v>NZ full cohort (75th percentile)</c:v>
                </c:pt>
              </c:strCache>
            </c:strRef>
          </c:cat>
          <c:val>
            <c:numRef>
              <c:f>'8. CES'!$C$188:$H$188</c:f>
              <c:numCache>
                <c:formatCode>0.0</c:formatCode>
                <c:ptCount val="6"/>
                <c:pt idx="0">
                  <c:v>3.6</c:v>
                </c:pt>
                <c:pt idx="1">
                  <c:v>4</c:v>
                </c:pt>
                <c:pt idx="2">
                  <c:v>3.45</c:v>
                </c:pt>
                <c:pt idx="3">
                  <c:v>3.45</c:v>
                </c:pt>
                <c:pt idx="4">
                  <c:v>3.6749999999999998</c:v>
                </c:pt>
                <c:pt idx="5">
                  <c:v>3.6</c:v>
                </c:pt>
              </c:numCache>
            </c:numRef>
          </c:val>
        </c:ser>
        <c:axId val="224102656"/>
        <c:axId val="224113024"/>
      </c:barChart>
      <c:catAx>
        <c:axId val="224102656"/>
        <c:scaling>
          <c:orientation val="minMax"/>
        </c:scaling>
        <c:axPos val="b"/>
        <c:title>
          <c:tx>
            <c:rich>
              <a:bodyPr/>
              <a:lstStyle/>
              <a:p>
                <a:pPr>
                  <a:defRPr sz="1000" b="1" i="0" u="none" strike="noStrike" baseline="0">
                    <a:solidFill>
                      <a:srgbClr val="000000"/>
                    </a:solidFill>
                    <a:latin typeface="Arial"/>
                    <a:ea typeface="Arial"/>
                    <a:cs typeface="Arial"/>
                  </a:defRPr>
                </a:pPr>
                <a:r>
                  <a:t>Comparator cohort</a:t>
                </a:r>
              </a:p>
            </c:rich>
          </c:tx>
          <c:layout>
            <c:manualLayout>
              <c:xMode val="edge"/>
              <c:yMode val="edge"/>
              <c:x val="0.3895401262398559"/>
              <c:y val="0.8453619070812024"/>
            </c:manualLayout>
          </c:layout>
          <c:spPr>
            <a:noFill/>
            <a:ln w="25400">
              <a:noFill/>
            </a:ln>
          </c:spPr>
        </c:title>
        <c:numFmt formatCode="General" sourceLinked="1"/>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4113024"/>
        <c:crosses val="autoZero"/>
        <c:auto val="1"/>
        <c:lblAlgn val="ctr"/>
        <c:lblOffset val="100"/>
      </c:catAx>
      <c:valAx>
        <c:axId val="224113024"/>
        <c:scaling>
          <c:orientation val="minMax"/>
          <c:max val="4"/>
          <c:min val="0"/>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CMM score (4 maximum)</a:t>
                </a:r>
              </a:p>
            </c:rich>
          </c:tx>
          <c:layout>
            <c:manualLayout>
              <c:xMode val="edge"/>
              <c:yMode val="edge"/>
              <c:x val="7.8449053201082058E-2"/>
              <c:y val="0.25257759017236248"/>
            </c:manualLayout>
          </c:layout>
          <c:spPr>
            <a:noFill/>
            <a:ln w="25400">
              <a:noFill/>
            </a:ln>
          </c:spPr>
        </c:title>
        <c:numFmt formatCode="#,##0.0" sourceLinked="0"/>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4102656"/>
        <c:crosses val="autoZero"/>
        <c:crossBetween val="between"/>
      </c:valAx>
      <c:spPr>
        <a:solidFill>
          <a:srgbClr val="FFFFFF"/>
        </a:solidFill>
        <a:ln w="25400">
          <a:noFill/>
        </a:ln>
      </c:spPr>
    </c:plotArea>
    <c:legend>
      <c:legendPos val="r"/>
      <c:layout>
        <c:manualLayout>
          <c:xMode val="edge"/>
          <c:yMode val="edge"/>
          <c:wMode val="edge"/>
          <c:hMode val="edge"/>
          <c:x val="0.7880973850315599"/>
          <c:y val="0.38144384013853933"/>
          <c:w val="0.99278629395852125"/>
          <c:h val="0.6082482344346134"/>
        </c:manualLayout>
      </c:layout>
      <c:spPr>
        <a:noFill/>
        <a:ln w="25400">
          <a:noFill/>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33" l="0.70000000000000062" r="0.70000000000000062" t="0.75000000000000233" header="0.30000000000000032" footer="0.30000000000000032"/>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Arial"/>
                <a:ea typeface="Arial"/>
                <a:cs typeface="Arial"/>
              </a:defRPr>
            </a:pPr>
            <a:r>
              <a:t>Legal Capability Maturity Model scores</a:t>
            </a:r>
          </a:p>
        </c:rich>
      </c:tx>
      <c:layout>
        <c:manualLayout>
          <c:xMode val="edge"/>
          <c:yMode val="edge"/>
          <c:x val="0.29422392146830029"/>
          <c:y val="2.0618556701030927E-2"/>
        </c:manualLayout>
      </c:layout>
      <c:spPr>
        <a:noFill/>
        <a:ln w="25400">
          <a:noFill/>
        </a:ln>
      </c:spPr>
    </c:title>
    <c:plotArea>
      <c:layout>
        <c:manualLayout>
          <c:layoutTarget val="inner"/>
          <c:xMode val="edge"/>
          <c:yMode val="edge"/>
          <c:x val="0.12847481393592922"/>
          <c:y val="0.18876121201363424"/>
          <c:w val="0.64237810513136917"/>
          <c:h val="0.55241644278040858"/>
        </c:manualLayout>
      </c:layout>
      <c:barChart>
        <c:barDir val="col"/>
        <c:grouping val="clustered"/>
        <c:ser>
          <c:idx val="0"/>
          <c:order val="0"/>
          <c:tx>
            <c:strRef>
              <c:f>'8. CES'!$B$213</c:f>
              <c:strCache>
                <c:ptCount val="1"/>
                <c:pt idx="0">
                  <c:v>Legal Current State</c:v>
                </c:pt>
              </c:strCache>
            </c:strRef>
          </c:tx>
          <c:cat>
            <c:strRef>
              <c:f>'8. CES'!$C$212:$H$212</c:f>
              <c:strCache>
                <c:ptCount val="6"/>
                <c:pt idx="0">
                  <c:v>Agency result FY 2013/14</c:v>
                </c:pt>
                <c:pt idx="1">
                  <c:v>Agency result FY 2012/13</c:v>
                </c:pt>
                <c:pt idx="2">
                  <c:v>NZ peer group (median)</c:v>
                </c:pt>
                <c:pt idx="3">
                  <c:v>NZ Full cohort (median)</c:v>
                </c:pt>
                <c:pt idx="4">
                  <c:v>Peer group (75th percentile)</c:v>
                </c:pt>
                <c:pt idx="5">
                  <c:v>NZ full cohort (75th percentile)</c:v>
                </c:pt>
              </c:strCache>
            </c:strRef>
          </c:cat>
          <c:val>
            <c:numRef>
              <c:f>'8. CES'!$C$213:$H$213</c:f>
              <c:numCache>
                <c:formatCode>0.0</c:formatCode>
                <c:ptCount val="6"/>
                <c:pt idx="0">
                  <c:v>3</c:v>
                </c:pt>
                <c:pt idx="1">
                  <c:v>2.5</c:v>
                </c:pt>
                <c:pt idx="2">
                  <c:v>2.75</c:v>
                </c:pt>
                <c:pt idx="3">
                  <c:v>2.75</c:v>
                </c:pt>
                <c:pt idx="4">
                  <c:v>2.95</c:v>
                </c:pt>
                <c:pt idx="5">
                  <c:v>3</c:v>
                </c:pt>
              </c:numCache>
            </c:numRef>
          </c:val>
        </c:ser>
        <c:ser>
          <c:idx val="1"/>
          <c:order val="1"/>
          <c:tx>
            <c:strRef>
              <c:f>'8. CES'!$B$214</c:f>
              <c:strCache>
                <c:ptCount val="1"/>
                <c:pt idx="0">
                  <c:v>Legal Future State Aspiration</c:v>
                </c:pt>
              </c:strCache>
            </c:strRef>
          </c:tx>
          <c:cat>
            <c:strRef>
              <c:f>'8. CES'!$C$212:$H$212</c:f>
              <c:strCache>
                <c:ptCount val="6"/>
                <c:pt idx="0">
                  <c:v>Agency result FY 2013/14</c:v>
                </c:pt>
                <c:pt idx="1">
                  <c:v>Agency result FY 2012/13</c:v>
                </c:pt>
                <c:pt idx="2">
                  <c:v>NZ peer group (median)</c:v>
                </c:pt>
                <c:pt idx="3">
                  <c:v>NZ Full cohort (median)</c:v>
                </c:pt>
                <c:pt idx="4">
                  <c:v>Peer group (75th percentile)</c:v>
                </c:pt>
                <c:pt idx="5">
                  <c:v>NZ full cohort (75th percentile)</c:v>
                </c:pt>
              </c:strCache>
            </c:strRef>
          </c:cat>
          <c:val>
            <c:numRef>
              <c:f>'8. CES'!$C$214:$H$214</c:f>
              <c:numCache>
                <c:formatCode>0.0</c:formatCode>
                <c:ptCount val="6"/>
                <c:pt idx="0">
                  <c:v>3.6</c:v>
                </c:pt>
                <c:pt idx="1">
                  <c:v>3.3</c:v>
                </c:pt>
                <c:pt idx="2">
                  <c:v>3.2</c:v>
                </c:pt>
                <c:pt idx="3">
                  <c:v>3.3</c:v>
                </c:pt>
                <c:pt idx="4">
                  <c:v>3.5750000000000002</c:v>
                </c:pt>
                <c:pt idx="5">
                  <c:v>3.6</c:v>
                </c:pt>
              </c:numCache>
            </c:numRef>
          </c:val>
        </c:ser>
        <c:axId val="224388224"/>
        <c:axId val="224390144"/>
      </c:barChart>
      <c:catAx>
        <c:axId val="224388224"/>
        <c:scaling>
          <c:orientation val="minMax"/>
        </c:scaling>
        <c:axPos val="b"/>
        <c:title>
          <c:tx>
            <c:rich>
              <a:bodyPr/>
              <a:lstStyle/>
              <a:p>
                <a:pPr>
                  <a:defRPr sz="1000" b="1" i="0" u="none" strike="noStrike" baseline="0">
                    <a:solidFill>
                      <a:srgbClr val="000000"/>
                    </a:solidFill>
                    <a:latin typeface="Arial"/>
                    <a:ea typeface="Arial"/>
                    <a:cs typeface="Arial"/>
                  </a:defRPr>
                </a:pPr>
                <a:r>
                  <a:t>Comparator cohort</a:t>
                </a:r>
              </a:p>
            </c:rich>
          </c:tx>
          <c:layout>
            <c:manualLayout>
              <c:xMode val="edge"/>
              <c:yMode val="edge"/>
              <c:x val="0.3935019945611492"/>
              <c:y val="0.8453619070812024"/>
            </c:manualLayout>
          </c:layout>
          <c:spPr>
            <a:noFill/>
            <a:ln w="25400">
              <a:noFill/>
            </a:ln>
          </c:spPr>
        </c:title>
        <c:numFmt formatCode="General" sourceLinked="1"/>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4390144"/>
        <c:crosses val="autoZero"/>
        <c:auto val="1"/>
        <c:lblAlgn val="ctr"/>
        <c:lblOffset val="100"/>
      </c:catAx>
      <c:valAx>
        <c:axId val="224390144"/>
        <c:scaling>
          <c:orientation val="minMax"/>
          <c:max val="4"/>
          <c:min val="0"/>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CMM score (4 maximum)</a:t>
                </a:r>
              </a:p>
            </c:rich>
          </c:tx>
          <c:layout>
            <c:manualLayout>
              <c:xMode val="edge"/>
              <c:yMode val="edge"/>
              <c:x val="7.8519855595667862E-2"/>
              <c:y val="0.25257759017236248"/>
            </c:manualLayout>
          </c:layout>
          <c:spPr>
            <a:noFill/>
            <a:ln w="25400">
              <a:noFill/>
            </a:ln>
          </c:spPr>
        </c:title>
        <c:numFmt formatCode="#,##0.0" sourceLinked="0"/>
        <c:maj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4388224"/>
        <c:crosses val="autoZero"/>
        <c:crossBetween val="between"/>
      </c:valAx>
      <c:spPr>
        <a:solidFill>
          <a:srgbClr val="FFFFFF"/>
        </a:solidFill>
        <a:ln w="25400">
          <a:noFill/>
        </a:ln>
      </c:spPr>
    </c:plotArea>
    <c:legend>
      <c:legendPos val="r"/>
      <c:layout>
        <c:manualLayout>
          <c:xMode val="edge"/>
          <c:yMode val="edge"/>
          <c:wMode val="edge"/>
          <c:hMode val="edge"/>
          <c:x val="0.81046969309341754"/>
          <c:y val="0.38144384013853933"/>
          <c:w val="0.98014487809962381"/>
          <c:h val="0.6005162756717265"/>
        </c:manualLayout>
      </c:layout>
      <c:spPr>
        <a:noFill/>
        <a:ln w="25400">
          <a:noFill/>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55" l="0.70000000000000062" r="0.70000000000000062" t="0.7500000000000025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Arial"/>
                <a:ea typeface="Arial"/>
                <a:cs typeface="Arial"/>
              </a:defRPr>
            </a:pPr>
            <a:r>
              <a:t>Summary of ICT MPI scores FY 2011/12, FY 2012/13, FY 2013/14</a:t>
            </a:r>
          </a:p>
        </c:rich>
      </c:tx>
      <c:layout>
        <c:manualLayout>
          <c:xMode val="edge"/>
          <c:yMode val="edge"/>
          <c:x val="0.11027848499665592"/>
          <c:y val="2.1390374331550797E-2"/>
        </c:manualLayout>
      </c:layout>
      <c:spPr>
        <a:noFill/>
        <a:ln w="25400">
          <a:noFill/>
        </a:ln>
      </c:spPr>
    </c:title>
    <c:plotArea>
      <c:layout>
        <c:manualLayout>
          <c:layoutTarget val="inner"/>
          <c:xMode val="edge"/>
          <c:yMode val="edge"/>
          <c:x val="8.3099982401798847E-2"/>
          <c:y val="0.17557295536377665"/>
          <c:w val="0.74976725695106161"/>
          <c:h val="0.63867843183055029"/>
        </c:manualLayout>
      </c:layout>
      <c:barChart>
        <c:barDir val="col"/>
        <c:grouping val="clustered"/>
        <c:ser>
          <c:idx val="0"/>
          <c:order val="0"/>
          <c:tx>
            <c:strRef>
              <c:f>'3. Summary graphs'!$A$90</c:f>
              <c:strCache>
                <c:ptCount val="1"/>
                <c:pt idx="0">
                  <c:v>Agency result FY 2013/14 </c:v>
                </c:pt>
              </c:strCache>
            </c:strRef>
          </c:tx>
          <c:cat>
            <c:strRef>
              <c:f>'3. Summary graphs'!$B$89:$B$89</c:f>
              <c:strCache>
                <c:ptCount val="1"/>
                <c:pt idx="0">
                  <c:v>ICT</c:v>
                </c:pt>
              </c:strCache>
            </c:strRef>
          </c:cat>
          <c:val>
            <c:numRef>
              <c:f>'3. Summary graphs'!$B$90:$B$90</c:f>
              <c:numCache>
                <c:formatCode>0.00%</c:formatCode>
                <c:ptCount val="1"/>
                <c:pt idx="0">
                  <c:v>1</c:v>
                </c:pt>
              </c:numCache>
            </c:numRef>
          </c:val>
        </c:ser>
        <c:ser>
          <c:idx val="1"/>
          <c:order val="1"/>
          <c:tx>
            <c:strRef>
              <c:f>'3. Summary graphs'!$A$91</c:f>
              <c:strCache>
                <c:ptCount val="1"/>
                <c:pt idx="0">
                  <c:v>Agency result FY 2012/13 </c:v>
                </c:pt>
              </c:strCache>
            </c:strRef>
          </c:tx>
          <c:cat>
            <c:strRef>
              <c:f>'3. Summary graphs'!$B$89:$B$89</c:f>
              <c:strCache>
                <c:ptCount val="1"/>
                <c:pt idx="0">
                  <c:v>ICT</c:v>
                </c:pt>
              </c:strCache>
            </c:strRef>
          </c:cat>
          <c:val>
            <c:numRef>
              <c:f>'3. Summary graphs'!$B$91:$B$91</c:f>
              <c:numCache>
                <c:formatCode>0.00%</c:formatCode>
                <c:ptCount val="1"/>
                <c:pt idx="0">
                  <c:v>1</c:v>
                </c:pt>
              </c:numCache>
            </c:numRef>
          </c:val>
        </c:ser>
        <c:ser>
          <c:idx val="2"/>
          <c:order val="2"/>
          <c:tx>
            <c:strRef>
              <c:f>'3. Summary graphs'!$A$92</c:f>
              <c:strCache>
                <c:ptCount val="1"/>
                <c:pt idx="0">
                  <c:v>Agency result FY 2011/12 </c:v>
                </c:pt>
              </c:strCache>
            </c:strRef>
          </c:tx>
          <c:cat>
            <c:strRef>
              <c:f>'3. Summary graphs'!$B$89:$B$89</c:f>
              <c:strCache>
                <c:ptCount val="1"/>
                <c:pt idx="0">
                  <c:v>ICT</c:v>
                </c:pt>
              </c:strCache>
            </c:strRef>
          </c:cat>
          <c:val>
            <c:numRef>
              <c:f>'3. Summary graphs'!$B$92:$B$92</c:f>
              <c:numCache>
                <c:formatCode>0.00%</c:formatCode>
                <c:ptCount val="1"/>
                <c:pt idx="0">
                  <c:v>1</c:v>
                </c:pt>
              </c:numCache>
            </c:numRef>
          </c:val>
        </c:ser>
        <c:axId val="49550080"/>
        <c:axId val="49552000"/>
      </c:barChart>
      <c:catAx>
        <c:axId val="49550080"/>
        <c:scaling>
          <c:orientation val="minMax"/>
        </c:scaling>
        <c:axPos val="b"/>
        <c:title>
          <c:tx>
            <c:rich>
              <a:bodyPr/>
              <a:lstStyle/>
              <a:p>
                <a:pPr>
                  <a:defRPr sz="1000" b="1" i="0" u="none" strike="noStrike" baseline="0">
                    <a:solidFill>
                      <a:srgbClr val="000000"/>
                    </a:solidFill>
                    <a:latin typeface="Arial"/>
                    <a:ea typeface="Arial"/>
                    <a:cs typeface="Arial"/>
                  </a:defRPr>
                </a:pPr>
                <a:r>
                  <a:t>A&amp;S function</a:t>
                </a:r>
              </a:p>
            </c:rich>
          </c:tx>
          <c:layout>
            <c:manualLayout>
              <c:xMode val="edge"/>
              <c:yMode val="edge"/>
              <c:x val="0.41113512845155586"/>
              <c:y val="0.87967914438502681"/>
            </c:manualLayout>
          </c:layout>
          <c:spPr>
            <a:noFill/>
            <a:ln w="25400">
              <a:noFill/>
            </a:ln>
          </c:spPr>
        </c:title>
        <c:numFmt formatCode="General" sourceLinked="1"/>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552000"/>
        <c:crosses val="autoZero"/>
        <c:auto val="1"/>
        <c:lblAlgn val="ctr"/>
        <c:lblOffset val="100"/>
      </c:catAx>
      <c:valAx>
        <c:axId val="49552000"/>
        <c:scaling>
          <c:orientation val="minMax"/>
          <c:max val="1"/>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Percentage</a:t>
                </a:r>
              </a:p>
            </c:rich>
          </c:tx>
          <c:layout>
            <c:manualLayout>
              <c:xMode val="edge"/>
              <c:yMode val="edge"/>
              <c:x val="6.4239828693790149E-3"/>
              <c:y val="0.39037433155080231"/>
            </c:manualLayout>
          </c:layout>
          <c:spPr>
            <a:noFill/>
            <a:ln w="25400">
              <a:noFill/>
            </a:ln>
          </c:spPr>
        </c:title>
        <c:numFmt formatCode="0%" sourceLinked="0"/>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550080"/>
        <c:crosses val="autoZero"/>
        <c:crossBetween val="between"/>
      </c:valAx>
      <c:spPr>
        <a:solidFill>
          <a:srgbClr val="FFFFFF"/>
        </a:solidFill>
        <a:ln w="25400">
          <a:noFill/>
        </a:ln>
      </c:spPr>
    </c:plotArea>
    <c:legend>
      <c:legendPos val="r"/>
      <c:layout>
        <c:manualLayout>
          <c:xMode val="edge"/>
          <c:yMode val="edge"/>
          <c:wMode val="edge"/>
          <c:hMode val="edge"/>
          <c:x val="0.85340886992980269"/>
          <c:y val="0.24275127373784161"/>
          <c:w val="0.98039319496197852"/>
          <c:h val="0.82089154631072192"/>
        </c:manualLayout>
      </c:layout>
      <c:spPr>
        <a:noFill/>
        <a:ln w="25400">
          <a:noFill/>
        </a:ln>
      </c:spPr>
      <c:txPr>
        <a:bodyPr/>
        <a:lstStyle/>
        <a:p>
          <a:pPr>
            <a:defRPr sz="82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22" l="0.70000000000000062" r="0.70000000000000062" t="0.7500000000000012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NZ"/>
  <c:chart>
    <c:title>
      <c:tx>
        <c:rich>
          <a:bodyPr/>
          <a:lstStyle/>
          <a:p>
            <a:pPr>
              <a:defRPr sz="1800" b="1" i="0" u="none" strike="noStrike" baseline="0">
                <a:solidFill>
                  <a:srgbClr val="000000"/>
                </a:solidFill>
                <a:latin typeface="Arial"/>
                <a:ea typeface="Arial"/>
                <a:cs typeface="Arial"/>
              </a:defRPr>
            </a:pPr>
            <a:r>
              <a:t>Summary of Finance Capability Maturity Model (CMM) scores</a:t>
            </a:r>
          </a:p>
        </c:rich>
      </c:tx>
      <c:layout>
        <c:manualLayout>
          <c:xMode val="edge"/>
          <c:yMode val="edge"/>
          <c:x val="0.11893203883495146"/>
          <c:y val="2.035623409669211E-2"/>
        </c:manualLayout>
      </c:layout>
      <c:spPr>
        <a:noFill/>
        <a:ln w="25400">
          <a:noFill/>
        </a:ln>
      </c:spPr>
    </c:title>
    <c:plotArea>
      <c:layout>
        <c:manualLayout>
          <c:layoutTarget val="inner"/>
          <c:xMode val="edge"/>
          <c:yMode val="edge"/>
          <c:x val="8.3099982401798847E-2"/>
          <c:y val="0.17557295536377665"/>
          <c:w val="0.74976725695106161"/>
          <c:h val="0.63867843183055084"/>
        </c:manualLayout>
      </c:layout>
      <c:barChart>
        <c:barDir val="col"/>
        <c:grouping val="clustered"/>
        <c:ser>
          <c:idx val="0"/>
          <c:order val="0"/>
          <c:tx>
            <c:strRef>
              <c:f>'3. Summary graphs'!$A$141</c:f>
              <c:strCache>
                <c:ptCount val="1"/>
                <c:pt idx="0">
                  <c:v>Agency result FY 2013/14 (mean)</c:v>
                </c:pt>
              </c:strCache>
            </c:strRef>
          </c:tx>
          <c:cat>
            <c:strRef>
              <c:f>'3. Summary graphs'!$B$140</c:f>
              <c:strCache>
                <c:ptCount val="1"/>
                <c:pt idx="0">
                  <c:v>Finance Current State</c:v>
                </c:pt>
              </c:strCache>
            </c:strRef>
          </c:cat>
          <c:val>
            <c:numRef>
              <c:f>'3. Summary graphs'!$B$141</c:f>
              <c:numCache>
                <c:formatCode>0.0</c:formatCode>
                <c:ptCount val="1"/>
                <c:pt idx="0">
                  <c:v>2.6</c:v>
                </c:pt>
              </c:numCache>
            </c:numRef>
          </c:val>
        </c:ser>
        <c:ser>
          <c:idx val="3"/>
          <c:order val="1"/>
          <c:tx>
            <c:strRef>
              <c:f>'3. Summary graphs'!$A$142</c:f>
              <c:strCache>
                <c:ptCount val="1"/>
                <c:pt idx="0">
                  <c:v>Agency result FY 2012/13 (mean)</c:v>
                </c:pt>
              </c:strCache>
            </c:strRef>
          </c:tx>
          <c:cat>
            <c:strRef>
              <c:f>'3. Summary graphs'!$B$140</c:f>
              <c:strCache>
                <c:ptCount val="1"/>
                <c:pt idx="0">
                  <c:v>Finance Current State</c:v>
                </c:pt>
              </c:strCache>
            </c:strRef>
          </c:cat>
          <c:val>
            <c:numRef>
              <c:f>'3. Summary graphs'!$B$142</c:f>
              <c:numCache>
                <c:formatCode>0.0</c:formatCode>
                <c:ptCount val="1"/>
                <c:pt idx="0">
                  <c:v>2.5</c:v>
                </c:pt>
              </c:numCache>
            </c:numRef>
          </c:val>
        </c:ser>
        <c:ser>
          <c:idx val="1"/>
          <c:order val="2"/>
          <c:tx>
            <c:strRef>
              <c:f>'3. Summary graphs'!$A$143</c:f>
              <c:strCache>
                <c:ptCount val="1"/>
                <c:pt idx="0">
                  <c:v>NZ peer group (mean)</c:v>
                </c:pt>
              </c:strCache>
            </c:strRef>
          </c:tx>
          <c:cat>
            <c:strRef>
              <c:f>'3. Summary graphs'!$B$140</c:f>
              <c:strCache>
                <c:ptCount val="1"/>
                <c:pt idx="0">
                  <c:v>Finance Current State</c:v>
                </c:pt>
              </c:strCache>
            </c:strRef>
          </c:cat>
          <c:val>
            <c:numRef>
              <c:f>'3. Summary graphs'!$B$143</c:f>
              <c:numCache>
                <c:formatCode>0.0</c:formatCode>
                <c:ptCount val="1"/>
                <c:pt idx="0">
                  <c:v>2.5499999999999998</c:v>
                </c:pt>
              </c:numCache>
            </c:numRef>
          </c:val>
        </c:ser>
        <c:ser>
          <c:idx val="2"/>
          <c:order val="3"/>
          <c:tx>
            <c:strRef>
              <c:f>'3. Summary graphs'!$A$144</c:f>
              <c:strCache>
                <c:ptCount val="1"/>
                <c:pt idx="0">
                  <c:v>NZ Full cohort (mean)</c:v>
                </c:pt>
              </c:strCache>
            </c:strRef>
          </c:tx>
          <c:cat>
            <c:strRef>
              <c:f>'3. Summary graphs'!$B$140</c:f>
              <c:strCache>
                <c:ptCount val="1"/>
                <c:pt idx="0">
                  <c:v>Finance Current State</c:v>
                </c:pt>
              </c:strCache>
            </c:strRef>
          </c:cat>
          <c:val>
            <c:numRef>
              <c:f>'3. Summary graphs'!$B$144</c:f>
              <c:numCache>
                <c:formatCode>0.0</c:formatCode>
                <c:ptCount val="1"/>
                <c:pt idx="0">
                  <c:v>2.5</c:v>
                </c:pt>
              </c:numCache>
            </c:numRef>
          </c:val>
        </c:ser>
        <c:axId val="49603712"/>
        <c:axId val="49605632"/>
      </c:barChart>
      <c:catAx>
        <c:axId val="49603712"/>
        <c:scaling>
          <c:orientation val="minMax"/>
        </c:scaling>
        <c:axPos val="b"/>
        <c:title>
          <c:tx>
            <c:rich>
              <a:bodyPr/>
              <a:lstStyle/>
              <a:p>
                <a:pPr>
                  <a:defRPr sz="1000" b="1" i="0" u="none" strike="noStrike" baseline="0">
                    <a:solidFill>
                      <a:srgbClr val="000000"/>
                    </a:solidFill>
                    <a:latin typeface="Arial"/>
                    <a:ea typeface="Arial"/>
                    <a:cs typeface="Arial"/>
                  </a:defRPr>
                </a:pPr>
                <a:r>
                  <a:t>Comparator cohort</a:t>
                </a:r>
              </a:p>
            </c:rich>
          </c:tx>
          <c:layout>
            <c:manualLayout>
              <c:xMode val="edge"/>
              <c:yMode val="edge"/>
              <c:x val="0.38349514563106796"/>
              <c:y val="0.87786473255728537"/>
            </c:manualLayout>
          </c:layout>
          <c:spPr>
            <a:noFill/>
            <a:ln w="25400">
              <a:noFill/>
            </a:ln>
          </c:spPr>
        </c:title>
        <c:numFmt formatCode="General" sourceLinked="1"/>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605632"/>
        <c:crosses val="autoZero"/>
        <c:auto val="1"/>
        <c:lblAlgn val="ctr"/>
        <c:lblOffset val="100"/>
      </c:catAx>
      <c:valAx>
        <c:axId val="49605632"/>
        <c:scaling>
          <c:orientation val="minMax"/>
          <c:max val="4"/>
        </c:scaling>
        <c:axPos val="l"/>
        <c:majorGridlines>
          <c:spPr>
            <a:ln w="3175">
              <a:solidFill>
                <a:srgbClr val="808080"/>
              </a:solidFill>
              <a:prstDash val="solid"/>
            </a:ln>
          </c:spPr>
        </c:majorGridlines>
        <c:title>
          <c:tx>
            <c:rich>
              <a:bodyPr/>
              <a:lstStyle/>
              <a:p>
                <a:pPr>
                  <a:defRPr sz="1000" b="1" i="0" u="none" strike="noStrike" baseline="0">
                    <a:solidFill>
                      <a:srgbClr val="000000"/>
                    </a:solidFill>
                    <a:latin typeface="Arial"/>
                    <a:ea typeface="Arial"/>
                    <a:cs typeface="Arial"/>
                  </a:defRPr>
                </a:pPr>
                <a:r>
                  <a:t>CMM score (4 maximum)</a:t>
                </a:r>
              </a:p>
            </c:rich>
          </c:tx>
          <c:layout>
            <c:manualLayout>
              <c:xMode val="edge"/>
              <c:yMode val="edge"/>
              <c:x val="1.5776699029126214E-2"/>
              <c:y val="0.28753260804231534"/>
            </c:manualLayout>
          </c:layout>
          <c:spPr>
            <a:noFill/>
            <a:ln w="25400">
              <a:noFill/>
            </a:ln>
          </c:spPr>
        </c:title>
        <c:numFmt formatCode="#,##0.0" sourceLinked="0"/>
        <c:tickLblPos val="nextTo"/>
        <c:spPr>
          <a:ln w="3175">
            <a:solidFill>
              <a:srgbClr val="80808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9603712"/>
        <c:crosses val="autoZero"/>
        <c:crossBetween val="between"/>
      </c:valAx>
      <c:spPr>
        <a:solidFill>
          <a:srgbClr val="FFFFFF"/>
        </a:solidFill>
        <a:ln w="25400">
          <a:noFill/>
        </a:ln>
      </c:spPr>
    </c:plotArea>
    <c:legend>
      <c:legendPos val="r"/>
      <c:layout>
        <c:manualLayout>
          <c:xMode val="edge"/>
          <c:yMode val="edge"/>
          <c:wMode val="edge"/>
          <c:hMode val="edge"/>
          <c:x val="0.85340876079810413"/>
          <c:y val="0.25275710765161979"/>
          <c:w val="1"/>
          <c:h val="0.82225080643545523"/>
        </c:manualLayout>
      </c:layout>
      <c:spPr>
        <a:noFill/>
        <a:ln w="25400">
          <a:noFill/>
        </a:ln>
      </c:spPr>
      <c:txPr>
        <a:bodyPr/>
        <a:lstStyle/>
        <a:p>
          <a:pPr>
            <a:defRPr sz="82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155" l="0.70000000000000062" r="0.70000000000000062" t="0.75000000000000155" header="0.30000000000000032" footer="0.30000000000000032"/>
    <c:pageSetup/>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7.xml"/><Relationship Id="rId7" Type="http://schemas.openxmlformats.org/officeDocument/2006/relationships/chart" Target="../charts/chart21.xml"/><Relationship Id="rId2" Type="http://schemas.openxmlformats.org/officeDocument/2006/relationships/chart" Target="../charts/chart16.xml"/><Relationship Id="rId1" Type="http://schemas.openxmlformats.org/officeDocument/2006/relationships/chart" Target="../charts/chart15.xml"/><Relationship Id="rId6" Type="http://schemas.openxmlformats.org/officeDocument/2006/relationships/chart" Target="../charts/chart20.xml"/><Relationship Id="rId5" Type="http://schemas.openxmlformats.org/officeDocument/2006/relationships/chart" Target="../charts/chart19.xml"/><Relationship Id="rId4" Type="http://schemas.openxmlformats.org/officeDocument/2006/relationships/chart" Target="../charts/chart18.xml"/></Relationships>
</file>

<file path=xl/drawings/_rels/drawing4.xml.rels><?xml version="1.0" encoding="UTF-8" standalone="yes"?>
<Relationships xmlns="http://schemas.openxmlformats.org/package/2006/relationships"><Relationship Id="rId8" Type="http://schemas.openxmlformats.org/officeDocument/2006/relationships/chart" Target="../charts/chart29.xml"/><Relationship Id="rId3" Type="http://schemas.openxmlformats.org/officeDocument/2006/relationships/chart" Target="../charts/chart24.xml"/><Relationship Id="rId7" Type="http://schemas.openxmlformats.org/officeDocument/2006/relationships/chart" Target="../charts/chart28.xml"/><Relationship Id="rId2" Type="http://schemas.openxmlformats.org/officeDocument/2006/relationships/chart" Target="../charts/chart23.xml"/><Relationship Id="rId1" Type="http://schemas.openxmlformats.org/officeDocument/2006/relationships/chart" Target="../charts/chart22.xml"/><Relationship Id="rId6" Type="http://schemas.openxmlformats.org/officeDocument/2006/relationships/chart" Target="../charts/chart27.xml"/><Relationship Id="rId5" Type="http://schemas.openxmlformats.org/officeDocument/2006/relationships/chart" Target="../charts/chart26.xml"/><Relationship Id="rId4" Type="http://schemas.openxmlformats.org/officeDocument/2006/relationships/chart" Target="../charts/chart25.xml"/></Relationships>
</file>

<file path=xl/drawings/_rels/drawing5.xml.rels><?xml version="1.0" encoding="UTF-8" standalone="yes"?>
<Relationships xmlns="http://schemas.openxmlformats.org/package/2006/relationships"><Relationship Id="rId8" Type="http://schemas.openxmlformats.org/officeDocument/2006/relationships/chart" Target="../charts/chart37.xml"/><Relationship Id="rId13" Type="http://schemas.openxmlformats.org/officeDocument/2006/relationships/chart" Target="../charts/chart42.xml"/><Relationship Id="rId18" Type="http://schemas.openxmlformats.org/officeDocument/2006/relationships/chart" Target="../charts/chart47.xml"/><Relationship Id="rId26" Type="http://schemas.openxmlformats.org/officeDocument/2006/relationships/chart" Target="../charts/chart55.xml"/><Relationship Id="rId3" Type="http://schemas.openxmlformats.org/officeDocument/2006/relationships/chart" Target="../charts/chart32.xml"/><Relationship Id="rId21" Type="http://schemas.openxmlformats.org/officeDocument/2006/relationships/chart" Target="../charts/chart50.xml"/><Relationship Id="rId7" Type="http://schemas.openxmlformats.org/officeDocument/2006/relationships/chart" Target="../charts/chart36.xml"/><Relationship Id="rId12" Type="http://schemas.openxmlformats.org/officeDocument/2006/relationships/chart" Target="../charts/chart41.xml"/><Relationship Id="rId17" Type="http://schemas.openxmlformats.org/officeDocument/2006/relationships/chart" Target="../charts/chart46.xml"/><Relationship Id="rId25" Type="http://schemas.openxmlformats.org/officeDocument/2006/relationships/chart" Target="../charts/chart54.xml"/><Relationship Id="rId2" Type="http://schemas.openxmlformats.org/officeDocument/2006/relationships/chart" Target="../charts/chart31.xml"/><Relationship Id="rId16" Type="http://schemas.openxmlformats.org/officeDocument/2006/relationships/chart" Target="../charts/chart45.xml"/><Relationship Id="rId20" Type="http://schemas.openxmlformats.org/officeDocument/2006/relationships/chart" Target="../charts/chart49.xml"/><Relationship Id="rId1" Type="http://schemas.openxmlformats.org/officeDocument/2006/relationships/chart" Target="../charts/chart30.xml"/><Relationship Id="rId6" Type="http://schemas.openxmlformats.org/officeDocument/2006/relationships/chart" Target="../charts/chart35.xml"/><Relationship Id="rId11" Type="http://schemas.openxmlformats.org/officeDocument/2006/relationships/chart" Target="../charts/chart40.xml"/><Relationship Id="rId24" Type="http://schemas.openxmlformats.org/officeDocument/2006/relationships/chart" Target="../charts/chart53.xml"/><Relationship Id="rId5" Type="http://schemas.openxmlformats.org/officeDocument/2006/relationships/chart" Target="../charts/chart34.xml"/><Relationship Id="rId15" Type="http://schemas.openxmlformats.org/officeDocument/2006/relationships/chart" Target="../charts/chart44.xml"/><Relationship Id="rId23" Type="http://schemas.openxmlformats.org/officeDocument/2006/relationships/chart" Target="../charts/chart52.xml"/><Relationship Id="rId10" Type="http://schemas.openxmlformats.org/officeDocument/2006/relationships/chart" Target="../charts/chart39.xml"/><Relationship Id="rId19" Type="http://schemas.openxmlformats.org/officeDocument/2006/relationships/chart" Target="../charts/chart48.xml"/><Relationship Id="rId4" Type="http://schemas.openxmlformats.org/officeDocument/2006/relationships/chart" Target="../charts/chart33.xml"/><Relationship Id="rId9" Type="http://schemas.openxmlformats.org/officeDocument/2006/relationships/chart" Target="../charts/chart38.xml"/><Relationship Id="rId14" Type="http://schemas.openxmlformats.org/officeDocument/2006/relationships/chart" Target="../charts/chart43.xml"/><Relationship Id="rId22" Type="http://schemas.openxmlformats.org/officeDocument/2006/relationships/chart" Target="../charts/chart51.xml"/></Relationships>
</file>

<file path=xl/drawings/_rels/drawing6.xml.rels><?xml version="1.0" encoding="UTF-8" standalone="yes"?>
<Relationships xmlns="http://schemas.openxmlformats.org/package/2006/relationships"><Relationship Id="rId8" Type="http://schemas.openxmlformats.org/officeDocument/2006/relationships/chart" Target="../charts/chart63.xml"/><Relationship Id="rId3" Type="http://schemas.openxmlformats.org/officeDocument/2006/relationships/chart" Target="../charts/chart58.xml"/><Relationship Id="rId7" Type="http://schemas.openxmlformats.org/officeDocument/2006/relationships/chart" Target="../charts/chart62.xml"/><Relationship Id="rId2" Type="http://schemas.openxmlformats.org/officeDocument/2006/relationships/chart" Target="../charts/chart57.xml"/><Relationship Id="rId1" Type="http://schemas.openxmlformats.org/officeDocument/2006/relationships/chart" Target="../charts/chart56.xml"/><Relationship Id="rId6" Type="http://schemas.openxmlformats.org/officeDocument/2006/relationships/chart" Target="../charts/chart61.xml"/><Relationship Id="rId5" Type="http://schemas.openxmlformats.org/officeDocument/2006/relationships/chart" Target="../charts/chart60.xml"/><Relationship Id="rId4" Type="http://schemas.openxmlformats.org/officeDocument/2006/relationships/chart" Target="../charts/chart59.xml"/><Relationship Id="rId9" Type="http://schemas.openxmlformats.org/officeDocument/2006/relationships/chart" Target="../charts/chart64.xml"/></Relationships>
</file>

<file path=xl/drawings/_rels/drawing7.xml.rels><?xml version="1.0" encoding="UTF-8" standalone="yes"?>
<Relationships xmlns="http://schemas.openxmlformats.org/package/2006/relationships"><Relationship Id="rId8" Type="http://schemas.openxmlformats.org/officeDocument/2006/relationships/chart" Target="../charts/chart72.xml"/><Relationship Id="rId3" Type="http://schemas.openxmlformats.org/officeDocument/2006/relationships/chart" Target="../charts/chart67.xml"/><Relationship Id="rId7" Type="http://schemas.openxmlformats.org/officeDocument/2006/relationships/chart" Target="../charts/chart71.xml"/><Relationship Id="rId2" Type="http://schemas.openxmlformats.org/officeDocument/2006/relationships/chart" Target="../charts/chart66.xml"/><Relationship Id="rId1" Type="http://schemas.openxmlformats.org/officeDocument/2006/relationships/chart" Target="../charts/chart65.xml"/><Relationship Id="rId6" Type="http://schemas.openxmlformats.org/officeDocument/2006/relationships/chart" Target="../charts/chart70.xml"/><Relationship Id="rId5" Type="http://schemas.openxmlformats.org/officeDocument/2006/relationships/chart" Target="../charts/chart69.xml"/><Relationship Id="rId4" Type="http://schemas.openxmlformats.org/officeDocument/2006/relationships/chart" Target="../charts/chart68.xml"/></Relationships>
</file>

<file path=xl/drawings/drawing1.xml><?xml version="1.0" encoding="utf-8"?>
<xdr:wsDr xmlns:xdr="http://schemas.openxmlformats.org/drawingml/2006/spreadsheetDrawing" xmlns:a="http://schemas.openxmlformats.org/drawingml/2006/main">
  <xdr:twoCellAnchor>
    <xdr:from>
      <xdr:col>0</xdr:col>
      <xdr:colOff>13609</xdr:colOff>
      <xdr:row>4</xdr:row>
      <xdr:rowOff>1</xdr:rowOff>
    </xdr:from>
    <xdr:to>
      <xdr:col>3</xdr:col>
      <xdr:colOff>4389424</xdr:colOff>
      <xdr:row>45</xdr:row>
      <xdr:rowOff>19051</xdr:rowOff>
    </xdr:to>
    <xdr:sp macro="" textlink="">
      <xdr:nvSpPr>
        <xdr:cNvPr id="2" name="TextBox 1"/>
        <xdr:cNvSpPr txBox="1"/>
      </xdr:nvSpPr>
      <xdr:spPr>
        <a:xfrm>
          <a:off x="13609" y="1028701"/>
          <a:ext cx="12900690" cy="7829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NZ" sz="1100" b="1">
              <a:solidFill>
                <a:schemeClr val="dk1"/>
              </a:solidFill>
              <a:latin typeface="+mn-lt"/>
              <a:ea typeface="+mn-ea"/>
              <a:cs typeface="+mn-cs"/>
            </a:rPr>
            <a:t>Overview</a:t>
          </a:r>
          <a:endParaRPr lang="en-NZ"/>
        </a:p>
        <a:p>
          <a:pPr eaLnBrk="1" fontAlgn="auto" latinLnBrk="0" hangingPunct="1"/>
          <a:r>
            <a:rPr lang="en-NZ" sz="1100">
              <a:solidFill>
                <a:schemeClr val="dk1"/>
              </a:solidFill>
              <a:latin typeface="+mn-lt"/>
              <a:ea typeface="+mn-ea"/>
              <a:cs typeface="+mn-cs"/>
            </a:rPr>
            <a:t>The purpose of this report is to provide managers in agencies with management information that improves transparency and scrutiny and helps identify opportunities for improvement and savings.  This agency report is based on the results of the last three years benchmarking exercises for 2011/12, 2012/13 and 2013/14.  Definitions and the metrics can be found in the Data Collection Guide for FY 2013/14. More information on BASS, including prior</a:t>
          </a:r>
          <a:r>
            <a:rPr lang="en-NZ" sz="1100" baseline="0">
              <a:solidFill>
                <a:schemeClr val="dk1"/>
              </a:solidFill>
              <a:latin typeface="+mn-lt"/>
              <a:ea typeface="+mn-ea"/>
              <a:cs typeface="+mn-cs"/>
            </a:rPr>
            <a:t> year results,</a:t>
          </a:r>
          <a:r>
            <a:rPr lang="en-NZ" sz="1100">
              <a:solidFill>
                <a:schemeClr val="dk1"/>
              </a:solidFill>
              <a:latin typeface="+mn-lt"/>
              <a:ea typeface="+mn-ea"/>
              <a:cs typeface="+mn-cs"/>
            </a:rPr>
            <a:t> can be found on the BASS page on Treasury's website. </a:t>
          </a:r>
          <a:endParaRPr lang="en-NZ"/>
        </a:p>
        <a:p>
          <a:r>
            <a:rPr lang="en-NZ" sz="1100">
              <a:solidFill>
                <a:schemeClr val="dk1"/>
              </a:solidFill>
              <a:latin typeface="+mn-lt"/>
              <a:ea typeface="+mn-ea"/>
              <a:cs typeface="+mn-cs"/>
            </a:rPr>
            <a:t> </a:t>
          </a:r>
          <a:endParaRPr lang="en-NZ"/>
        </a:p>
        <a:p>
          <a:r>
            <a:rPr lang="en-NZ" sz="1100" b="1">
              <a:solidFill>
                <a:schemeClr val="dk1"/>
              </a:solidFill>
              <a:latin typeface="+mn-lt"/>
              <a:ea typeface="+mn-ea"/>
              <a:cs typeface="+mn-cs"/>
            </a:rPr>
            <a:t>Benchmarking of Administrative and Support Services is guided by five principles:</a:t>
          </a:r>
          <a:endParaRPr lang="en-NZ"/>
        </a:p>
        <a:p>
          <a:r>
            <a:rPr lang="en-NZ" sz="1100" b="0">
              <a:solidFill>
                <a:schemeClr val="dk1"/>
              </a:solidFill>
              <a:latin typeface="+mn-lt"/>
              <a:ea typeface="+mn-ea"/>
              <a:cs typeface="+mn-cs"/>
            </a:rPr>
            <a:t>1. Metrics are selected with practitioners across government. </a:t>
          </a:r>
          <a:r>
            <a:rPr lang="en-NZ" sz="1100">
              <a:solidFill>
                <a:schemeClr val="dk1"/>
              </a:solidFill>
              <a:latin typeface="+mn-lt"/>
              <a:ea typeface="+mn-ea"/>
              <a:cs typeface="+mn-cs"/>
            </a:rPr>
            <a:t>Selection is based on three criteria:</a:t>
          </a:r>
        </a:p>
        <a:p>
          <a:r>
            <a:rPr lang="en-NZ" sz="1100">
              <a:solidFill>
                <a:schemeClr val="dk1"/>
              </a:solidFill>
              <a:latin typeface="+mn-lt"/>
              <a:ea typeface="+mn-ea"/>
              <a:cs typeface="+mn-cs"/>
            </a:rPr>
            <a:t>A. Metrics reflect performance – they provide meaningful management information that can support business decisions.</a:t>
          </a:r>
        </a:p>
        <a:p>
          <a:r>
            <a:rPr lang="en-NZ" sz="1100">
              <a:solidFill>
                <a:schemeClr val="dk1"/>
              </a:solidFill>
              <a:latin typeface="+mn-lt"/>
              <a:ea typeface="+mn-ea"/>
              <a:cs typeface="+mn-cs"/>
            </a:rPr>
            <a:t>B. Results can be compared – they are comparable across New Zealand agencies and comparator groups.</a:t>
          </a:r>
        </a:p>
        <a:p>
          <a:r>
            <a:rPr lang="en-NZ" sz="1100">
              <a:solidFill>
                <a:schemeClr val="dk1"/>
              </a:solidFill>
              <a:latin typeface="+mn-lt"/>
              <a:ea typeface="+mn-ea"/>
              <a:cs typeface="+mn-cs"/>
            </a:rPr>
            <a:t>C. Data is accessible within agencies – the measurement costs are reasonable.</a:t>
          </a:r>
        </a:p>
        <a:p>
          <a:endParaRPr lang="en-NZ" sz="1100" b="1">
            <a:solidFill>
              <a:schemeClr val="dk1"/>
            </a:solidFill>
            <a:latin typeface="+mn-lt"/>
            <a:ea typeface="+mn-ea"/>
            <a:cs typeface="+mn-cs"/>
          </a:endParaRPr>
        </a:p>
        <a:p>
          <a:r>
            <a:rPr lang="en-NZ" sz="1100" b="0">
              <a:solidFill>
                <a:schemeClr val="dk1"/>
              </a:solidFill>
              <a:latin typeface="+mn-lt"/>
              <a:ea typeface="+mn-ea"/>
              <a:cs typeface="+mn-cs"/>
            </a:rPr>
            <a:t>2. Methods and results are transparent.  </a:t>
          </a:r>
          <a:r>
            <a:rPr lang="en-NZ" sz="1100">
              <a:solidFill>
                <a:schemeClr val="dk1"/>
              </a:solidFill>
              <a:latin typeface="+mn-lt"/>
              <a:ea typeface="+mn-ea"/>
              <a:cs typeface="+mn-cs"/>
            </a:rPr>
            <a:t>Metric calculation methods and underlying definitions are publicly available along with the results of individual agencies to promote transparency, facilitate discussion and debate, and to support collaboration with other jurisdictions undertaking similar exercises.</a:t>
          </a:r>
          <a:endParaRPr lang="en-NZ"/>
        </a:p>
        <a:p>
          <a:endParaRPr lang="en-NZ" sz="1100">
            <a:solidFill>
              <a:schemeClr val="dk1"/>
            </a:solidFill>
            <a:latin typeface="+mn-lt"/>
            <a:ea typeface="+mn-ea"/>
            <a:cs typeface="+mn-cs"/>
          </a:endParaRPr>
        </a:p>
        <a:p>
          <a:r>
            <a:rPr lang="en-NZ" sz="1100" b="0">
              <a:solidFill>
                <a:schemeClr val="dk1"/>
              </a:solidFill>
              <a:latin typeface="+mn-lt"/>
              <a:ea typeface="+mn-ea"/>
              <a:cs typeface="+mn-cs"/>
            </a:rPr>
            <a:t>3. Performance results should be understood within the operational context of each agency. </a:t>
          </a:r>
          <a:r>
            <a:rPr lang="en-NZ" sz="1100">
              <a:solidFill>
                <a:schemeClr val="dk1"/>
              </a:solidFill>
              <a:latin typeface="+mn-lt"/>
              <a:ea typeface="+mn-ea"/>
              <a:cs typeface="+mn-cs"/>
            </a:rPr>
            <a:t> While agencies have common features, each has their own unique functions and cost drivers that need to be considered when interpreting results. For example, results can be expected to differ depending on whether an agency is a</a:t>
          </a:r>
          <a:r>
            <a:rPr lang="en-GB" sz="1100">
              <a:solidFill>
                <a:schemeClr val="dk1"/>
              </a:solidFill>
              <a:latin typeface="+mn-lt"/>
              <a:ea typeface="+mn-ea"/>
              <a:cs typeface="+mn-cs"/>
            </a:rPr>
            <a:t>sset intensive, has large service delivery activities, has a wide range of activities (e.g., multiple votes) or is supporting significant non-departmental activity. </a:t>
          </a:r>
          <a:r>
            <a:rPr lang="en-NZ" sz="1100">
              <a:solidFill>
                <a:schemeClr val="dk1"/>
              </a:solidFill>
              <a:latin typeface="+mn-lt"/>
              <a:ea typeface="+mn-ea"/>
              <a:cs typeface="+mn-cs"/>
            </a:rPr>
            <a:t>Accordingly, benchmarking results are only a guide to relative performance, and conclusions regarding efficiency and effectiveness should be made in light of each agency’s operational context, with comparators chosen according to</a:t>
          </a:r>
          <a:r>
            <a:rPr lang="en-GB" sz="1100">
              <a:solidFill>
                <a:schemeClr val="dk1"/>
              </a:solidFill>
              <a:latin typeface="+mn-lt"/>
              <a:ea typeface="+mn-ea"/>
              <a:cs typeface="+mn-cs"/>
            </a:rPr>
            <a:t> which function within a particular agency is being reviewed</a:t>
          </a:r>
          <a:r>
            <a:rPr lang="en-NZ" sz="1100">
              <a:solidFill>
                <a:schemeClr val="dk1"/>
              </a:solidFill>
              <a:latin typeface="+mn-lt"/>
              <a:ea typeface="+mn-ea"/>
              <a:cs typeface="+mn-cs"/>
            </a:rPr>
            <a:t>.</a:t>
          </a:r>
          <a:endParaRPr lang="en-NZ"/>
        </a:p>
        <a:p>
          <a:endParaRPr lang="en-NZ" sz="1100">
            <a:solidFill>
              <a:schemeClr val="dk1"/>
            </a:solidFill>
            <a:latin typeface="+mn-lt"/>
            <a:ea typeface="+mn-ea"/>
            <a:cs typeface="+mn-cs"/>
          </a:endParaRPr>
        </a:p>
        <a:p>
          <a:r>
            <a:rPr lang="en-NZ" sz="1100" b="0">
              <a:solidFill>
                <a:schemeClr val="dk1"/>
              </a:solidFill>
              <a:latin typeface="+mn-lt"/>
              <a:ea typeface="+mn-ea"/>
              <a:cs typeface="+mn-cs"/>
            </a:rPr>
            <a:t>4. Results should be used constructively, not punitively. </a:t>
          </a:r>
          <a:r>
            <a:rPr lang="en-NZ" sz="1100">
              <a:solidFill>
                <a:schemeClr val="dk1"/>
              </a:solidFill>
              <a:latin typeface="+mn-lt"/>
              <a:ea typeface="+mn-ea"/>
              <a:cs typeface="+mn-cs"/>
            </a:rPr>
            <a:t> In leading practice organisations, performance information supports discussion, decision making, and learning.</a:t>
          </a:r>
        </a:p>
        <a:p>
          <a:endParaRPr lang="en-NZ" sz="1100" b="0">
            <a:solidFill>
              <a:schemeClr val="dk1"/>
            </a:solidFill>
            <a:latin typeface="+mn-lt"/>
            <a:ea typeface="+mn-ea"/>
            <a:cs typeface="+mn-cs"/>
          </a:endParaRPr>
        </a:p>
        <a:p>
          <a:r>
            <a:rPr lang="en-NZ" sz="1100" b="0">
              <a:solidFill>
                <a:schemeClr val="dk1"/>
              </a:solidFill>
              <a:latin typeface="+mn-lt"/>
              <a:ea typeface="+mn-ea"/>
              <a:cs typeface="+mn-cs"/>
            </a:rPr>
            <a:t>5. The quality of management information should improve each year.  Metric sets and data collection methods are refined and improved year-to-year based on lessons learned .  </a:t>
          </a:r>
          <a:endParaRPr lang="en-NZ"/>
        </a:p>
        <a:p>
          <a:endParaRPr lang="en-NZ" sz="1100" b="0">
            <a:solidFill>
              <a:schemeClr val="dk1"/>
            </a:solidFill>
            <a:latin typeface="+mn-lt"/>
            <a:ea typeface="+mn-ea"/>
            <a:cs typeface="+mn-cs"/>
          </a:endParaRPr>
        </a:p>
        <a:p>
          <a:r>
            <a:rPr lang="en-NZ" sz="1100" b="1">
              <a:solidFill>
                <a:schemeClr val="dk1"/>
              </a:solidFill>
              <a:latin typeface="+mn-lt"/>
              <a:ea typeface="+mn-ea"/>
              <a:cs typeface="+mn-cs"/>
            </a:rPr>
            <a:t>Quality of management information</a:t>
          </a:r>
          <a:endParaRPr lang="en-NZ"/>
        </a:p>
        <a:p>
          <a:r>
            <a:rPr lang="en-NZ" sz="1100">
              <a:solidFill>
                <a:schemeClr val="dk1"/>
              </a:solidFill>
              <a:latin typeface="+mn-lt"/>
              <a:ea typeface="+mn-ea"/>
              <a:cs typeface="+mn-cs"/>
            </a:rPr>
            <a:t>Agencies use common definitions and data collection practices, and these definitions and practices are aligned with those used by three main sources of comparator data: UKAA, APQC, and The Hackett Group. Nevertheless, results will be influenced by judgements necessary in applying these definitions and the management information systems used by agencies to support data collection. </a:t>
          </a:r>
        </a:p>
        <a:p>
          <a:endParaRPr lang="en-US" sz="1100" b="1">
            <a:solidFill>
              <a:schemeClr val="dk1"/>
            </a:solidFill>
            <a:latin typeface="+mn-lt"/>
            <a:ea typeface="+mn-ea"/>
            <a:cs typeface="+mn-cs"/>
          </a:endParaRPr>
        </a:p>
        <a:p>
          <a:r>
            <a:rPr lang="en-US" sz="1100">
              <a:solidFill>
                <a:schemeClr val="dk1"/>
              </a:solidFill>
              <a:latin typeface="+mn-lt"/>
              <a:ea typeface="+mn-ea"/>
              <a:cs typeface="+mn-cs"/>
            </a:rPr>
            <a:t>At the submission of data each year for the current reporting period, agencies have the opportunity to make reflective adjustments to the previous year’s submitted data. As a result there may be a small difference between prior year figures in this report when compared with past years published figures. </a:t>
          </a:r>
          <a:endParaRPr lang="en-NZ" sz="1100">
            <a:solidFill>
              <a:schemeClr val="dk1"/>
            </a:solidFill>
            <a:latin typeface="+mn-lt"/>
            <a:ea typeface="+mn-ea"/>
            <a:cs typeface="+mn-cs"/>
          </a:endParaRPr>
        </a:p>
        <a:p>
          <a:endParaRPr lang="en-US" sz="1100" b="1">
            <a:solidFill>
              <a:schemeClr val="dk1"/>
            </a:solidFill>
            <a:latin typeface="+mn-lt"/>
            <a:ea typeface="+mn-ea"/>
            <a:cs typeface="+mn-cs"/>
          </a:endParaRPr>
        </a:p>
        <a:p>
          <a:r>
            <a:rPr lang="en-US" sz="1100">
              <a:solidFill>
                <a:schemeClr val="dk1"/>
              </a:solidFill>
              <a:latin typeface="+mn-lt"/>
              <a:ea typeface="+mn-ea"/>
              <a:cs typeface="+mn-cs"/>
            </a:rPr>
            <a:t>The </a:t>
          </a:r>
          <a:r>
            <a:rPr lang="en-NZ" sz="1100">
              <a:solidFill>
                <a:schemeClr val="dk1"/>
              </a:solidFill>
              <a:latin typeface="+mn-lt"/>
              <a:ea typeface="+mn-ea"/>
              <a:cs typeface="+mn-cs"/>
            </a:rPr>
            <a:t>Ministry of Business, Innovation and Employment</a:t>
          </a:r>
          <a:r>
            <a:rPr lang="en-US" sz="1100">
              <a:solidFill>
                <a:schemeClr val="dk1"/>
              </a:solidFill>
              <a:latin typeface="+mn-lt"/>
              <a:ea typeface="+mn-ea"/>
              <a:cs typeface="+mn-cs"/>
            </a:rPr>
            <a:t> (MBIE) merger, effective from 1 July 2012, impacted on the comparative metrics across cohorts, with Department of Building and Housing (DBH) moving out of the small agency cohort, and Department of Labour (DOL) and Ministry of Economic Development (MED) out of the medium agency cohort, to now be included in the large agency cohort as MBIE. The merger does not affect the NZ full cohort. Information on the effect of costs on individual cohorts is published in detailed functional chapters located on the Treasury website (</a:t>
          </a:r>
          <a:r>
            <a:rPr lang="en-NZ" sz="1100" u="sng">
              <a:solidFill>
                <a:schemeClr val="dk1"/>
              </a:solidFill>
              <a:latin typeface="+mn-lt"/>
              <a:ea typeface="+mn-ea"/>
              <a:cs typeface="+mn-cs"/>
            </a:rPr>
            <a:t>http://www.treasury.govt.nz/statesector/performance/bass/benchmarking</a:t>
          </a:r>
          <a:r>
            <a:rPr lang="en-GB" sz="1100">
              <a:solidFill>
                <a:schemeClr val="dk1"/>
              </a:solidFill>
              <a:latin typeface="+mn-lt"/>
              <a:ea typeface="+mn-ea"/>
              <a:cs typeface="+mn-cs"/>
            </a:rPr>
            <a:t>).</a:t>
          </a:r>
          <a:endParaRPr lang="en-NZ"/>
        </a:p>
        <a:p>
          <a:endParaRPr lang="en-NZ" sz="1100" b="1">
            <a:solidFill>
              <a:schemeClr val="dk1"/>
            </a:solidFill>
            <a:latin typeface="+mn-lt"/>
            <a:ea typeface="+mn-ea"/>
            <a:cs typeface="+mn-cs"/>
          </a:endParaRPr>
        </a:p>
        <a:p>
          <a:r>
            <a:rPr lang="en-NZ" sz="1100" b="0">
              <a:solidFill>
                <a:schemeClr val="dk1"/>
              </a:solidFill>
              <a:latin typeface="+mn-lt"/>
              <a:ea typeface="+mn-ea"/>
              <a:cs typeface="+mn-cs"/>
            </a:rPr>
            <a:t>Where there are concerns with data quality, the underlying problems are based in the maturity of measurement methods and are common in the private and public sectors around the world.  For example, agencies are asked to only include function activity costs for staff that spend more than 20 percent of their time on the relevant function.  The implication of this data collection practice is that, if agencies have highly devolved processes for a specific function, the true cost of the activity is likely to be understated as the data excludes line managers’ time and effort. Two functions that are particularly difficult to measure due to the relative immaturity of measurement methods are:</a:t>
          </a:r>
        </a:p>
        <a:p>
          <a:r>
            <a:rPr lang="en-NZ" sz="1100" b="0">
              <a:solidFill>
                <a:schemeClr val="dk1"/>
              </a:solidFill>
              <a:latin typeface="+mn-lt"/>
              <a:ea typeface="+mn-ea"/>
              <a:cs typeface="+mn-cs"/>
            </a:rPr>
            <a:t>- Procurement: The highly devolved nature of the Procurement function makes it hard to measure expenditure consistently because measurement only captures costs where procurement activities make up more than 20 percent of a person’s time.  While these data collection practices are consistent with international practice, they can lead to an understatement of the cost of Procurement, hampering useful efficiency measurement.</a:t>
          </a:r>
        </a:p>
        <a:p>
          <a:r>
            <a:rPr lang="en-NZ" sz="1100" b="0">
              <a:solidFill>
                <a:schemeClr val="dk1"/>
              </a:solidFill>
              <a:latin typeface="+mn-lt"/>
              <a:ea typeface="+mn-ea"/>
              <a:cs typeface="+mn-cs"/>
            </a:rPr>
            <a:t>- CES: Organisations </a:t>
          </a:r>
          <a:r>
            <a:rPr lang="en-NZ" sz="1100">
              <a:solidFill>
                <a:schemeClr val="dk1"/>
              </a:solidFill>
              <a:latin typeface="+mn-lt"/>
              <a:ea typeface="+mn-ea"/>
              <a:cs typeface="+mn-cs"/>
            </a:rPr>
            <a:t>around the world undertake a wide range of activities within this function without standard definitions, and it is not common for them to benchmark these services.  When they do benchmark, the quality of management information is impaired by data inconsistency and a limited pool of reliable comparator data in New Zealand or internationally.</a:t>
          </a:r>
        </a:p>
        <a:p>
          <a:endParaRPr lang="en-NZ" sz="1100" b="1">
            <a:solidFill>
              <a:schemeClr val="dk1"/>
            </a:solidFill>
            <a:latin typeface="+mn-lt"/>
            <a:ea typeface="+mn-ea"/>
            <a:cs typeface="+mn-cs"/>
          </a:endParaRPr>
        </a:p>
        <a:p>
          <a:r>
            <a:rPr lang="en-NZ" sz="1100" b="0">
              <a:solidFill>
                <a:schemeClr val="dk1"/>
              </a:solidFill>
              <a:latin typeface="+mn-lt"/>
              <a:ea typeface="+mn-ea"/>
              <a:cs typeface="+mn-cs"/>
            </a:rPr>
            <a:t>Management Practice Indicator (MPI) and Capability Maturity Model (CMM) scores are self reported</a:t>
          </a:r>
          <a:r>
            <a:rPr lang="en-NZ" sz="1100">
              <a:solidFill>
                <a:schemeClr val="dk1"/>
              </a:solidFill>
              <a:latin typeface="+mn-lt"/>
              <a:ea typeface="+mn-ea"/>
              <a:cs typeface="+mn-cs"/>
            </a:rPr>
            <a:t> by agencies, and the responses have not been moderated across agencies for consistency.  In these instances, the focus should be on the reported score for an agency and how this has changed over time, rather than comparison of scores across agencies</a:t>
          </a:r>
          <a:r>
            <a:rPr lang="en-GB" sz="1100" i="1">
              <a:solidFill>
                <a:schemeClr val="dk1"/>
              </a:solidFill>
              <a:latin typeface="+mn-lt"/>
              <a:ea typeface="+mn-ea"/>
              <a:cs typeface="+mn-cs"/>
            </a:rPr>
            <a:t>.</a:t>
          </a:r>
          <a:r>
            <a:rPr lang="en-NZ" sz="1100">
              <a:solidFill>
                <a:schemeClr val="dk1"/>
              </a:solidFill>
              <a:latin typeface="+mn-lt"/>
              <a:ea typeface="+mn-ea"/>
              <a:cs typeface="+mn-cs"/>
            </a:rPr>
            <a:t>  </a:t>
          </a:r>
          <a:endParaRPr lang="en-NZ" sz="1100" b="0" i="0" baseline="0">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2533650</xdr:colOff>
      <xdr:row>6</xdr:row>
      <xdr:rowOff>133350</xdr:rowOff>
    </xdr:from>
    <xdr:to>
      <xdr:col>6</xdr:col>
      <xdr:colOff>381000</xdr:colOff>
      <xdr:row>22</xdr:row>
      <xdr:rowOff>152400</xdr:rowOff>
    </xdr:to>
    <xdr:graphicFrame macro="">
      <xdr:nvGraphicFramePr>
        <xdr:cNvPr id="52379361"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29</xdr:row>
      <xdr:rowOff>161925</xdr:rowOff>
    </xdr:from>
    <xdr:to>
      <xdr:col>1</xdr:col>
      <xdr:colOff>1181100</xdr:colOff>
      <xdr:row>44</xdr:row>
      <xdr:rowOff>47625</xdr:rowOff>
    </xdr:to>
    <xdr:graphicFrame macro="">
      <xdr:nvGraphicFramePr>
        <xdr:cNvPr id="5237936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2533650</xdr:colOff>
      <xdr:row>69</xdr:row>
      <xdr:rowOff>180975</xdr:rowOff>
    </xdr:from>
    <xdr:to>
      <xdr:col>7</xdr:col>
      <xdr:colOff>1257300</xdr:colOff>
      <xdr:row>85</xdr:row>
      <xdr:rowOff>152400</xdr:rowOff>
    </xdr:to>
    <xdr:graphicFrame macro="">
      <xdr:nvGraphicFramePr>
        <xdr:cNvPr id="5237936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9525</xdr:colOff>
      <xdr:row>116</xdr:row>
      <xdr:rowOff>161925</xdr:rowOff>
    </xdr:from>
    <xdr:to>
      <xdr:col>7</xdr:col>
      <xdr:colOff>1257300</xdr:colOff>
      <xdr:row>136</xdr:row>
      <xdr:rowOff>76200</xdr:rowOff>
    </xdr:to>
    <xdr:graphicFrame macro="">
      <xdr:nvGraphicFramePr>
        <xdr:cNvPr id="5237936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104775</xdr:colOff>
      <xdr:row>29</xdr:row>
      <xdr:rowOff>171450</xdr:rowOff>
    </xdr:from>
    <xdr:to>
      <xdr:col>4</xdr:col>
      <xdr:colOff>1219200</xdr:colOff>
      <xdr:row>44</xdr:row>
      <xdr:rowOff>57150</xdr:rowOff>
    </xdr:to>
    <xdr:graphicFrame macro="">
      <xdr:nvGraphicFramePr>
        <xdr:cNvPr id="5237936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247650</xdr:colOff>
      <xdr:row>29</xdr:row>
      <xdr:rowOff>161925</xdr:rowOff>
    </xdr:from>
    <xdr:to>
      <xdr:col>7</xdr:col>
      <xdr:colOff>1257300</xdr:colOff>
      <xdr:row>44</xdr:row>
      <xdr:rowOff>47625</xdr:rowOff>
    </xdr:to>
    <xdr:graphicFrame macro="">
      <xdr:nvGraphicFramePr>
        <xdr:cNvPr id="52379366"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53</xdr:row>
      <xdr:rowOff>0</xdr:rowOff>
    </xdr:from>
    <xdr:to>
      <xdr:col>7</xdr:col>
      <xdr:colOff>1266825</xdr:colOff>
      <xdr:row>68</xdr:row>
      <xdr:rowOff>161925</xdr:rowOff>
    </xdr:to>
    <xdr:graphicFrame macro="">
      <xdr:nvGraphicFramePr>
        <xdr:cNvPr id="52379367"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9525</xdr:colOff>
      <xdr:row>97</xdr:row>
      <xdr:rowOff>38100</xdr:rowOff>
    </xdr:from>
    <xdr:to>
      <xdr:col>7</xdr:col>
      <xdr:colOff>1247775</xdr:colOff>
      <xdr:row>115</xdr:row>
      <xdr:rowOff>171450</xdr:rowOff>
    </xdr:to>
    <xdr:graphicFrame macro="">
      <xdr:nvGraphicFramePr>
        <xdr:cNvPr id="52379368"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38100</xdr:colOff>
      <xdr:row>145</xdr:row>
      <xdr:rowOff>114300</xdr:rowOff>
    </xdr:from>
    <xdr:to>
      <xdr:col>7</xdr:col>
      <xdr:colOff>228600</xdr:colOff>
      <xdr:row>165</xdr:row>
      <xdr:rowOff>47625</xdr:rowOff>
    </xdr:to>
    <xdr:graphicFrame macro="">
      <xdr:nvGraphicFramePr>
        <xdr:cNvPr id="52379369"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174</xdr:row>
      <xdr:rowOff>0</xdr:rowOff>
    </xdr:from>
    <xdr:to>
      <xdr:col>7</xdr:col>
      <xdr:colOff>190500</xdr:colOff>
      <xdr:row>193</xdr:row>
      <xdr:rowOff>123825</xdr:rowOff>
    </xdr:to>
    <xdr:graphicFrame macro="">
      <xdr:nvGraphicFramePr>
        <xdr:cNvPr id="52379370"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203</xdr:row>
      <xdr:rowOff>0</xdr:rowOff>
    </xdr:from>
    <xdr:to>
      <xdr:col>7</xdr:col>
      <xdr:colOff>190500</xdr:colOff>
      <xdr:row>222</xdr:row>
      <xdr:rowOff>123825</xdr:rowOff>
    </xdr:to>
    <xdr:graphicFrame macro="">
      <xdr:nvGraphicFramePr>
        <xdr:cNvPr id="52379371"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233</xdr:row>
      <xdr:rowOff>0</xdr:rowOff>
    </xdr:from>
    <xdr:to>
      <xdr:col>7</xdr:col>
      <xdr:colOff>190500</xdr:colOff>
      <xdr:row>252</xdr:row>
      <xdr:rowOff>123825</xdr:rowOff>
    </xdr:to>
    <xdr:graphicFrame macro="">
      <xdr:nvGraphicFramePr>
        <xdr:cNvPr id="52379372"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257175</xdr:colOff>
      <xdr:row>262</xdr:row>
      <xdr:rowOff>0</xdr:rowOff>
    </xdr:from>
    <xdr:to>
      <xdr:col>7</xdr:col>
      <xdr:colOff>238125</xdr:colOff>
      <xdr:row>281</xdr:row>
      <xdr:rowOff>123825</xdr:rowOff>
    </xdr:to>
    <xdr:graphicFrame macro="">
      <xdr:nvGraphicFramePr>
        <xdr:cNvPr id="52379373"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2505075</xdr:colOff>
      <xdr:row>291</xdr:row>
      <xdr:rowOff>28575</xdr:rowOff>
    </xdr:from>
    <xdr:to>
      <xdr:col>6</xdr:col>
      <xdr:colOff>1266825</xdr:colOff>
      <xdr:row>313</xdr:row>
      <xdr:rowOff>85725</xdr:rowOff>
    </xdr:to>
    <xdr:graphicFrame macro="">
      <xdr:nvGraphicFramePr>
        <xdr:cNvPr id="52379374"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xdr:colOff>
      <xdr:row>27</xdr:row>
      <xdr:rowOff>9525</xdr:rowOff>
    </xdr:from>
    <xdr:to>
      <xdr:col>11</xdr:col>
      <xdr:colOff>0</xdr:colOff>
      <xdr:row>44</xdr:row>
      <xdr:rowOff>9525</xdr:rowOff>
    </xdr:to>
    <xdr:graphicFrame macro="">
      <xdr:nvGraphicFramePr>
        <xdr:cNvPr id="5269025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49</xdr:row>
      <xdr:rowOff>0</xdr:rowOff>
    </xdr:from>
    <xdr:to>
      <xdr:col>11</xdr:col>
      <xdr:colOff>0</xdr:colOff>
      <xdr:row>66</xdr:row>
      <xdr:rowOff>0</xdr:rowOff>
    </xdr:to>
    <xdr:graphicFrame macro="">
      <xdr:nvGraphicFramePr>
        <xdr:cNvPr id="52690258"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76</xdr:row>
      <xdr:rowOff>47625</xdr:rowOff>
    </xdr:from>
    <xdr:to>
      <xdr:col>11</xdr:col>
      <xdr:colOff>0</xdr:colOff>
      <xdr:row>96</xdr:row>
      <xdr:rowOff>104775</xdr:rowOff>
    </xdr:to>
    <xdr:graphicFrame macro="">
      <xdr:nvGraphicFramePr>
        <xdr:cNvPr id="52690259"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2362200</xdr:colOff>
      <xdr:row>101</xdr:row>
      <xdr:rowOff>0</xdr:rowOff>
    </xdr:from>
    <xdr:to>
      <xdr:col>10</xdr:col>
      <xdr:colOff>1171575</xdr:colOff>
      <xdr:row>118</xdr:row>
      <xdr:rowOff>0</xdr:rowOff>
    </xdr:to>
    <xdr:graphicFrame macro="">
      <xdr:nvGraphicFramePr>
        <xdr:cNvPr id="52690260"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128</xdr:row>
      <xdr:rowOff>0</xdr:rowOff>
    </xdr:from>
    <xdr:to>
      <xdr:col>11</xdr:col>
      <xdr:colOff>0</xdr:colOff>
      <xdr:row>148</xdr:row>
      <xdr:rowOff>57150</xdr:rowOff>
    </xdr:to>
    <xdr:graphicFrame macro="">
      <xdr:nvGraphicFramePr>
        <xdr:cNvPr id="5269026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9525</xdr:colOff>
      <xdr:row>154</xdr:row>
      <xdr:rowOff>47625</xdr:rowOff>
    </xdr:from>
    <xdr:to>
      <xdr:col>11</xdr:col>
      <xdr:colOff>9525</xdr:colOff>
      <xdr:row>171</xdr:row>
      <xdr:rowOff>47625</xdr:rowOff>
    </xdr:to>
    <xdr:graphicFrame macro="">
      <xdr:nvGraphicFramePr>
        <xdr:cNvPr id="52690262"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0</xdr:colOff>
      <xdr:row>181</xdr:row>
      <xdr:rowOff>0</xdr:rowOff>
    </xdr:from>
    <xdr:to>
      <xdr:col>11</xdr:col>
      <xdr:colOff>9525</xdr:colOff>
      <xdr:row>200</xdr:row>
      <xdr:rowOff>76200</xdr:rowOff>
    </xdr:to>
    <xdr:graphicFrame macro="">
      <xdr:nvGraphicFramePr>
        <xdr:cNvPr id="52690263"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9525</xdr:colOff>
      <xdr:row>30</xdr:row>
      <xdr:rowOff>9525</xdr:rowOff>
    </xdr:from>
    <xdr:to>
      <xdr:col>11</xdr:col>
      <xdr:colOff>0</xdr:colOff>
      <xdr:row>47</xdr:row>
      <xdr:rowOff>0</xdr:rowOff>
    </xdr:to>
    <xdr:graphicFrame macro="">
      <xdr:nvGraphicFramePr>
        <xdr:cNvPr id="4807867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58</xdr:row>
      <xdr:rowOff>9525</xdr:rowOff>
    </xdr:from>
    <xdr:to>
      <xdr:col>11</xdr:col>
      <xdr:colOff>0</xdr:colOff>
      <xdr:row>78</xdr:row>
      <xdr:rowOff>180975</xdr:rowOff>
    </xdr:to>
    <xdr:graphicFrame macro="">
      <xdr:nvGraphicFramePr>
        <xdr:cNvPr id="4807867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82</xdr:row>
      <xdr:rowOff>190500</xdr:rowOff>
    </xdr:from>
    <xdr:to>
      <xdr:col>11</xdr:col>
      <xdr:colOff>9525</xdr:colOff>
      <xdr:row>100</xdr:row>
      <xdr:rowOff>47625</xdr:rowOff>
    </xdr:to>
    <xdr:graphicFrame macro="">
      <xdr:nvGraphicFramePr>
        <xdr:cNvPr id="4807867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110</xdr:row>
      <xdr:rowOff>190500</xdr:rowOff>
    </xdr:from>
    <xdr:to>
      <xdr:col>11</xdr:col>
      <xdr:colOff>0</xdr:colOff>
      <xdr:row>132</xdr:row>
      <xdr:rowOff>161925</xdr:rowOff>
    </xdr:to>
    <xdr:graphicFrame macro="">
      <xdr:nvGraphicFramePr>
        <xdr:cNvPr id="4807867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136</xdr:row>
      <xdr:rowOff>190500</xdr:rowOff>
    </xdr:from>
    <xdr:to>
      <xdr:col>11</xdr:col>
      <xdr:colOff>9525</xdr:colOff>
      <xdr:row>154</xdr:row>
      <xdr:rowOff>47625</xdr:rowOff>
    </xdr:to>
    <xdr:graphicFrame macro="">
      <xdr:nvGraphicFramePr>
        <xdr:cNvPr id="48078676"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157</xdr:row>
      <xdr:rowOff>190500</xdr:rowOff>
    </xdr:from>
    <xdr:to>
      <xdr:col>11</xdr:col>
      <xdr:colOff>9525</xdr:colOff>
      <xdr:row>175</xdr:row>
      <xdr:rowOff>28575</xdr:rowOff>
    </xdr:to>
    <xdr:graphicFrame macro="">
      <xdr:nvGraphicFramePr>
        <xdr:cNvPr id="48078677"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3057525</xdr:colOff>
      <xdr:row>180</xdr:row>
      <xdr:rowOff>0</xdr:rowOff>
    </xdr:from>
    <xdr:to>
      <xdr:col>10</xdr:col>
      <xdr:colOff>1114425</xdr:colOff>
      <xdr:row>199</xdr:row>
      <xdr:rowOff>76200</xdr:rowOff>
    </xdr:to>
    <xdr:graphicFrame macro="">
      <xdr:nvGraphicFramePr>
        <xdr:cNvPr id="48078678"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205</xdr:row>
      <xdr:rowOff>0</xdr:rowOff>
    </xdr:from>
    <xdr:to>
      <xdr:col>11</xdr:col>
      <xdr:colOff>9525</xdr:colOff>
      <xdr:row>222</xdr:row>
      <xdr:rowOff>28575</xdr:rowOff>
    </xdr:to>
    <xdr:graphicFrame macro="">
      <xdr:nvGraphicFramePr>
        <xdr:cNvPr id="48078679"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9525</xdr:colOff>
      <xdr:row>257</xdr:row>
      <xdr:rowOff>9525</xdr:rowOff>
    </xdr:from>
    <xdr:to>
      <xdr:col>12</xdr:col>
      <xdr:colOff>0</xdr:colOff>
      <xdr:row>274</xdr:row>
      <xdr:rowOff>9525</xdr:rowOff>
    </xdr:to>
    <xdr:graphicFrame macro="">
      <xdr:nvGraphicFramePr>
        <xdr:cNvPr id="550619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19050</xdr:colOff>
      <xdr:row>784</xdr:row>
      <xdr:rowOff>66675</xdr:rowOff>
    </xdr:from>
    <xdr:to>
      <xdr:col>11</xdr:col>
      <xdr:colOff>1276350</xdr:colOff>
      <xdr:row>801</xdr:row>
      <xdr:rowOff>66675</xdr:rowOff>
    </xdr:to>
    <xdr:graphicFrame macro="">
      <xdr:nvGraphicFramePr>
        <xdr:cNvPr id="55061946"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1018</xdr:row>
      <xdr:rowOff>0</xdr:rowOff>
    </xdr:from>
    <xdr:to>
      <xdr:col>7</xdr:col>
      <xdr:colOff>28575</xdr:colOff>
      <xdr:row>1035</xdr:row>
      <xdr:rowOff>0</xdr:rowOff>
    </xdr:to>
    <xdr:graphicFrame macro="">
      <xdr:nvGraphicFramePr>
        <xdr:cNvPr id="55061947"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3333750</xdr:colOff>
      <xdr:row>805</xdr:row>
      <xdr:rowOff>180975</xdr:rowOff>
    </xdr:from>
    <xdr:to>
      <xdr:col>12</xdr:col>
      <xdr:colOff>0</xdr:colOff>
      <xdr:row>822</xdr:row>
      <xdr:rowOff>180975</xdr:rowOff>
    </xdr:to>
    <xdr:graphicFrame macro="">
      <xdr:nvGraphicFramePr>
        <xdr:cNvPr id="55061948"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19050</xdr:colOff>
      <xdr:row>826</xdr:row>
      <xdr:rowOff>76200</xdr:rowOff>
    </xdr:from>
    <xdr:to>
      <xdr:col>11</xdr:col>
      <xdr:colOff>1276350</xdr:colOff>
      <xdr:row>843</xdr:row>
      <xdr:rowOff>76200</xdr:rowOff>
    </xdr:to>
    <xdr:graphicFrame macro="">
      <xdr:nvGraphicFramePr>
        <xdr:cNvPr id="55061949"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9525</xdr:colOff>
      <xdr:row>868</xdr:row>
      <xdr:rowOff>95250</xdr:rowOff>
    </xdr:from>
    <xdr:to>
      <xdr:col>12</xdr:col>
      <xdr:colOff>0</xdr:colOff>
      <xdr:row>885</xdr:row>
      <xdr:rowOff>95250</xdr:rowOff>
    </xdr:to>
    <xdr:graphicFrame macro="">
      <xdr:nvGraphicFramePr>
        <xdr:cNvPr id="55061950"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9525</xdr:colOff>
      <xdr:row>966</xdr:row>
      <xdr:rowOff>123825</xdr:rowOff>
    </xdr:from>
    <xdr:to>
      <xdr:col>11</xdr:col>
      <xdr:colOff>85725</xdr:colOff>
      <xdr:row>986</xdr:row>
      <xdr:rowOff>180975</xdr:rowOff>
    </xdr:to>
    <xdr:graphicFrame macro="">
      <xdr:nvGraphicFramePr>
        <xdr:cNvPr id="55061951"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9525</xdr:colOff>
      <xdr:row>289</xdr:row>
      <xdr:rowOff>57150</xdr:rowOff>
    </xdr:from>
    <xdr:to>
      <xdr:col>12</xdr:col>
      <xdr:colOff>28575</xdr:colOff>
      <xdr:row>311</xdr:row>
      <xdr:rowOff>28575</xdr:rowOff>
    </xdr:to>
    <xdr:graphicFrame macro="">
      <xdr:nvGraphicFramePr>
        <xdr:cNvPr id="55061952"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0</xdr:colOff>
      <xdr:row>326</xdr:row>
      <xdr:rowOff>0</xdr:rowOff>
    </xdr:from>
    <xdr:to>
      <xdr:col>12</xdr:col>
      <xdr:colOff>9525</xdr:colOff>
      <xdr:row>347</xdr:row>
      <xdr:rowOff>161925</xdr:rowOff>
    </xdr:to>
    <xdr:graphicFrame macro="">
      <xdr:nvGraphicFramePr>
        <xdr:cNvPr id="55061953"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0</xdr:colOff>
      <xdr:row>362</xdr:row>
      <xdr:rowOff>0</xdr:rowOff>
    </xdr:from>
    <xdr:to>
      <xdr:col>12</xdr:col>
      <xdr:colOff>9525</xdr:colOff>
      <xdr:row>383</xdr:row>
      <xdr:rowOff>123825</xdr:rowOff>
    </xdr:to>
    <xdr:graphicFrame macro="">
      <xdr:nvGraphicFramePr>
        <xdr:cNvPr id="55061954"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0</xdr:colOff>
      <xdr:row>398</xdr:row>
      <xdr:rowOff>0</xdr:rowOff>
    </xdr:from>
    <xdr:to>
      <xdr:col>12</xdr:col>
      <xdr:colOff>9525</xdr:colOff>
      <xdr:row>419</xdr:row>
      <xdr:rowOff>161925</xdr:rowOff>
    </xdr:to>
    <xdr:graphicFrame macro="">
      <xdr:nvGraphicFramePr>
        <xdr:cNvPr id="55061955"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xdr:col>
      <xdr:colOff>0</xdr:colOff>
      <xdr:row>434</xdr:row>
      <xdr:rowOff>0</xdr:rowOff>
    </xdr:from>
    <xdr:to>
      <xdr:col>12</xdr:col>
      <xdr:colOff>9525</xdr:colOff>
      <xdr:row>455</xdr:row>
      <xdr:rowOff>66675</xdr:rowOff>
    </xdr:to>
    <xdr:graphicFrame macro="">
      <xdr:nvGraphicFramePr>
        <xdr:cNvPr id="55061956"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xdr:col>
      <xdr:colOff>0</xdr:colOff>
      <xdr:row>470</xdr:row>
      <xdr:rowOff>0</xdr:rowOff>
    </xdr:from>
    <xdr:to>
      <xdr:col>12</xdr:col>
      <xdr:colOff>9525</xdr:colOff>
      <xdr:row>491</xdr:row>
      <xdr:rowOff>161925</xdr:rowOff>
    </xdr:to>
    <xdr:graphicFrame macro="">
      <xdr:nvGraphicFramePr>
        <xdr:cNvPr id="5506195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xdr:col>
      <xdr:colOff>19050</xdr:colOff>
      <xdr:row>505</xdr:row>
      <xdr:rowOff>161925</xdr:rowOff>
    </xdr:from>
    <xdr:to>
      <xdr:col>12</xdr:col>
      <xdr:colOff>28575</xdr:colOff>
      <xdr:row>526</xdr:row>
      <xdr:rowOff>95250</xdr:rowOff>
    </xdr:to>
    <xdr:graphicFrame macro="">
      <xdr:nvGraphicFramePr>
        <xdr:cNvPr id="55061958"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xdr:col>
      <xdr:colOff>0</xdr:colOff>
      <xdr:row>542</xdr:row>
      <xdr:rowOff>0</xdr:rowOff>
    </xdr:from>
    <xdr:to>
      <xdr:col>12</xdr:col>
      <xdr:colOff>9525</xdr:colOff>
      <xdr:row>563</xdr:row>
      <xdr:rowOff>161925</xdr:rowOff>
    </xdr:to>
    <xdr:graphicFrame macro="">
      <xdr:nvGraphicFramePr>
        <xdr:cNvPr id="55061959"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xdr:col>
      <xdr:colOff>0</xdr:colOff>
      <xdr:row>578</xdr:row>
      <xdr:rowOff>0</xdr:rowOff>
    </xdr:from>
    <xdr:to>
      <xdr:col>12</xdr:col>
      <xdr:colOff>9525</xdr:colOff>
      <xdr:row>599</xdr:row>
      <xdr:rowOff>47625</xdr:rowOff>
    </xdr:to>
    <xdr:graphicFrame macro="">
      <xdr:nvGraphicFramePr>
        <xdr:cNvPr id="55061960"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xdr:col>
      <xdr:colOff>0</xdr:colOff>
      <xdr:row>614</xdr:row>
      <xdr:rowOff>0</xdr:rowOff>
    </xdr:from>
    <xdr:to>
      <xdr:col>12</xdr:col>
      <xdr:colOff>9525</xdr:colOff>
      <xdr:row>635</xdr:row>
      <xdr:rowOff>161925</xdr:rowOff>
    </xdr:to>
    <xdr:graphicFrame macro="">
      <xdr:nvGraphicFramePr>
        <xdr:cNvPr id="55061961"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xdr:col>
      <xdr:colOff>0</xdr:colOff>
      <xdr:row>650</xdr:row>
      <xdr:rowOff>0</xdr:rowOff>
    </xdr:from>
    <xdr:to>
      <xdr:col>12</xdr:col>
      <xdr:colOff>9525</xdr:colOff>
      <xdr:row>671</xdr:row>
      <xdr:rowOff>47625</xdr:rowOff>
    </xdr:to>
    <xdr:graphicFrame macro="">
      <xdr:nvGraphicFramePr>
        <xdr:cNvPr id="55061962"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2</xdr:col>
      <xdr:colOff>0</xdr:colOff>
      <xdr:row>756</xdr:row>
      <xdr:rowOff>180975</xdr:rowOff>
    </xdr:from>
    <xdr:to>
      <xdr:col>11</xdr:col>
      <xdr:colOff>1257300</xdr:colOff>
      <xdr:row>780</xdr:row>
      <xdr:rowOff>171450</xdr:rowOff>
    </xdr:to>
    <xdr:graphicFrame macro="">
      <xdr:nvGraphicFramePr>
        <xdr:cNvPr id="55061963"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xdr:col>
      <xdr:colOff>9525</xdr:colOff>
      <xdr:row>900</xdr:row>
      <xdr:rowOff>47625</xdr:rowOff>
    </xdr:from>
    <xdr:to>
      <xdr:col>11</xdr:col>
      <xdr:colOff>1266825</xdr:colOff>
      <xdr:row>922</xdr:row>
      <xdr:rowOff>180975</xdr:rowOff>
    </xdr:to>
    <xdr:graphicFrame macro="">
      <xdr:nvGraphicFramePr>
        <xdr:cNvPr id="55061964"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3333750</xdr:colOff>
      <xdr:row>688</xdr:row>
      <xdr:rowOff>161925</xdr:rowOff>
    </xdr:from>
    <xdr:to>
      <xdr:col>12</xdr:col>
      <xdr:colOff>0</xdr:colOff>
      <xdr:row>706</xdr:row>
      <xdr:rowOff>0</xdr:rowOff>
    </xdr:to>
    <xdr:graphicFrame macro="">
      <xdr:nvGraphicFramePr>
        <xdr:cNvPr id="55061965"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xdr:col>
      <xdr:colOff>0</xdr:colOff>
      <xdr:row>707</xdr:row>
      <xdr:rowOff>0</xdr:rowOff>
    </xdr:from>
    <xdr:to>
      <xdr:col>12</xdr:col>
      <xdr:colOff>9525</xdr:colOff>
      <xdr:row>724</xdr:row>
      <xdr:rowOff>28575</xdr:rowOff>
    </xdr:to>
    <xdr:graphicFrame macro="">
      <xdr:nvGraphicFramePr>
        <xdr:cNvPr id="55061966"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2</xdr:col>
      <xdr:colOff>0</xdr:colOff>
      <xdr:row>725</xdr:row>
      <xdr:rowOff>0</xdr:rowOff>
    </xdr:from>
    <xdr:to>
      <xdr:col>12</xdr:col>
      <xdr:colOff>9525</xdr:colOff>
      <xdr:row>742</xdr:row>
      <xdr:rowOff>28575</xdr:rowOff>
    </xdr:to>
    <xdr:graphicFrame macro="">
      <xdr:nvGraphicFramePr>
        <xdr:cNvPr id="5506196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2</xdr:col>
      <xdr:colOff>0</xdr:colOff>
      <xdr:row>848</xdr:row>
      <xdr:rowOff>0</xdr:rowOff>
    </xdr:from>
    <xdr:to>
      <xdr:col>11</xdr:col>
      <xdr:colOff>1276350</xdr:colOff>
      <xdr:row>865</xdr:row>
      <xdr:rowOff>0</xdr:rowOff>
    </xdr:to>
    <xdr:graphicFrame macro="">
      <xdr:nvGraphicFramePr>
        <xdr:cNvPr id="55061968"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2</xdr:col>
      <xdr:colOff>0</xdr:colOff>
      <xdr:row>938</xdr:row>
      <xdr:rowOff>0</xdr:rowOff>
    </xdr:from>
    <xdr:to>
      <xdr:col>11</xdr:col>
      <xdr:colOff>1257300</xdr:colOff>
      <xdr:row>959</xdr:row>
      <xdr:rowOff>171450</xdr:rowOff>
    </xdr:to>
    <xdr:graphicFrame macro="">
      <xdr:nvGraphicFramePr>
        <xdr:cNvPr id="55061969"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2</xdr:col>
      <xdr:colOff>0</xdr:colOff>
      <xdr:row>992</xdr:row>
      <xdr:rowOff>0</xdr:rowOff>
    </xdr:from>
    <xdr:to>
      <xdr:col>11</xdr:col>
      <xdr:colOff>76200</xdr:colOff>
      <xdr:row>1012</xdr:row>
      <xdr:rowOff>57150</xdr:rowOff>
    </xdr:to>
    <xdr:graphicFrame macro="">
      <xdr:nvGraphicFramePr>
        <xdr:cNvPr id="55061970"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9525</xdr:colOff>
      <xdr:row>17</xdr:row>
      <xdr:rowOff>9525</xdr:rowOff>
    </xdr:from>
    <xdr:to>
      <xdr:col>11</xdr:col>
      <xdr:colOff>0</xdr:colOff>
      <xdr:row>34</xdr:row>
      <xdr:rowOff>66675</xdr:rowOff>
    </xdr:to>
    <xdr:graphicFrame macro="">
      <xdr:nvGraphicFramePr>
        <xdr:cNvPr id="4953477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196</xdr:row>
      <xdr:rowOff>0</xdr:rowOff>
    </xdr:from>
    <xdr:to>
      <xdr:col>11</xdr:col>
      <xdr:colOff>9525</xdr:colOff>
      <xdr:row>215</xdr:row>
      <xdr:rowOff>38100</xdr:rowOff>
    </xdr:to>
    <xdr:graphicFrame macro="">
      <xdr:nvGraphicFramePr>
        <xdr:cNvPr id="4953477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9525</xdr:colOff>
      <xdr:row>38</xdr:row>
      <xdr:rowOff>9525</xdr:rowOff>
    </xdr:from>
    <xdr:to>
      <xdr:col>10</xdr:col>
      <xdr:colOff>1181100</xdr:colOff>
      <xdr:row>55</xdr:row>
      <xdr:rowOff>47625</xdr:rowOff>
    </xdr:to>
    <xdr:graphicFrame macro="">
      <xdr:nvGraphicFramePr>
        <xdr:cNvPr id="49534780"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9525</xdr:colOff>
      <xdr:row>59</xdr:row>
      <xdr:rowOff>9525</xdr:rowOff>
    </xdr:from>
    <xdr:to>
      <xdr:col>11</xdr:col>
      <xdr:colOff>9525</xdr:colOff>
      <xdr:row>76</xdr:row>
      <xdr:rowOff>57150</xdr:rowOff>
    </xdr:to>
    <xdr:graphicFrame macro="">
      <xdr:nvGraphicFramePr>
        <xdr:cNvPr id="49534781"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9525</xdr:colOff>
      <xdr:row>79</xdr:row>
      <xdr:rowOff>142875</xdr:rowOff>
    </xdr:from>
    <xdr:to>
      <xdr:col>11</xdr:col>
      <xdr:colOff>0</xdr:colOff>
      <xdr:row>97</xdr:row>
      <xdr:rowOff>0</xdr:rowOff>
    </xdr:to>
    <xdr:graphicFrame macro="">
      <xdr:nvGraphicFramePr>
        <xdr:cNvPr id="49534782"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101</xdr:row>
      <xdr:rowOff>123825</xdr:rowOff>
    </xdr:from>
    <xdr:to>
      <xdr:col>10</xdr:col>
      <xdr:colOff>1171575</xdr:colOff>
      <xdr:row>118</xdr:row>
      <xdr:rowOff>171450</xdr:rowOff>
    </xdr:to>
    <xdr:graphicFrame macro="">
      <xdr:nvGraphicFramePr>
        <xdr:cNvPr id="49534783"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0</xdr:colOff>
      <xdr:row>125</xdr:row>
      <xdr:rowOff>0</xdr:rowOff>
    </xdr:from>
    <xdr:to>
      <xdr:col>10</xdr:col>
      <xdr:colOff>1171575</xdr:colOff>
      <xdr:row>142</xdr:row>
      <xdr:rowOff>47625</xdr:rowOff>
    </xdr:to>
    <xdr:graphicFrame macro="">
      <xdr:nvGraphicFramePr>
        <xdr:cNvPr id="4953478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19050</xdr:colOff>
      <xdr:row>147</xdr:row>
      <xdr:rowOff>47625</xdr:rowOff>
    </xdr:from>
    <xdr:to>
      <xdr:col>11</xdr:col>
      <xdr:colOff>9525</xdr:colOff>
      <xdr:row>164</xdr:row>
      <xdr:rowOff>95250</xdr:rowOff>
    </xdr:to>
    <xdr:graphicFrame macro="">
      <xdr:nvGraphicFramePr>
        <xdr:cNvPr id="49534785"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0</xdr:colOff>
      <xdr:row>169</xdr:row>
      <xdr:rowOff>0</xdr:rowOff>
    </xdr:from>
    <xdr:to>
      <xdr:col>10</xdr:col>
      <xdr:colOff>1171575</xdr:colOff>
      <xdr:row>186</xdr:row>
      <xdr:rowOff>47625</xdr:rowOff>
    </xdr:to>
    <xdr:graphicFrame macro="">
      <xdr:nvGraphicFramePr>
        <xdr:cNvPr id="49534786"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xdr:col>
      <xdr:colOff>9525</xdr:colOff>
      <xdr:row>34</xdr:row>
      <xdr:rowOff>9525</xdr:rowOff>
    </xdr:from>
    <xdr:to>
      <xdr:col>11</xdr:col>
      <xdr:colOff>19050</xdr:colOff>
      <xdr:row>51</xdr:row>
      <xdr:rowOff>47625</xdr:rowOff>
    </xdr:to>
    <xdr:graphicFrame macro="">
      <xdr:nvGraphicFramePr>
        <xdr:cNvPr id="5443809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9525</xdr:colOff>
      <xdr:row>115</xdr:row>
      <xdr:rowOff>9525</xdr:rowOff>
    </xdr:from>
    <xdr:to>
      <xdr:col>10</xdr:col>
      <xdr:colOff>1200150</xdr:colOff>
      <xdr:row>132</xdr:row>
      <xdr:rowOff>47625</xdr:rowOff>
    </xdr:to>
    <xdr:graphicFrame macro="">
      <xdr:nvGraphicFramePr>
        <xdr:cNvPr id="5443809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60</xdr:row>
      <xdr:rowOff>190500</xdr:rowOff>
    </xdr:from>
    <xdr:to>
      <xdr:col>11</xdr:col>
      <xdr:colOff>9525</xdr:colOff>
      <xdr:row>81</xdr:row>
      <xdr:rowOff>104775</xdr:rowOff>
    </xdr:to>
    <xdr:graphicFrame macro="">
      <xdr:nvGraphicFramePr>
        <xdr:cNvPr id="54438092"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38100</xdr:colOff>
      <xdr:row>87</xdr:row>
      <xdr:rowOff>47625</xdr:rowOff>
    </xdr:from>
    <xdr:to>
      <xdr:col>10</xdr:col>
      <xdr:colOff>1200150</xdr:colOff>
      <xdr:row>104</xdr:row>
      <xdr:rowOff>123825</xdr:rowOff>
    </xdr:to>
    <xdr:graphicFrame macro="">
      <xdr:nvGraphicFramePr>
        <xdr:cNvPr id="5443809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2781300</xdr:colOff>
      <xdr:row>139</xdr:row>
      <xdr:rowOff>152400</xdr:rowOff>
    </xdr:from>
    <xdr:to>
      <xdr:col>11</xdr:col>
      <xdr:colOff>0</xdr:colOff>
      <xdr:row>157</xdr:row>
      <xdr:rowOff>0</xdr:rowOff>
    </xdr:to>
    <xdr:graphicFrame macro="">
      <xdr:nvGraphicFramePr>
        <xdr:cNvPr id="5443809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19050</xdr:colOff>
      <xdr:row>162</xdr:row>
      <xdr:rowOff>19050</xdr:rowOff>
    </xdr:from>
    <xdr:to>
      <xdr:col>11</xdr:col>
      <xdr:colOff>0</xdr:colOff>
      <xdr:row>181</xdr:row>
      <xdr:rowOff>152400</xdr:rowOff>
    </xdr:to>
    <xdr:graphicFrame macro="">
      <xdr:nvGraphicFramePr>
        <xdr:cNvPr id="5443809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3114675</xdr:colOff>
      <xdr:row>189</xdr:row>
      <xdr:rowOff>142875</xdr:rowOff>
    </xdr:from>
    <xdr:to>
      <xdr:col>10</xdr:col>
      <xdr:colOff>1209675</xdr:colOff>
      <xdr:row>209</xdr:row>
      <xdr:rowOff>28575</xdr:rowOff>
    </xdr:to>
    <xdr:graphicFrame macro="">
      <xdr:nvGraphicFramePr>
        <xdr:cNvPr id="5443809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216</xdr:row>
      <xdr:rowOff>0</xdr:rowOff>
    </xdr:from>
    <xdr:to>
      <xdr:col>10</xdr:col>
      <xdr:colOff>1200150</xdr:colOff>
      <xdr:row>235</xdr:row>
      <xdr:rowOff>76200</xdr:rowOff>
    </xdr:to>
    <xdr:graphicFrame macro="">
      <xdr:nvGraphicFramePr>
        <xdr:cNvPr id="5443809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E14"/>
  <sheetViews>
    <sheetView tabSelected="1" zoomScaleNormal="100" workbookViewId="0">
      <pane activePane="bottomRight" state="frozen"/>
      <selection activeCell="A46" sqref="A46"/>
    </sheetView>
  </sheetViews>
  <sheetFormatPr defaultRowHeight="15" customHeight="1"/>
  <cols>
    <col min="1" max="1" width="15.125" style="3" customWidth="1"/>
    <col min="2" max="2" width="73" customWidth="1"/>
    <col min="3" max="3" width="23.75" style="3" customWidth="1"/>
    <col min="4" max="4" width="57.75" customWidth="1"/>
  </cols>
  <sheetData>
    <row r="1" spans="1:5" ht="36" customHeight="1">
      <c r="A1" s="178" t="s">
        <v>822</v>
      </c>
      <c r="B1" s="178"/>
      <c r="C1" s="178"/>
      <c r="D1" s="178"/>
    </row>
    <row r="3" spans="1:5" ht="15" customHeight="1">
      <c r="A3" s="4" t="s">
        <v>3</v>
      </c>
      <c r="B3" s="5" t="s">
        <v>867</v>
      </c>
    </row>
    <row r="4" spans="1:5" ht="15" customHeight="1">
      <c r="B4" s="3" t="s">
        <v>868</v>
      </c>
    </row>
    <row r="5" spans="1:5" ht="14.25">
      <c r="B5" t="s">
        <v>868</v>
      </c>
    </row>
    <row r="14" spans="1:5" ht="15" customHeight="1">
      <c r="E14" s="71"/>
    </row>
  </sheetData>
  <customSheetViews>
    <customSheetView guid="{1955BA96-31E1-4958-8935-A0DE5811631F}">
      <selection activeCell="H9" sqref="H9"/>
      <pageMargins left="0.70866141732283472" right="0.70866141732283472" top="0.74803149606299213" bottom="0.74803149606299213" header="0.31496062992125984" footer="0.31496062992125984"/>
      <pageSetup paperSize="9" scale="70" orientation="landscape" r:id="rId1"/>
      <headerFooter>
        <oddHeader>&amp;L&amp;C&amp;R</oddHeader>
        <oddFooter>&amp;L&amp;C&amp;R</oddFooter>
      </headerFooter>
    </customSheetView>
  </customSheetViews>
  <mergeCells count="1">
    <mergeCell ref="A1:D1"/>
  </mergeCells>
  <pageMargins left="0.70866141732283472" right="0.70866141732283472" top="0.74803149606299213" bottom="0.74803149606299213" header="0.31496062992125984" footer="0.31496062992125984"/>
  <pageSetup paperSize="9" scale="70" orientation="landscape"/>
  <headerFooter>
    <oddHeader>&amp;L&amp;C&amp;R</oddHeader>
    <oddFooter>&amp;L&amp;C&amp;R</oddFooter>
  </headerFooter>
  <drawing r:id="rId2"/>
</worksheet>
</file>

<file path=xl/worksheets/sheet2.xml><?xml version="1.0" encoding="utf-8"?>
<worksheet xmlns="http://schemas.openxmlformats.org/spreadsheetml/2006/main" xmlns:r="http://schemas.openxmlformats.org/officeDocument/2006/relationships">
  <dimension ref="A1:D27"/>
  <sheetViews>
    <sheetView zoomScaleNormal="100" workbookViewId="0">
      <pane activePane="bottomRight" state="frozen"/>
      <selection sqref="A1:C1"/>
    </sheetView>
  </sheetViews>
  <sheetFormatPr defaultRowHeight="15" customHeight="1"/>
  <cols>
    <col min="1" max="1" width="7" style="8" customWidth="1"/>
    <col min="2" max="2" width="53.75" customWidth="1"/>
    <col min="3" max="3" width="89.625" customWidth="1"/>
  </cols>
  <sheetData>
    <row r="1" spans="1:4" ht="36" customHeight="1">
      <c r="A1" s="178" t="s">
        <v>4</v>
      </c>
      <c r="B1" s="178"/>
      <c r="C1" s="178"/>
    </row>
    <row r="2" spans="1:4" ht="15" customHeight="1">
      <c r="A2" s="6" t="s">
        <v>5</v>
      </c>
      <c r="B2" s="7" t="s">
        <v>6</v>
      </c>
      <c r="C2" s="7" t="s">
        <v>7</v>
      </c>
    </row>
    <row r="3" spans="1:4" ht="15" customHeight="1">
      <c r="A3" s="8">
        <v>0</v>
      </c>
      <c r="B3" s="9" t="s">
        <v>8</v>
      </c>
      <c r="C3" s="9" t="s">
        <v>145</v>
      </c>
    </row>
    <row r="4" spans="1:4" ht="15" customHeight="1">
      <c r="A4" s="8">
        <v>1</v>
      </c>
      <c r="B4" s="9" t="s">
        <v>4</v>
      </c>
      <c r="C4" s="9" t="s">
        <v>4</v>
      </c>
    </row>
    <row r="5" spans="1:4" ht="15" customHeight="1">
      <c r="A5" s="8">
        <v>2</v>
      </c>
      <c r="B5" s="9" t="s">
        <v>9</v>
      </c>
      <c r="C5" s="9" t="s">
        <v>823</v>
      </c>
    </row>
    <row r="6" spans="1:4" ht="15" customHeight="1">
      <c r="A6" s="8">
        <v>3</v>
      </c>
      <c r="B6" s="9" t="s">
        <v>146</v>
      </c>
      <c r="C6" s="9" t="s">
        <v>147</v>
      </c>
    </row>
    <row r="7" spans="1:4" ht="15" customHeight="1">
      <c r="A7" s="8">
        <v>4</v>
      </c>
      <c r="B7" s="9" t="s">
        <v>148</v>
      </c>
      <c r="C7" s="9" t="s">
        <v>149</v>
      </c>
    </row>
    <row r="8" spans="1:4" ht="15" customHeight="1">
      <c r="A8" s="8">
        <v>5</v>
      </c>
      <c r="B8" s="9" t="s">
        <v>150</v>
      </c>
      <c r="C8" s="9" t="s">
        <v>151</v>
      </c>
    </row>
    <row r="9" spans="1:4" ht="15" customHeight="1">
      <c r="A9" s="8">
        <v>6</v>
      </c>
      <c r="B9" s="9" t="s">
        <v>152</v>
      </c>
      <c r="C9" s="9" t="s">
        <v>153</v>
      </c>
    </row>
    <row r="10" spans="1:4" ht="15" customHeight="1">
      <c r="A10" s="8">
        <v>7</v>
      </c>
      <c r="B10" s="9" t="s">
        <v>154</v>
      </c>
      <c r="C10" s="9" t="s">
        <v>155</v>
      </c>
    </row>
    <row r="11" spans="1:4" ht="15" customHeight="1">
      <c r="A11" s="132">
        <v>8</v>
      </c>
      <c r="B11" s="9" t="s">
        <v>156</v>
      </c>
      <c r="C11" s="9" t="s">
        <v>157</v>
      </c>
      <c r="D11" s="71"/>
    </row>
    <row r="12" spans="1:4" ht="15" customHeight="1">
      <c r="B12" s="9"/>
      <c r="C12" s="9"/>
    </row>
    <row r="13" spans="1:4" ht="15" customHeight="1">
      <c r="B13" s="9"/>
      <c r="C13" s="9"/>
    </row>
    <row r="14" spans="1:4" ht="15" customHeight="1">
      <c r="B14" s="9"/>
      <c r="C14" s="9"/>
    </row>
    <row r="15" spans="1:4" ht="15" customHeight="1">
      <c r="B15" s="9"/>
      <c r="C15" s="9"/>
    </row>
    <row r="16" spans="1:4" ht="15" customHeight="1">
      <c r="B16" s="9"/>
      <c r="C16" s="9"/>
    </row>
    <row r="17" spans="2:3" ht="15" customHeight="1">
      <c r="B17" s="9"/>
      <c r="C17" s="9"/>
    </row>
    <row r="18" spans="2:3" ht="15" customHeight="1">
      <c r="B18" s="9"/>
      <c r="C18" s="9"/>
    </row>
    <row r="19" spans="2:3" ht="15" customHeight="1">
      <c r="B19" s="9"/>
      <c r="C19" s="9"/>
    </row>
    <row r="20" spans="2:3" ht="15" customHeight="1">
      <c r="B20" s="9"/>
      <c r="C20" s="9"/>
    </row>
    <row r="21" spans="2:3" ht="15" customHeight="1">
      <c r="B21" s="9"/>
      <c r="C21" s="9"/>
    </row>
    <row r="22" spans="2:3" ht="15" customHeight="1">
      <c r="B22" s="9"/>
      <c r="C22" s="9"/>
    </row>
    <row r="23" spans="2:3" ht="15" customHeight="1">
      <c r="B23" s="9"/>
      <c r="C23" s="9"/>
    </row>
    <row r="24" spans="2:3" ht="15" customHeight="1">
      <c r="B24" s="9"/>
      <c r="C24" s="9"/>
    </row>
    <row r="25" spans="2:3" ht="15" customHeight="1">
      <c r="B25" s="9"/>
      <c r="C25" s="9"/>
    </row>
    <row r="26" spans="2:3" ht="15" customHeight="1">
      <c r="B26" s="9"/>
      <c r="C26" s="9"/>
    </row>
    <row r="27" spans="2:3" ht="15" customHeight="1">
      <c r="B27" s="9"/>
      <c r="C27" s="9"/>
    </row>
  </sheetData>
  <customSheetViews>
    <customSheetView guid="{1955BA96-31E1-4958-8935-A0DE5811631F}">
      <selection sqref="A1:C1"/>
      <pageMargins left="0.70866141732283472" right="0.70866141732283472" top="0.74803149606299213" bottom="0.74803149606299213" header="0.31496062992125984" footer="0.31496062992125984"/>
      <pageSetup paperSize="9" scale="70" orientation="landscape" r:id="rId1"/>
      <headerFooter>
        <oddHeader>&amp;L&amp;C&amp;R</oddHeader>
        <oddFooter>&amp;L&amp;C&amp;R</oddFooter>
      </headerFooter>
    </customSheetView>
  </customSheetViews>
  <mergeCells count="1">
    <mergeCell ref="A1:C1"/>
  </mergeCells>
  <pageMargins left="0.70866141732283472" right="0.70866141732283472" top="0.74803149606299213" bottom="0.74803149606299213" header="0.31496062992125984" footer="0.31496062992125984"/>
  <pageSetup paperSize="9" scale="70" orientation="landscape"/>
  <headerFooter>
    <oddHeader>&amp;L&amp;C&amp;R</oddHeader>
    <oddFooter>&amp;L&amp;C&amp;R</oddFooter>
  </headerFooter>
</worksheet>
</file>

<file path=xl/worksheets/sheet3.xml><?xml version="1.0" encoding="utf-8"?>
<worksheet xmlns="http://schemas.openxmlformats.org/spreadsheetml/2006/main" xmlns:r="http://schemas.openxmlformats.org/officeDocument/2006/relationships">
  <dimension ref="A1:G343"/>
  <sheetViews>
    <sheetView zoomScaleNormal="100" workbookViewId="0">
      <pane activePane="bottomRight" state="frozen"/>
      <selection sqref="A1:G1"/>
    </sheetView>
  </sheetViews>
  <sheetFormatPr defaultColWidth="9.125" defaultRowHeight="15" customHeight="1"/>
  <cols>
    <col min="1" max="1" width="15.125" style="3" customWidth="1"/>
    <col min="2" max="2" width="74.875" customWidth="1"/>
    <col min="3" max="3" width="18.625" style="3" customWidth="1"/>
    <col min="4" max="7" width="18.625" customWidth="1"/>
  </cols>
  <sheetData>
    <row r="1" spans="1:7" ht="36" customHeight="1">
      <c r="A1" s="178" t="s">
        <v>859</v>
      </c>
      <c r="B1" s="178"/>
      <c r="C1" s="178"/>
      <c r="D1" s="178"/>
      <c r="E1" s="178"/>
      <c r="F1" s="178"/>
      <c r="G1" s="178"/>
    </row>
    <row r="3" spans="1:7" ht="15" customHeight="1">
      <c r="A3" s="4" t="s">
        <v>3</v>
      </c>
      <c r="B3" s="5" t="str">
        <f>'0. Report notes'!B3</f>
        <v>Department of Conservation</v>
      </c>
    </row>
    <row r="4" spans="1:7" ht="15" customHeight="1">
      <c r="B4" s="3"/>
    </row>
    <row r="5" spans="1:7" ht="15" customHeight="1">
      <c r="B5" s="3"/>
    </row>
    <row r="6" spans="1:7" ht="39.75" customHeight="1">
      <c r="A6" s="10" t="s">
        <v>10</v>
      </c>
      <c r="B6" s="10" t="s">
        <v>11</v>
      </c>
      <c r="C6" s="11" t="s">
        <v>860</v>
      </c>
      <c r="D6" s="11" t="s">
        <v>861</v>
      </c>
      <c r="E6" s="11" t="s">
        <v>864</v>
      </c>
      <c r="F6" s="11" t="s">
        <v>862</v>
      </c>
      <c r="G6" s="11" t="s">
        <v>863</v>
      </c>
    </row>
    <row r="7" spans="1:7" s="12" customFormat="1" ht="18.75" customHeight="1">
      <c r="A7" s="179" t="s">
        <v>12</v>
      </c>
      <c r="B7" s="180"/>
      <c r="C7" s="180"/>
      <c r="D7" s="180"/>
      <c r="E7" s="180"/>
      <c r="F7" s="180"/>
      <c r="G7" s="181"/>
    </row>
    <row r="8" spans="1:7" s="12" customFormat="1" ht="18.75" customHeight="1">
      <c r="A8" s="13" t="s">
        <v>809</v>
      </c>
      <c r="B8" s="13" t="s">
        <v>13</v>
      </c>
      <c r="C8" s="62">
        <v>0.13320000000000001</v>
      </c>
      <c r="D8" s="62">
        <v>0.13300000000000001</v>
      </c>
      <c r="E8" s="62">
        <v>0.13639999999999999</v>
      </c>
      <c r="F8" s="62">
        <f>IF(ISTEXT(C8), "N/A", IF(ISTEXT(D8), "N/A", C8-D8))</f>
        <v>2.0000000000000573E-4</v>
      </c>
      <c r="G8" s="62">
        <f>IF(ISTEXT(F8),"N/A",IF(D8=0,0,F8/D8))</f>
        <v>1.5037593984962836E-3</v>
      </c>
    </row>
    <row r="9" spans="1:7" s="12" customFormat="1" ht="18.75" customHeight="1">
      <c r="A9" s="179" t="s">
        <v>14</v>
      </c>
      <c r="B9" s="180"/>
      <c r="C9" s="180"/>
      <c r="D9" s="180"/>
      <c r="E9" s="180"/>
      <c r="F9" s="180"/>
      <c r="G9" s="181"/>
    </row>
    <row r="10" spans="1:7" s="12" customFormat="1" ht="18.75" customHeight="1">
      <c r="A10" s="13" t="s">
        <v>15</v>
      </c>
      <c r="B10" s="13" t="s">
        <v>2</v>
      </c>
      <c r="C10" s="30">
        <v>2298.2143000000001</v>
      </c>
      <c r="D10" s="30">
        <v>2225.9614999999999</v>
      </c>
      <c r="E10" s="30">
        <v>2626.2566999999999</v>
      </c>
      <c r="F10" s="30">
        <f>IF(ISTEXT(C10), "N/A", IF(ISTEXT(D10), "N/A", C10-D10))</f>
        <v>72.252800000000207</v>
      </c>
      <c r="G10" s="62">
        <f>IF(ISTEXT(F10), "N/A", IF(D10=0, 0, F10/D10))</f>
        <v>3.2459141813548982E-2</v>
      </c>
    </row>
    <row r="11" spans="1:7" s="12" customFormat="1" ht="18.75" customHeight="1">
      <c r="A11" s="13" t="s">
        <v>16</v>
      </c>
      <c r="B11" s="13" t="s">
        <v>17</v>
      </c>
      <c r="C11" s="64">
        <v>89.6</v>
      </c>
      <c r="D11" s="64">
        <v>91.178100000000001</v>
      </c>
      <c r="E11" s="64">
        <v>89.946799999999996</v>
      </c>
      <c r="F11" s="64">
        <f>IF(ISTEXT(C11), "N/A", IF(ISTEXT(D11), "N/A", C11-D11))</f>
        <v>-1.5781000000000063</v>
      </c>
      <c r="G11" s="62">
        <f t="shared" ref="G11:G26" si="0">IF(ISTEXT(F11), "N/A", IF(D11=0, 0, F11/D11))</f>
        <v>-1.7307884239746236E-2</v>
      </c>
    </row>
    <row r="12" spans="1:7" s="12" customFormat="1" ht="18.75" customHeight="1">
      <c r="A12" s="13" t="s">
        <v>18</v>
      </c>
      <c r="B12" s="13" t="s">
        <v>19</v>
      </c>
      <c r="C12" s="65"/>
      <c r="D12" s="65"/>
      <c r="E12" s="66"/>
      <c r="F12" s="62"/>
      <c r="G12" s="62"/>
    </row>
    <row r="13" spans="1:7" s="12" customFormat="1" ht="18.75" customHeight="1">
      <c r="A13" s="15" t="s">
        <v>20</v>
      </c>
      <c r="B13" s="15" t="s">
        <v>21</v>
      </c>
      <c r="C13" s="30">
        <v>350.59519999999998</v>
      </c>
      <c r="D13" s="30">
        <v>439.30290000000002</v>
      </c>
      <c r="E13" s="30">
        <v>649.91129999999998</v>
      </c>
      <c r="F13" s="30">
        <f>IF(ISTEXT(C13), "N/A", IF(ISTEXT(D13), "N/A", C13-D13))</f>
        <v>-88.707700000000045</v>
      </c>
      <c r="G13" s="62">
        <f t="shared" si="0"/>
        <v>-0.201928327812086</v>
      </c>
    </row>
    <row r="14" spans="1:7" s="12" customFormat="1" ht="18.75" customHeight="1">
      <c r="A14" s="15" t="s">
        <v>22</v>
      </c>
      <c r="B14" s="15" t="s">
        <v>824</v>
      </c>
      <c r="C14" s="30">
        <v>643.45240000000001</v>
      </c>
      <c r="D14" s="30">
        <v>102.1635</v>
      </c>
      <c r="E14" s="30">
        <v>128.32640000000001</v>
      </c>
      <c r="F14" s="30">
        <f t="shared" ref="F14:F19" si="1">IF(ISTEXT(C14), "N/A", IF(ISTEXT(D14), "N/A", C14-D14))</f>
        <v>541.28890000000001</v>
      </c>
      <c r="G14" s="62">
        <f t="shared" si="0"/>
        <v>5.2982611206546375</v>
      </c>
    </row>
    <row r="15" spans="1:7" s="12" customFormat="1" ht="18.75" customHeight="1">
      <c r="A15" s="15" t="s">
        <v>24</v>
      </c>
      <c r="B15" s="15" t="s">
        <v>25</v>
      </c>
      <c r="C15" s="30">
        <v>508.33330000000001</v>
      </c>
      <c r="D15" s="30">
        <v>64.903800000000004</v>
      </c>
      <c r="E15" s="30">
        <v>63.8675</v>
      </c>
      <c r="F15" s="30">
        <f t="shared" si="1"/>
        <v>443.42950000000002</v>
      </c>
      <c r="G15" s="62">
        <f t="shared" si="0"/>
        <v>6.8321038213479026</v>
      </c>
    </row>
    <row r="16" spans="1:7" s="12" customFormat="1" ht="18.75" customHeight="1">
      <c r="A16" s="15" t="s">
        <v>26</v>
      </c>
      <c r="B16" s="15" t="s">
        <v>27</v>
      </c>
      <c r="C16" s="30">
        <v>416.66669999999999</v>
      </c>
      <c r="D16" s="30">
        <v>1121.9952000000001</v>
      </c>
      <c r="E16" s="30">
        <v>1282.673</v>
      </c>
      <c r="F16" s="30">
        <f t="shared" si="1"/>
        <v>-705.32850000000008</v>
      </c>
      <c r="G16" s="62">
        <f t="shared" si="0"/>
        <v>-0.62863771609718122</v>
      </c>
    </row>
    <row r="17" spans="1:7" ht="18.75" customHeight="1">
      <c r="A17" s="17" t="s">
        <v>28</v>
      </c>
      <c r="B17" s="17" t="s">
        <v>29</v>
      </c>
      <c r="C17" s="23">
        <v>160.71430000000001</v>
      </c>
      <c r="D17" s="30">
        <v>227.76439999999999</v>
      </c>
      <c r="E17" s="30">
        <v>222.94499999999999</v>
      </c>
      <c r="F17" s="30">
        <f t="shared" si="1"/>
        <v>-67.050099999999986</v>
      </c>
      <c r="G17" s="62">
        <f t="shared" si="0"/>
        <v>-0.29438358233332335</v>
      </c>
    </row>
    <row r="18" spans="1:7" ht="18.75" customHeight="1">
      <c r="A18" s="17" t="s">
        <v>30</v>
      </c>
      <c r="B18" s="17" t="s">
        <v>31</v>
      </c>
      <c r="C18" s="23">
        <v>218.45240000000001</v>
      </c>
      <c r="D18" s="30">
        <v>269.83170000000001</v>
      </c>
      <c r="E18" s="30">
        <v>278.53339999999997</v>
      </c>
      <c r="F18" s="30">
        <f t="shared" si="1"/>
        <v>-51.379300000000001</v>
      </c>
      <c r="G18" s="62">
        <f t="shared" si="0"/>
        <v>-0.19041239409602356</v>
      </c>
    </row>
    <row r="19" spans="1:7" ht="18.75" customHeight="1">
      <c r="A19" s="19" t="s">
        <v>32</v>
      </c>
      <c r="B19" s="19" t="s">
        <v>33</v>
      </c>
      <c r="C19" s="23">
        <v>6107.3446000000004</v>
      </c>
      <c r="D19" s="30">
        <v>1808.5106000000001</v>
      </c>
      <c r="E19" s="30">
        <v>2494.2529</v>
      </c>
      <c r="F19" s="30">
        <f t="shared" si="1"/>
        <v>4298.8340000000007</v>
      </c>
      <c r="G19" s="62">
        <f t="shared" si="0"/>
        <v>2.3770023797482862</v>
      </c>
    </row>
    <row r="20" spans="1:7" ht="18.75" customHeight="1">
      <c r="A20" s="19" t="s">
        <v>34</v>
      </c>
      <c r="B20" s="173" t="s">
        <v>144</v>
      </c>
      <c r="C20" s="52"/>
      <c r="D20" s="52"/>
      <c r="E20" s="63"/>
      <c r="F20" s="21"/>
      <c r="G20" s="62"/>
    </row>
    <row r="21" spans="1:7" ht="18.75" customHeight="1">
      <c r="A21" s="17" t="s">
        <v>36</v>
      </c>
      <c r="B21" s="17" t="s">
        <v>21</v>
      </c>
      <c r="C21" s="22">
        <v>525</v>
      </c>
      <c r="D21" s="22">
        <v>528.25400000000002</v>
      </c>
      <c r="E21" s="22">
        <v>504.77609999999999</v>
      </c>
      <c r="F21" s="22">
        <f t="shared" ref="F21:F29" si="2">IF(ISTEXT(C21), "N/A", IF(ISTEXT(D21), "N/A", C21-D21))</f>
        <v>-3.2540000000000191</v>
      </c>
      <c r="G21" s="62">
        <f t="shared" si="0"/>
        <v>-6.1599154951974223E-3</v>
      </c>
    </row>
    <row r="22" spans="1:7" ht="18.75" customHeight="1">
      <c r="A22" s="17" t="s">
        <v>37</v>
      </c>
      <c r="B22" s="17" t="s">
        <v>824</v>
      </c>
      <c r="C22" s="22">
        <v>685.71429999999998</v>
      </c>
      <c r="D22" s="22">
        <v>1386.6667</v>
      </c>
      <c r="E22" s="22">
        <v>1409.1667</v>
      </c>
      <c r="F22" s="22">
        <f t="shared" si="2"/>
        <v>-700.95240000000001</v>
      </c>
      <c r="G22" s="62">
        <f t="shared" si="0"/>
        <v>-0.50549450707945898</v>
      </c>
    </row>
    <row r="23" spans="1:7" ht="18.75" customHeight="1">
      <c r="A23" s="17" t="s">
        <v>38</v>
      </c>
      <c r="B23" s="17" t="s">
        <v>25</v>
      </c>
      <c r="C23" s="22">
        <v>2400</v>
      </c>
      <c r="D23" s="22">
        <v>2080</v>
      </c>
      <c r="E23" s="22">
        <v>2113.75</v>
      </c>
      <c r="F23" s="22">
        <f t="shared" si="2"/>
        <v>320</v>
      </c>
      <c r="G23" s="62">
        <f t="shared" si="0"/>
        <v>0.15384615384615385</v>
      </c>
    </row>
    <row r="24" spans="1:7" ht="18.75" customHeight="1">
      <c r="A24" s="17" t="s">
        <v>39</v>
      </c>
      <c r="B24" s="17" t="s">
        <v>27</v>
      </c>
      <c r="C24" s="22">
        <v>227.02699999999999</v>
      </c>
      <c r="D24" s="22">
        <v>218.94739999999999</v>
      </c>
      <c r="E24" s="22">
        <v>201.30950000000001</v>
      </c>
      <c r="F24" s="22">
        <f t="shared" si="2"/>
        <v>8.0795999999999992</v>
      </c>
      <c r="G24" s="62">
        <f t="shared" si="0"/>
        <v>3.6902013908363375E-2</v>
      </c>
    </row>
    <row r="25" spans="1:7" ht="18.75" customHeight="1">
      <c r="A25" s="17" t="s">
        <v>40</v>
      </c>
      <c r="B25" s="17" t="s">
        <v>29</v>
      </c>
      <c r="C25" s="22">
        <v>589.47370000000001</v>
      </c>
      <c r="D25" s="22">
        <v>594.28570000000002</v>
      </c>
      <c r="E25" s="22">
        <v>603.92859999999996</v>
      </c>
      <c r="F25" s="22">
        <f t="shared" si="2"/>
        <v>-4.8120000000000118</v>
      </c>
      <c r="G25" s="62">
        <f t="shared" si="0"/>
        <v>-8.0971155792576056E-3</v>
      </c>
    </row>
    <row r="26" spans="1:7" ht="18.75" customHeight="1">
      <c r="A26" s="17" t="s">
        <v>41</v>
      </c>
      <c r="B26" s="17" t="s">
        <v>31</v>
      </c>
      <c r="C26" s="22">
        <v>781.39530000000002</v>
      </c>
      <c r="D26" s="22">
        <v>616.29629999999997</v>
      </c>
      <c r="E26" s="22">
        <v>751.55560000000003</v>
      </c>
      <c r="F26" s="22">
        <f t="shared" si="2"/>
        <v>165.09900000000005</v>
      </c>
      <c r="G26" s="62">
        <f t="shared" si="0"/>
        <v>0.2678890007939364</v>
      </c>
    </row>
    <row r="27" spans="1:7" ht="18.75" customHeight="1">
      <c r="A27" s="78" t="s">
        <v>42</v>
      </c>
      <c r="B27" s="78" t="s">
        <v>44</v>
      </c>
      <c r="C27" s="59">
        <v>0.76600000000000001</v>
      </c>
      <c r="D27" s="59">
        <v>0.4118</v>
      </c>
      <c r="E27" s="59">
        <v>0.9</v>
      </c>
      <c r="F27" s="59">
        <f t="shared" si="2"/>
        <v>0.35420000000000001</v>
      </c>
      <c r="G27" s="62">
        <f>IF(ISTEXT(F27), "N/A", IF(D27=0, 0, F27/D27))</f>
        <v>0.86012627489072369</v>
      </c>
    </row>
    <row r="28" spans="1:7" ht="18.75" customHeight="1">
      <c r="A28" s="78" t="s">
        <v>43</v>
      </c>
      <c r="B28" s="79" t="s">
        <v>477</v>
      </c>
      <c r="C28" s="80">
        <v>2.2000000000000002</v>
      </c>
      <c r="D28" s="80">
        <v>2.5</v>
      </c>
      <c r="E28" s="80">
        <v>0</v>
      </c>
      <c r="F28" s="80">
        <f t="shared" si="2"/>
        <v>-0.29999999999999982</v>
      </c>
      <c r="G28" s="62">
        <f>IF(ISTEXT(F28), "N/A", IF(D28=0, 0, F28/D28))</f>
        <v>-0.11999999999999993</v>
      </c>
    </row>
    <row r="29" spans="1:7" ht="18.75" customHeight="1">
      <c r="A29" s="78" t="s">
        <v>45</v>
      </c>
      <c r="B29" s="79" t="s">
        <v>478</v>
      </c>
      <c r="C29" s="80">
        <v>2.9</v>
      </c>
      <c r="D29" s="80">
        <v>2.8</v>
      </c>
      <c r="E29" s="80">
        <v>0</v>
      </c>
      <c r="F29" s="80">
        <f t="shared" si="2"/>
        <v>0.10000000000000009</v>
      </c>
      <c r="G29" s="62">
        <f>IF(ISTEXT(F29), "N/A", IF(D29=0, 0, F29/D29))</f>
        <v>3.5714285714285747E-2</v>
      </c>
    </row>
    <row r="30" spans="1:7" ht="18.75" customHeight="1">
      <c r="A30" s="179" t="s">
        <v>46</v>
      </c>
      <c r="B30" s="180"/>
      <c r="C30" s="180"/>
      <c r="D30" s="180"/>
      <c r="E30" s="180"/>
      <c r="F30" s="180"/>
      <c r="G30" s="181"/>
    </row>
    <row r="31" spans="1:7" ht="18.75" customHeight="1">
      <c r="A31" s="25" t="s">
        <v>47</v>
      </c>
      <c r="B31" s="19" t="s">
        <v>48</v>
      </c>
      <c r="C31" s="21">
        <v>1.6400000000000001E-2</v>
      </c>
      <c r="D31" s="21">
        <v>1.6799999999999999E-2</v>
      </c>
      <c r="E31" s="21">
        <v>1.89E-2</v>
      </c>
      <c r="F31" s="21">
        <f>IF(ISTEXT(C31), "N/A", IF(ISTEXT(D31), "N/A", C31-D31))</f>
        <v>-3.9999999999999758E-4</v>
      </c>
      <c r="G31" s="62">
        <f>IF(ISTEXT(F31), "N/A", IF(D31=0, 0, F31/D31))</f>
        <v>-2.3809523809523666E-2</v>
      </c>
    </row>
    <row r="32" spans="1:7" ht="18.75" customHeight="1">
      <c r="A32" s="25" t="s">
        <v>49</v>
      </c>
      <c r="B32" s="19" t="s">
        <v>431</v>
      </c>
      <c r="C32" s="52"/>
      <c r="D32" s="52"/>
      <c r="E32" s="63"/>
      <c r="F32" s="21"/>
      <c r="G32" s="62"/>
    </row>
    <row r="33" spans="1:7" ht="18.75" customHeight="1">
      <c r="A33" s="17" t="s">
        <v>50</v>
      </c>
      <c r="B33" s="17" t="s">
        <v>51</v>
      </c>
      <c r="C33" s="23">
        <v>4.0896999999999997</v>
      </c>
      <c r="D33" s="23">
        <v>4.5309999999999997</v>
      </c>
      <c r="E33" s="23">
        <v>4.9189999999999996</v>
      </c>
      <c r="F33" s="23">
        <f>IF(ISTEXT(C33), "N/A", IF(ISTEXT(D33), "N/A", C33-D33))</f>
        <v>-0.44130000000000003</v>
      </c>
      <c r="G33" s="62">
        <f t="shared" ref="G33:G52" si="3">IF(ISTEXT(F33), "N/A", IF(D33=0, 0, F33/D33))</f>
        <v>-9.7395718384462607E-2</v>
      </c>
    </row>
    <row r="34" spans="1:7" ht="18.75" customHeight="1">
      <c r="A34" s="17" t="s">
        <v>52</v>
      </c>
      <c r="B34" s="17" t="s">
        <v>53</v>
      </c>
      <c r="C34" s="23">
        <v>1.0664</v>
      </c>
      <c r="D34" s="23">
        <v>1.1147</v>
      </c>
      <c r="E34" s="23">
        <v>1.5969</v>
      </c>
      <c r="F34" s="23">
        <f t="shared" ref="F34:F40" si="4">IF(ISTEXT(C34), "N/A", IF(ISTEXT(D34), "N/A", C34-D34))</f>
        <v>-4.830000000000001E-2</v>
      </c>
      <c r="G34" s="62">
        <f t="shared" si="3"/>
        <v>-4.3330043958015617E-2</v>
      </c>
    </row>
    <row r="35" spans="1:7" ht="18.75" customHeight="1">
      <c r="A35" s="17" t="s">
        <v>54</v>
      </c>
      <c r="B35" s="17" t="s">
        <v>55</v>
      </c>
      <c r="C35" s="23">
        <v>2.5813999999999999</v>
      </c>
      <c r="D35" s="23">
        <v>2.6044</v>
      </c>
      <c r="E35" s="23">
        <v>2.9167999999999998</v>
      </c>
      <c r="F35" s="23">
        <f t="shared" si="4"/>
        <v>-2.3000000000000131E-2</v>
      </c>
      <c r="G35" s="62">
        <f t="shared" si="3"/>
        <v>-8.8312087236984069E-3</v>
      </c>
    </row>
    <row r="36" spans="1:7" ht="18.75" customHeight="1">
      <c r="A36" s="17" t="s">
        <v>56</v>
      </c>
      <c r="B36" s="17" t="s">
        <v>57</v>
      </c>
      <c r="C36" s="23">
        <v>1.3289</v>
      </c>
      <c r="D36" s="23">
        <v>1.3177000000000001</v>
      </c>
      <c r="E36" s="23">
        <v>1.2228000000000001</v>
      </c>
      <c r="F36" s="23">
        <f t="shared" si="4"/>
        <v>1.1199999999999877E-2</v>
      </c>
      <c r="G36" s="62">
        <f t="shared" si="3"/>
        <v>8.4996584958639109E-3</v>
      </c>
    </row>
    <row r="37" spans="1:7" ht="18.75" customHeight="1">
      <c r="A37" s="17" t="s">
        <v>58</v>
      </c>
      <c r="B37" s="17" t="s">
        <v>59</v>
      </c>
      <c r="C37" s="23">
        <v>1.9568000000000001</v>
      </c>
      <c r="D37" s="23">
        <v>1.7718</v>
      </c>
      <c r="E37" s="23">
        <v>1.8741000000000001</v>
      </c>
      <c r="F37" s="23">
        <f t="shared" si="4"/>
        <v>0.18500000000000005</v>
      </c>
      <c r="G37" s="62">
        <f t="shared" si="3"/>
        <v>0.1044135906987245</v>
      </c>
    </row>
    <row r="38" spans="1:7" ht="18.75" customHeight="1">
      <c r="A38" s="17" t="s">
        <v>60</v>
      </c>
      <c r="B38" s="17" t="s">
        <v>61</v>
      </c>
      <c r="C38" s="23">
        <v>1.9766999999999999</v>
      </c>
      <c r="D38" s="23">
        <v>1.6652</v>
      </c>
      <c r="E38" s="23">
        <v>1.8532999999999999</v>
      </c>
      <c r="F38" s="23">
        <f t="shared" si="4"/>
        <v>0.31149999999999989</v>
      </c>
      <c r="G38" s="62">
        <f t="shared" si="3"/>
        <v>0.18706461686283923</v>
      </c>
    </row>
    <row r="39" spans="1:7" ht="18.75" customHeight="1">
      <c r="A39" s="17" t="s">
        <v>62</v>
      </c>
      <c r="B39" s="17" t="s">
        <v>63</v>
      </c>
      <c r="C39" s="23">
        <v>3.4053</v>
      </c>
      <c r="D39" s="23">
        <v>3.7740999999999998</v>
      </c>
      <c r="E39" s="23">
        <v>4.5068000000000001</v>
      </c>
      <c r="F39" s="23">
        <f t="shared" si="4"/>
        <v>-0.36879999999999979</v>
      </c>
      <c r="G39" s="62">
        <f t="shared" si="3"/>
        <v>-9.7718661402718482E-2</v>
      </c>
    </row>
    <row r="40" spans="1:7" ht="18.75" customHeight="1">
      <c r="A40" s="25" t="s">
        <v>64</v>
      </c>
      <c r="B40" s="19" t="s">
        <v>65</v>
      </c>
      <c r="C40" s="23">
        <v>3001.6046999999999</v>
      </c>
      <c r="D40" s="23">
        <v>3016.5641999999998</v>
      </c>
      <c r="E40" s="23">
        <v>3327.2316999999998</v>
      </c>
      <c r="F40" s="23">
        <f t="shared" si="4"/>
        <v>-14.959499999999935</v>
      </c>
      <c r="G40" s="62">
        <f t="shared" si="3"/>
        <v>-4.9591187218889412E-3</v>
      </c>
    </row>
    <row r="41" spans="1:7" ht="18.75" customHeight="1">
      <c r="A41" s="25" t="s">
        <v>66</v>
      </c>
      <c r="B41" s="173" t="s">
        <v>67</v>
      </c>
      <c r="C41" s="52"/>
      <c r="D41" s="52"/>
      <c r="E41" s="63"/>
      <c r="F41" s="21"/>
      <c r="G41" s="62"/>
    </row>
    <row r="42" spans="1:7" ht="18.75" customHeight="1">
      <c r="A42" s="17" t="s">
        <v>68</v>
      </c>
      <c r="B42" s="17" t="s">
        <v>51</v>
      </c>
      <c r="C42" s="31">
        <v>0.20860000000000001</v>
      </c>
      <c r="D42" s="31">
        <v>0.23449999999999999</v>
      </c>
      <c r="E42" s="31">
        <v>0.20699999999999999</v>
      </c>
      <c r="F42" s="21">
        <f>IF(ISTEXT(C42), "N/A", IF(ISTEXT(D42), "N/A", C42-D42))</f>
        <v>-2.5899999999999979E-2</v>
      </c>
      <c r="G42" s="62">
        <f t="shared" si="3"/>
        <v>-0.11044776119402977</v>
      </c>
    </row>
    <row r="43" spans="1:7" ht="18.75" customHeight="1">
      <c r="A43" s="17" t="s">
        <v>69</v>
      </c>
      <c r="B43" s="17" t="s">
        <v>53</v>
      </c>
      <c r="C43" s="31">
        <v>9.98E-2</v>
      </c>
      <c r="D43" s="31">
        <v>9.64E-2</v>
      </c>
      <c r="E43" s="31">
        <v>0.13880000000000001</v>
      </c>
      <c r="F43" s="21">
        <f t="shared" ref="F43:F50" si="5">IF(ISTEXT(C43), "N/A", IF(ISTEXT(D43), "N/A", C43-D43))</f>
        <v>3.4000000000000002E-3</v>
      </c>
      <c r="G43" s="62">
        <f t="shared" si="3"/>
        <v>3.5269709543568464E-2</v>
      </c>
    </row>
    <row r="44" spans="1:7" ht="18.75" customHeight="1">
      <c r="A44" s="17" t="s">
        <v>70</v>
      </c>
      <c r="B44" s="17" t="s">
        <v>55</v>
      </c>
      <c r="C44" s="31">
        <v>0.12790000000000001</v>
      </c>
      <c r="D44" s="31">
        <v>0.1366</v>
      </c>
      <c r="E44" s="31">
        <v>0.126</v>
      </c>
      <c r="F44" s="21">
        <f t="shared" si="5"/>
        <v>-8.6999999999999855E-3</v>
      </c>
      <c r="G44" s="62">
        <f t="shared" si="3"/>
        <v>-6.3689604685212189E-2</v>
      </c>
    </row>
    <row r="45" spans="1:7" ht="18.75" customHeight="1">
      <c r="A45" s="17" t="s">
        <v>71</v>
      </c>
      <c r="B45" s="17" t="s">
        <v>57</v>
      </c>
      <c r="C45" s="31">
        <v>8.2600000000000007E-2</v>
      </c>
      <c r="D45" s="31">
        <v>8.0199999999999994E-2</v>
      </c>
      <c r="E45" s="31">
        <v>6.83E-2</v>
      </c>
      <c r="F45" s="21">
        <f t="shared" si="5"/>
        <v>2.4000000000000132E-3</v>
      </c>
      <c r="G45" s="62">
        <f t="shared" si="3"/>
        <v>2.9925187032419118E-2</v>
      </c>
    </row>
    <row r="46" spans="1:7" ht="18.75" customHeight="1">
      <c r="A46" s="17" t="s">
        <v>72</v>
      </c>
      <c r="B46" s="17" t="s">
        <v>59</v>
      </c>
      <c r="C46" s="31">
        <v>0.12479999999999999</v>
      </c>
      <c r="D46" s="31">
        <v>9.8000000000000004E-2</v>
      </c>
      <c r="E46" s="31">
        <v>8.7499999999999994E-2</v>
      </c>
      <c r="F46" s="21">
        <f t="shared" si="5"/>
        <v>2.679999999999999E-2</v>
      </c>
      <c r="G46" s="62">
        <f t="shared" si="3"/>
        <v>0.27346938775510193</v>
      </c>
    </row>
    <row r="47" spans="1:7" ht="18.75" customHeight="1">
      <c r="A47" s="17" t="s">
        <v>525</v>
      </c>
      <c r="B47" s="17" t="s">
        <v>61</v>
      </c>
      <c r="C47" s="31">
        <v>0.19550000000000001</v>
      </c>
      <c r="D47" s="31">
        <v>0.1429</v>
      </c>
      <c r="E47" s="31">
        <v>0.16109999999999999</v>
      </c>
      <c r="F47" s="21">
        <f t="shared" si="5"/>
        <v>5.2600000000000008E-2</v>
      </c>
      <c r="G47" s="62">
        <f t="shared" si="3"/>
        <v>0.36808957312806162</v>
      </c>
    </row>
    <row r="48" spans="1:7" ht="18.75" customHeight="1">
      <c r="A48" s="17" t="s">
        <v>74</v>
      </c>
      <c r="B48" s="17" t="s">
        <v>63</v>
      </c>
      <c r="C48" s="31">
        <v>0.161</v>
      </c>
      <c r="D48" s="31">
        <v>0.21129999999999999</v>
      </c>
      <c r="E48" s="31">
        <v>0.2114</v>
      </c>
      <c r="F48" s="21">
        <f>IF(ISTEXT(C48), "N/A", IF(ISTEXT(D48), "N/A", C48-D48))</f>
        <v>-5.0299999999999984E-2</v>
      </c>
      <c r="G48" s="62">
        <f t="shared" si="3"/>
        <v>-0.23805016564126827</v>
      </c>
    </row>
    <row r="49" spans="1:7" ht="18.75" customHeight="1">
      <c r="A49" s="25" t="s">
        <v>75</v>
      </c>
      <c r="B49" s="19" t="s">
        <v>76</v>
      </c>
      <c r="C49" s="23">
        <v>350.59519999999998</v>
      </c>
      <c r="D49" s="23">
        <v>309.49520000000001</v>
      </c>
      <c r="E49" s="23">
        <v>319.92899999999997</v>
      </c>
      <c r="F49" s="23">
        <f t="shared" si="5"/>
        <v>41.099999999999966</v>
      </c>
      <c r="G49" s="62">
        <f t="shared" si="3"/>
        <v>0.13279688990330049</v>
      </c>
    </row>
    <row r="50" spans="1:7" ht="18.75" customHeight="1">
      <c r="A50" s="25" t="s">
        <v>77</v>
      </c>
      <c r="B50" s="19" t="s">
        <v>158</v>
      </c>
      <c r="C50" s="22">
        <v>320.61070000000001</v>
      </c>
      <c r="D50" s="22">
        <v>392.45280000000002</v>
      </c>
      <c r="E50" s="22">
        <v>399.7636</v>
      </c>
      <c r="F50" s="22">
        <f t="shared" si="5"/>
        <v>-71.842100000000016</v>
      </c>
      <c r="G50" s="62">
        <f t="shared" si="3"/>
        <v>-0.18305921119686244</v>
      </c>
    </row>
    <row r="51" spans="1:7" ht="18.75" customHeight="1">
      <c r="A51" s="25" t="s">
        <v>78</v>
      </c>
      <c r="B51" s="42" t="s">
        <v>427</v>
      </c>
      <c r="C51" s="54">
        <v>2.6</v>
      </c>
      <c r="D51" s="54">
        <v>2.5</v>
      </c>
      <c r="E51" s="54">
        <v>2.6</v>
      </c>
      <c r="F51" s="54">
        <f>IF(ISTEXT(C51), "N/A", IF(ISTEXT(D51), "N/A", C51-D51))</f>
        <v>0.10000000000000009</v>
      </c>
      <c r="G51" s="62">
        <f t="shared" si="3"/>
        <v>4.0000000000000036E-2</v>
      </c>
    </row>
    <row r="52" spans="1:7" ht="18.75" customHeight="1">
      <c r="A52" s="41" t="s">
        <v>162</v>
      </c>
      <c r="B52" s="42" t="s">
        <v>428</v>
      </c>
      <c r="C52" s="54">
        <v>3.3</v>
      </c>
      <c r="D52" s="54">
        <v>3.9</v>
      </c>
      <c r="E52" s="54">
        <v>3.9</v>
      </c>
      <c r="F52" s="54">
        <f>IF(ISTEXT(C52), "N/A", IF(ISTEXT(D52), "N/A", C52-D52))</f>
        <v>-0.60000000000000009</v>
      </c>
      <c r="G52" s="62">
        <f t="shared" si="3"/>
        <v>-0.15384615384615388</v>
      </c>
    </row>
    <row r="53" spans="1:7" ht="18.75" customHeight="1">
      <c r="A53" s="41" t="s">
        <v>825</v>
      </c>
      <c r="B53" s="42" t="s">
        <v>826</v>
      </c>
      <c r="C53" s="31">
        <v>0.26989999999999997</v>
      </c>
      <c r="D53" s="31">
        <v>0</v>
      </c>
      <c r="E53" s="31">
        <v>0</v>
      </c>
      <c r="F53" s="21">
        <f>IF(ISTEXT(C53), "N/A", IF(ISTEXT(D53), "N/A", C53-D53))</f>
        <v>0.26989999999999997</v>
      </c>
      <c r="G53" s="62">
        <f>IF(ISTEXT(F53), "N/A", IF(D53=0, 0, F53/D53))</f>
        <v>0</v>
      </c>
    </row>
    <row r="54" spans="1:7" ht="18.75" customHeight="1">
      <c r="A54" s="179" t="s">
        <v>801</v>
      </c>
      <c r="B54" s="180"/>
      <c r="C54" s="180"/>
      <c r="D54" s="180"/>
      <c r="E54" s="180"/>
      <c r="F54" s="180"/>
      <c r="G54" s="181"/>
    </row>
    <row r="55" spans="1:7" ht="18.75" customHeight="1">
      <c r="A55" s="45" t="s">
        <v>79</v>
      </c>
      <c r="B55" s="48" t="s">
        <v>80</v>
      </c>
      <c r="C55" s="21">
        <v>7.7700000000000005E-2</v>
      </c>
      <c r="D55" s="21">
        <v>6.6900000000000001E-2</v>
      </c>
      <c r="E55" s="21">
        <v>6.6400000000000001E-2</v>
      </c>
      <c r="F55" s="21">
        <f>IF(ISTEXT(C55), "N/A", IF(ISTEXT(D55), "N/A", C55-D55))</f>
        <v>1.0800000000000004E-2</v>
      </c>
      <c r="G55" s="62">
        <f>IF(ISTEXT(F55), "N/A", IF(D55=0, 0, F55/D55))</f>
        <v>0.16143497757847539</v>
      </c>
    </row>
    <row r="56" spans="1:7" ht="22.5" customHeight="1">
      <c r="A56" s="81" t="s">
        <v>81</v>
      </c>
      <c r="B56" s="155" t="s">
        <v>479</v>
      </c>
      <c r="C56" s="82"/>
      <c r="D56" s="82"/>
      <c r="E56" s="83"/>
      <c r="F56" s="59"/>
      <c r="G56" s="62"/>
    </row>
    <row r="57" spans="1:7" ht="18.75" customHeight="1">
      <c r="A57" s="84" t="s">
        <v>570</v>
      </c>
      <c r="B57" s="79" t="s">
        <v>174</v>
      </c>
      <c r="C57" s="85">
        <v>0.13089999999999999</v>
      </c>
      <c r="D57" s="85">
        <v>0.1237</v>
      </c>
      <c r="E57" s="86">
        <v>0</v>
      </c>
      <c r="F57" s="59">
        <f>IF(ISTEXT(C57), "N/A", IF(ISTEXT(D57), "N/A", C57-D57))</f>
        <v>7.1999999999999842E-3</v>
      </c>
      <c r="G57" s="62">
        <f>IF(ISTEXT(F57), "N/A", IF(D57=0, 0, F57/D57))</f>
        <v>5.8205335489086373E-2</v>
      </c>
    </row>
    <row r="58" spans="1:7" ht="18.75" customHeight="1">
      <c r="A58" s="84" t="s">
        <v>571</v>
      </c>
      <c r="B58" s="79" t="s">
        <v>185</v>
      </c>
      <c r="C58" s="85">
        <v>1.5900000000000001E-2</v>
      </c>
      <c r="D58" s="85">
        <v>1.34E-2</v>
      </c>
      <c r="E58" s="86">
        <v>0</v>
      </c>
      <c r="F58" s="59">
        <f t="shared" ref="F58:F121" si="6">IF(ISTEXT(C58), "N/A", IF(ISTEXT(D58), "N/A", C58-D58))</f>
        <v>2.5000000000000005E-3</v>
      </c>
      <c r="G58" s="62">
        <f t="shared" ref="G58:G121" si="7">IF(ISTEXT(F58), "N/A", IF(D58=0, 0, F58/D58))</f>
        <v>0.18656716417910452</v>
      </c>
    </row>
    <row r="59" spans="1:7" ht="18.75" customHeight="1">
      <c r="A59" s="84" t="s">
        <v>810</v>
      </c>
      <c r="B59" s="79" t="s">
        <v>195</v>
      </c>
      <c r="C59" s="85">
        <v>4.5900000000000003E-2</v>
      </c>
      <c r="D59" s="85">
        <v>4.4600000000000001E-2</v>
      </c>
      <c r="E59" s="86">
        <v>0</v>
      </c>
      <c r="F59" s="59">
        <f t="shared" si="6"/>
        <v>1.3000000000000025E-3</v>
      </c>
      <c r="G59" s="62">
        <f t="shared" si="7"/>
        <v>2.9147982062780325E-2</v>
      </c>
    </row>
    <row r="60" spans="1:7" ht="18.75" customHeight="1">
      <c r="A60" s="84" t="s">
        <v>83</v>
      </c>
      <c r="B60" s="79" t="s">
        <v>205</v>
      </c>
      <c r="C60" s="85">
        <v>1.17E-2</v>
      </c>
      <c r="D60" s="85">
        <v>1.83E-2</v>
      </c>
      <c r="E60" s="86">
        <v>0</v>
      </c>
      <c r="F60" s="59">
        <f t="shared" si="6"/>
        <v>-6.6E-3</v>
      </c>
      <c r="G60" s="62">
        <f t="shared" si="7"/>
        <v>-0.36065573770491804</v>
      </c>
    </row>
    <row r="61" spans="1:7" ht="18.75" customHeight="1">
      <c r="A61" s="84" t="s">
        <v>84</v>
      </c>
      <c r="B61" s="79" t="s">
        <v>215</v>
      </c>
      <c r="C61" s="85">
        <v>7.9000000000000008E-3</v>
      </c>
      <c r="D61" s="85">
        <v>1.1000000000000001E-3</v>
      </c>
      <c r="E61" s="86">
        <v>0</v>
      </c>
      <c r="F61" s="59">
        <f t="shared" si="6"/>
        <v>6.8000000000000005E-3</v>
      </c>
      <c r="G61" s="62">
        <f t="shared" si="7"/>
        <v>6.1818181818181817</v>
      </c>
    </row>
    <row r="62" spans="1:7" ht="18.75" customHeight="1">
      <c r="A62" s="84" t="s">
        <v>572</v>
      </c>
      <c r="B62" s="79" t="s">
        <v>225</v>
      </c>
      <c r="C62" s="85">
        <v>0.13689999999999999</v>
      </c>
      <c r="D62" s="85">
        <v>6.7100000000000007E-2</v>
      </c>
      <c r="E62" s="86">
        <v>0</v>
      </c>
      <c r="F62" s="59">
        <f>IF(ISTEXT(C62), "N/A", IF(ISTEXT(D62), "N/A", C62-D62))</f>
        <v>6.9799999999999987E-2</v>
      </c>
      <c r="G62" s="62">
        <f t="shared" si="7"/>
        <v>1.0402384500745154</v>
      </c>
    </row>
    <row r="63" spans="1:7" ht="18.75" customHeight="1">
      <c r="A63" s="84" t="s">
        <v>573</v>
      </c>
      <c r="B63" s="79" t="s">
        <v>235</v>
      </c>
      <c r="C63" s="85">
        <v>0.14099999999999999</v>
      </c>
      <c r="D63" s="85">
        <v>8.1500000000000003E-2</v>
      </c>
      <c r="E63" s="86">
        <v>0</v>
      </c>
      <c r="F63" s="59">
        <f t="shared" si="6"/>
        <v>5.9499999999999983E-2</v>
      </c>
      <c r="G63" s="62">
        <f t="shared" si="7"/>
        <v>0.73006134969325132</v>
      </c>
    </row>
    <row r="64" spans="1:7" ht="18.75" customHeight="1">
      <c r="A64" s="84" t="s">
        <v>574</v>
      </c>
      <c r="B64" s="79" t="s">
        <v>245</v>
      </c>
      <c r="C64" s="85">
        <v>2.8799999999999999E-2</v>
      </c>
      <c r="D64" s="85">
        <v>3.3700000000000001E-2</v>
      </c>
      <c r="E64" s="86">
        <v>0</v>
      </c>
      <c r="F64" s="59">
        <f t="shared" si="6"/>
        <v>-4.9000000000000016E-3</v>
      </c>
      <c r="G64" s="62">
        <f t="shared" si="7"/>
        <v>-0.14540059347181014</v>
      </c>
    </row>
    <row r="65" spans="1:7" ht="18.75" customHeight="1">
      <c r="A65" s="84" t="s">
        <v>575</v>
      </c>
      <c r="B65" s="79" t="s">
        <v>255</v>
      </c>
      <c r="C65" s="85">
        <v>0.38890000000000002</v>
      </c>
      <c r="D65" s="85">
        <v>0.55649999999999999</v>
      </c>
      <c r="E65" s="86">
        <v>0</v>
      </c>
      <c r="F65" s="59">
        <f t="shared" si="6"/>
        <v>-0.16759999999999997</v>
      </c>
      <c r="G65" s="62">
        <f t="shared" si="7"/>
        <v>-0.30116801437556151</v>
      </c>
    </row>
    <row r="66" spans="1:7" ht="18.75" customHeight="1">
      <c r="A66" s="84" t="s">
        <v>576</v>
      </c>
      <c r="B66" s="79" t="s">
        <v>265</v>
      </c>
      <c r="C66" s="85">
        <v>9.1999999999999998E-2</v>
      </c>
      <c r="D66" s="85">
        <v>6.0100000000000001E-2</v>
      </c>
      <c r="E66" s="86">
        <v>0</v>
      </c>
      <c r="F66" s="59">
        <f t="shared" si="6"/>
        <v>3.1899999999999998E-2</v>
      </c>
      <c r="G66" s="62">
        <f t="shared" si="7"/>
        <v>0.53078202995008317</v>
      </c>
    </row>
    <row r="67" spans="1:7" ht="18.75" customHeight="1">
      <c r="A67" s="81" t="s">
        <v>85</v>
      </c>
      <c r="B67" s="165" t="s">
        <v>857</v>
      </c>
      <c r="C67" s="85"/>
      <c r="D67" s="85"/>
      <c r="E67" s="83"/>
      <c r="F67" s="59"/>
      <c r="G67" s="62"/>
    </row>
    <row r="68" spans="1:7" ht="30">
      <c r="A68" s="84" t="s">
        <v>577</v>
      </c>
      <c r="B68" s="155" t="s">
        <v>481</v>
      </c>
      <c r="C68" s="85"/>
      <c r="D68" s="85"/>
      <c r="E68" s="83"/>
      <c r="F68" s="59"/>
      <c r="G68" s="62"/>
    </row>
    <row r="69" spans="1:7" ht="18.75" customHeight="1">
      <c r="A69" s="84" t="s">
        <v>578</v>
      </c>
      <c r="B69" s="79" t="s">
        <v>176</v>
      </c>
      <c r="C69" s="85">
        <v>0</v>
      </c>
      <c r="D69" s="85">
        <v>0</v>
      </c>
      <c r="E69" s="85">
        <v>0</v>
      </c>
      <c r="F69" s="59">
        <f t="shared" si="6"/>
        <v>0</v>
      </c>
      <c r="G69" s="62">
        <f t="shared" si="7"/>
        <v>0</v>
      </c>
    </row>
    <row r="70" spans="1:7" ht="18.75" customHeight="1">
      <c r="A70" s="84" t="s">
        <v>579</v>
      </c>
      <c r="B70" s="79" t="s">
        <v>177</v>
      </c>
      <c r="C70" s="85">
        <v>0</v>
      </c>
      <c r="D70" s="85">
        <v>0</v>
      </c>
      <c r="E70" s="85">
        <v>0</v>
      </c>
      <c r="F70" s="59">
        <f t="shared" si="6"/>
        <v>0</v>
      </c>
      <c r="G70" s="62">
        <f t="shared" si="7"/>
        <v>0</v>
      </c>
    </row>
    <row r="71" spans="1:7" ht="18.75" customHeight="1">
      <c r="A71" s="84" t="s">
        <v>580</v>
      </c>
      <c r="B71" s="79" t="s">
        <v>178</v>
      </c>
      <c r="C71" s="85">
        <v>0</v>
      </c>
      <c r="D71" s="85">
        <v>0</v>
      </c>
      <c r="E71" s="85">
        <v>0</v>
      </c>
      <c r="F71" s="59">
        <f t="shared" si="6"/>
        <v>0</v>
      </c>
      <c r="G71" s="62">
        <f t="shared" si="7"/>
        <v>0</v>
      </c>
    </row>
    <row r="72" spans="1:7" ht="18.75" customHeight="1">
      <c r="A72" s="84" t="s">
        <v>581</v>
      </c>
      <c r="B72" s="79" t="s">
        <v>179</v>
      </c>
      <c r="C72" s="85">
        <v>0.74419999999999997</v>
      </c>
      <c r="D72" s="85">
        <v>0.55820000000000003</v>
      </c>
      <c r="E72" s="85">
        <v>0</v>
      </c>
      <c r="F72" s="59">
        <f t="shared" si="6"/>
        <v>0.18599999999999994</v>
      </c>
      <c r="G72" s="62">
        <f t="shared" si="7"/>
        <v>0.33321390182730193</v>
      </c>
    </row>
    <row r="73" spans="1:7" ht="18.75" customHeight="1">
      <c r="A73" s="84" t="s">
        <v>582</v>
      </c>
      <c r="B73" s="79" t="s">
        <v>180</v>
      </c>
      <c r="C73" s="85">
        <v>4.8000000000000001E-2</v>
      </c>
      <c r="D73" s="85">
        <v>5.3199999999999997E-2</v>
      </c>
      <c r="E73" s="85">
        <v>0</v>
      </c>
      <c r="F73" s="59">
        <f t="shared" si="6"/>
        <v>-5.1999999999999963E-3</v>
      </c>
      <c r="G73" s="62">
        <f t="shared" si="7"/>
        <v>-9.7744360902255578E-2</v>
      </c>
    </row>
    <row r="74" spans="1:7" ht="18.75" customHeight="1">
      <c r="A74" s="84" t="s">
        <v>583</v>
      </c>
      <c r="B74" s="79" t="s">
        <v>181</v>
      </c>
      <c r="C74" s="85">
        <v>0</v>
      </c>
      <c r="D74" s="85">
        <v>0</v>
      </c>
      <c r="E74" s="85">
        <v>0</v>
      </c>
      <c r="F74" s="59">
        <f t="shared" si="6"/>
        <v>0</v>
      </c>
      <c r="G74" s="62">
        <f t="shared" si="7"/>
        <v>0</v>
      </c>
    </row>
    <row r="75" spans="1:7" ht="18.75" customHeight="1">
      <c r="A75" s="84" t="s">
        <v>584</v>
      </c>
      <c r="B75" s="79" t="s">
        <v>182</v>
      </c>
      <c r="C75" s="85">
        <v>0.20780000000000001</v>
      </c>
      <c r="D75" s="85">
        <v>0.3886</v>
      </c>
      <c r="E75" s="85">
        <v>0</v>
      </c>
      <c r="F75" s="59">
        <f t="shared" si="6"/>
        <v>-0.18079999999999999</v>
      </c>
      <c r="G75" s="62">
        <f t="shared" si="7"/>
        <v>-0.46525990735975292</v>
      </c>
    </row>
    <row r="76" spans="1:7" ht="18.75" customHeight="1">
      <c r="A76" s="84" t="s">
        <v>585</v>
      </c>
      <c r="B76" s="79" t="s">
        <v>183</v>
      </c>
      <c r="C76" s="85">
        <v>0</v>
      </c>
      <c r="D76" s="85">
        <v>0</v>
      </c>
      <c r="E76" s="85">
        <v>0</v>
      </c>
      <c r="F76" s="59">
        <f t="shared" si="6"/>
        <v>0</v>
      </c>
      <c r="G76" s="62">
        <f t="shared" si="7"/>
        <v>0</v>
      </c>
    </row>
    <row r="77" spans="1:7" ht="18.75" customHeight="1">
      <c r="A77" s="84" t="s">
        <v>586</v>
      </c>
      <c r="B77" s="79" t="s">
        <v>184</v>
      </c>
      <c r="C77" s="85">
        <v>0</v>
      </c>
      <c r="D77" s="85">
        <v>0</v>
      </c>
      <c r="E77" s="85">
        <v>0</v>
      </c>
      <c r="F77" s="59">
        <f t="shared" si="6"/>
        <v>0</v>
      </c>
      <c r="G77" s="62">
        <f t="shared" si="7"/>
        <v>0</v>
      </c>
    </row>
    <row r="78" spans="1:7">
      <c r="A78" s="84" t="s">
        <v>587</v>
      </c>
      <c r="B78" s="165" t="s">
        <v>482</v>
      </c>
      <c r="C78" s="85"/>
      <c r="D78" s="85"/>
      <c r="E78" s="83"/>
      <c r="F78" s="59"/>
      <c r="G78" s="62"/>
    </row>
    <row r="79" spans="1:7" ht="18.75" customHeight="1">
      <c r="A79" s="84" t="s">
        <v>588</v>
      </c>
      <c r="B79" s="79" t="s">
        <v>186</v>
      </c>
      <c r="C79" s="85">
        <v>0</v>
      </c>
      <c r="D79" s="85">
        <v>0</v>
      </c>
      <c r="E79" s="85">
        <v>0</v>
      </c>
      <c r="F79" s="59">
        <f t="shared" si="6"/>
        <v>0</v>
      </c>
      <c r="G79" s="62">
        <f t="shared" si="7"/>
        <v>0</v>
      </c>
    </row>
    <row r="80" spans="1:7" ht="18.75" customHeight="1">
      <c r="A80" s="84" t="s">
        <v>589</v>
      </c>
      <c r="B80" s="79" t="s">
        <v>187</v>
      </c>
      <c r="C80" s="85">
        <v>0.2661</v>
      </c>
      <c r="D80" s="85">
        <v>0</v>
      </c>
      <c r="E80" s="85">
        <v>0</v>
      </c>
      <c r="F80" s="59">
        <f t="shared" si="6"/>
        <v>0.2661</v>
      </c>
      <c r="G80" s="62">
        <f t="shared" si="7"/>
        <v>0</v>
      </c>
    </row>
    <row r="81" spans="1:7" ht="18.75" customHeight="1">
      <c r="A81" s="84" t="s">
        <v>590</v>
      </c>
      <c r="B81" s="79" t="s">
        <v>188</v>
      </c>
      <c r="C81" s="85">
        <v>0</v>
      </c>
      <c r="D81" s="85">
        <v>0</v>
      </c>
      <c r="E81" s="85">
        <v>0</v>
      </c>
      <c r="F81" s="59">
        <f t="shared" si="6"/>
        <v>0</v>
      </c>
      <c r="G81" s="62">
        <f t="shared" si="7"/>
        <v>0</v>
      </c>
    </row>
    <row r="82" spans="1:7" ht="18.75" customHeight="1">
      <c r="A82" s="84" t="s">
        <v>591</v>
      </c>
      <c r="B82" s="79" t="s">
        <v>189</v>
      </c>
      <c r="C82" s="85">
        <v>0</v>
      </c>
      <c r="D82" s="85">
        <v>0</v>
      </c>
      <c r="E82" s="85">
        <v>0</v>
      </c>
      <c r="F82" s="59">
        <f t="shared" si="6"/>
        <v>0</v>
      </c>
      <c r="G82" s="62">
        <f t="shared" si="7"/>
        <v>0</v>
      </c>
    </row>
    <row r="83" spans="1:7" ht="18.75" customHeight="1">
      <c r="A83" s="84" t="s">
        <v>592</v>
      </c>
      <c r="B83" s="79" t="s">
        <v>190</v>
      </c>
      <c r="C83" s="85">
        <v>0.19620000000000001</v>
      </c>
      <c r="D83" s="85">
        <v>0.2452</v>
      </c>
      <c r="E83" s="85">
        <v>0</v>
      </c>
      <c r="F83" s="59">
        <f t="shared" si="6"/>
        <v>-4.8999999999999988E-2</v>
      </c>
      <c r="G83" s="62">
        <f t="shared" si="7"/>
        <v>-0.19983686786296895</v>
      </c>
    </row>
    <row r="84" spans="1:7" ht="18.75" customHeight="1">
      <c r="A84" s="84" t="s">
        <v>593</v>
      </c>
      <c r="B84" s="79" t="s">
        <v>191</v>
      </c>
      <c r="C84" s="85">
        <v>0</v>
      </c>
      <c r="D84" s="85">
        <v>0</v>
      </c>
      <c r="E84" s="85">
        <v>0</v>
      </c>
      <c r="F84" s="59">
        <f t="shared" si="6"/>
        <v>0</v>
      </c>
      <c r="G84" s="62">
        <f t="shared" si="7"/>
        <v>0</v>
      </c>
    </row>
    <row r="85" spans="1:7" ht="18.75" customHeight="1">
      <c r="A85" s="84" t="s">
        <v>594</v>
      </c>
      <c r="B85" s="79" t="s">
        <v>192</v>
      </c>
      <c r="C85" s="85">
        <v>0.53759999999999997</v>
      </c>
      <c r="D85" s="85">
        <v>0.75480000000000003</v>
      </c>
      <c r="E85" s="85">
        <v>0</v>
      </c>
      <c r="F85" s="59">
        <f t="shared" si="6"/>
        <v>-0.21720000000000006</v>
      </c>
      <c r="G85" s="62">
        <f t="shared" si="7"/>
        <v>-0.28775834658187605</v>
      </c>
    </row>
    <row r="86" spans="1:7" ht="18.75" customHeight="1">
      <c r="A86" s="84" t="s">
        <v>595</v>
      </c>
      <c r="B86" s="79" t="s">
        <v>193</v>
      </c>
      <c r="C86" s="85">
        <v>0</v>
      </c>
      <c r="D86" s="85">
        <v>0</v>
      </c>
      <c r="E86" s="85">
        <v>0</v>
      </c>
      <c r="F86" s="59">
        <f t="shared" si="6"/>
        <v>0</v>
      </c>
      <c r="G86" s="62">
        <f t="shared" si="7"/>
        <v>0</v>
      </c>
    </row>
    <row r="87" spans="1:7" ht="18.75" customHeight="1">
      <c r="A87" s="84" t="s">
        <v>596</v>
      </c>
      <c r="B87" s="79" t="s">
        <v>194</v>
      </c>
      <c r="C87" s="85">
        <v>0</v>
      </c>
      <c r="D87" s="85">
        <v>0</v>
      </c>
      <c r="E87" s="85">
        <v>0</v>
      </c>
      <c r="F87" s="59">
        <f t="shared" si="6"/>
        <v>0</v>
      </c>
      <c r="G87" s="62">
        <f t="shared" si="7"/>
        <v>0</v>
      </c>
    </row>
    <row r="88" spans="1:7" ht="18.75" customHeight="1">
      <c r="A88" s="84" t="s">
        <v>86</v>
      </c>
      <c r="B88" s="155" t="s">
        <v>483</v>
      </c>
      <c r="C88" s="85"/>
      <c r="D88" s="85"/>
      <c r="E88" s="83"/>
      <c r="F88" s="59"/>
      <c r="G88" s="62"/>
    </row>
    <row r="89" spans="1:7" ht="18.75" customHeight="1">
      <c r="A89" s="84" t="s">
        <v>597</v>
      </c>
      <c r="B89" s="79" t="s">
        <v>196</v>
      </c>
      <c r="C89" s="85">
        <v>0</v>
      </c>
      <c r="D89" s="85">
        <v>0</v>
      </c>
      <c r="E89" s="85">
        <v>0</v>
      </c>
      <c r="F89" s="59">
        <f t="shared" si="6"/>
        <v>0</v>
      </c>
      <c r="G89" s="62">
        <f t="shared" si="7"/>
        <v>0</v>
      </c>
    </row>
    <row r="90" spans="1:7" ht="18.75" customHeight="1">
      <c r="A90" s="84" t="s">
        <v>598</v>
      </c>
      <c r="B90" s="79" t="s">
        <v>197</v>
      </c>
      <c r="C90" s="85">
        <v>0</v>
      </c>
      <c r="D90" s="85">
        <v>0</v>
      </c>
      <c r="E90" s="85">
        <v>0</v>
      </c>
      <c r="F90" s="59">
        <f t="shared" si="6"/>
        <v>0</v>
      </c>
      <c r="G90" s="62">
        <f t="shared" si="7"/>
        <v>0</v>
      </c>
    </row>
    <row r="91" spans="1:7" ht="18.75" customHeight="1">
      <c r="A91" s="84" t="s">
        <v>599</v>
      </c>
      <c r="B91" s="79" t="s">
        <v>198</v>
      </c>
      <c r="C91" s="85">
        <v>0</v>
      </c>
      <c r="D91" s="85">
        <v>0</v>
      </c>
      <c r="E91" s="85">
        <v>0</v>
      </c>
      <c r="F91" s="59">
        <f t="shared" si="6"/>
        <v>0</v>
      </c>
      <c r="G91" s="62">
        <f t="shared" si="7"/>
        <v>0</v>
      </c>
    </row>
    <row r="92" spans="1:7" ht="18.75" customHeight="1">
      <c r="A92" s="84" t="s">
        <v>600</v>
      </c>
      <c r="B92" s="79" t="s">
        <v>199</v>
      </c>
      <c r="C92" s="85">
        <v>0</v>
      </c>
      <c r="D92" s="85">
        <v>0</v>
      </c>
      <c r="E92" s="85">
        <v>0</v>
      </c>
      <c r="F92" s="59">
        <f t="shared" si="6"/>
        <v>0</v>
      </c>
      <c r="G92" s="62">
        <f t="shared" si="7"/>
        <v>0</v>
      </c>
    </row>
    <row r="93" spans="1:7" ht="18.75" customHeight="1">
      <c r="A93" s="84" t="s">
        <v>601</v>
      </c>
      <c r="B93" s="79" t="s">
        <v>200</v>
      </c>
      <c r="C93" s="85">
        <v>6.8900000000000003E-2</v>
      </c>
      <c r="D93" s="85">
        <v>7.3800000000000004E-2</v>
      </c>
      <c r="E93" s="85">
        <v>0</v>
      </c>
      <c r="F93" s="59">
        <f t="shared" si="6"/>
        <v>-4.9000000000000016E-3</v>
      </c>
      <c r="G93" s="62">
        <f>IF(ISTEXT(F93), "N/A", IF(D93=0, 0, F93/D93))</f>
        <v>-6.6395663956639581E-2</v>
      </c>
    </row>
    <row r="94" spans="1:7" ht="18.75" customHeight="1">
      <c r="A94" s="84" t="s">
        <v>602</v>
      </c>
      <c r="B94" s="79" t="s">
        <v>201</v>
      </c>
      <c r="C94" s="85">
        <v>0</v>
      </c>
      <c r="D94" s="85">
        <v>0</v>
      </c>
      <c r="E94" s="85">
        <v>0</v>
      </c>
      <c r="F94" s="59">
        <f t="shared" si="6"/>
        <v>0</v>
      </c>
      <c r="G94" s="62">
        <f t="shared" si="7"/>
        <v>0</v>
      </c>
    </row>
    <row r="95" spans="1:7" ht="18.75" customHeight="1">
      <c r="A95" s="84" t="s">
        <v>603</v>
      </c>
      <c r="B95" s="79" t="s">
        <v>202</v>
      </c>
      <c r="C95" s="85">
        <v>0</v>
      </c>
      <c r="D95" s="85">
        <v>0</v>
      </c>
      <c r="E95" s="85">
        <v>0</v>
      </c>
      <c r="F95" s="59">
        <f t="shared" si="6"/>
        <v>0</v>
      </c>
      <c r="G95" s="62">
        <f t="shared" si="7"/>
        <v>0</v>
      </c>
    </row>
    <row r="96" spans="1:7" ht="18.75" customHeight="1">
      <c r="A96" s="84" t="s">
        <v>604</v>
      </c>
      <c r="B96" s="79" t="s">
        <v>203</v>
      </c>
      <c r="C96" s="85">
        <v>0.93110000000000004</v>
      </c>
      <c r="D96" s="85">
        <v>0.92620000000000002</v>
      </c>
      <c r="E96" s="85">
        <v>0</v>
      </c>
      <c r="F96" s="59">
        <f t="shared" si="6"/>
        <v>4.9000000000000155E-3</v>
      </c>
      <c r="G96" s="62">
        <f t="shared" si="7"/>
        <v>5.290434031526685E-3</v>
      </c>
    </row>
    <row r="97" spans="1:7" ht="18.75" customHeight="1">
      <c r="A97" s="84" t="s">
        <v>605</v>
      </c>
      <c r="B97" s="79" t="s">
        <v>204</v>
      </c>
      <c r="C97" s="85">
        <v>0</v>
      </c>
      <c r="D97" s="85">
        <v>0</v>
      </c>
      <c r="E97" s="85">
        <v>0</v>
      </c>
      <c r="F97" s="59">
        <f t="shared" si="6"/>
        <v>0</v>
      </c>
      <c r="G97" s="62">
        <f t="shared" si="7"/>
        <v>0</v>
      </c>
    </row>
    <row r="98" spans="1:7" ht="18.75" customHeight="1">
      <c r="A98" s="84" t="s">
        <v>87</v>
      </c>
      <c r="B98" s="165" t="s">
        <v>484</v>
      </c>
      <c r="C98" s="85"/>
      <c r="D98" s="85"/>
      <c r="E98" s="83"/>
      <c r="F98" s="59"/>
      <c r="G98" s="62"/>
    </row>
    <row r="99" spans="1:7" ht="18.75" customHeight="1">
      <c r="A99" s="84" t="s">
        <v>606</v>
      </c>
      <c r="B99" s="79" t="s">
        <v>206</v>
      </c>
      <c r="C99" s="85">
        <v>0</v>
      </c>
      <c r="D99" s="85">
        <v>8.7099999999999997E-2</v>
      </c>
      <c r="E99" s="85">
        <v>0</v>
      </c>
      <c r="F99" s="59">
        <f t="shared" si="6"/>
        <v>-8.7099999999999997E-2</v>
      </c>
      <c r="G99" s="62">
        <f t="shared" si="7"/>
        <v>-1</v>
      </c>
    </row>
    <row r="100" spans="1:7" ht="18.75" customHeight="1">
      <c r="A100" s="84" t="s">
        <v>607</v>
      </c>
      <c r="B100" s="79" t="s">
        <v>207</v>
      </c>
      <c r="C100" s="85">
        <v>0</v>
      </c>
      <c r="D100" s="85">
        <v>0</v>
      </c>
      <c r="E100" s="85">
        <v>0</v>
      </c>
      <c r="F100" s="59">
        <f t="shared" si="6"/>
        <v>0</v>
      </c>
      <c r="G100" s="62">
        <f t="shared" si="7"/>
        <v>0</v>
      </c>
    </row>
    <row r="101" spans="1:7" ht="18.75" customHeight="1">
      <c r="A101" s="84" t="s">
        <v>608</v>
      </c>
      <c r="B101" s="79" t="s">
        <v>208</v>
      </c>
      <c r="C101" s="85">
        <v>0</v>
      </c>
      <c r="D101" s="85">
        <v>0</v>
      </c>
      <c r="E101" s="85">
        <v>0</v>
      </c>
      <c r="F101" s="59">
        <f t="shared" si="6"/>
        <v>0</v>
      </c>
      <c r="G101" s="62">
        <f t="shared" si="7"/>
        <v>0</v>
      </c>
    </row>
    <row r="102" spans="1:7" ht="18.75" customHeight="1">
      <c r="A102" s="84" t="s">
        <v>609</v>
      </c>
      <c r="B102" s="79" t="s">
        <v>209</v>
      </c>
      <c r="C102" s="85">
        <v>0</v>
      </c>
      <c r="D102" s="85">
        <v>0</v>
      </c>
      <c r="E102" s="85">
        <v>0</v>
      </c>
      <c r="F102" s="59">
        <f t="shared" si="6"/>
        <v>0</v>
      </c>
      <c r="G102" s="62">
        <f t="shared" si="7"/>
        <v>0</v>
      </c>
    </row>
    <row r="103" spans="1:7" ht="18.75" customHeight="1">
      <c r="A103" s="84" t="s">
        <v>610</v>
      </c>
      <c r="B103" s="79" t="s">
        <v>210</v>
      </c>
      <c r="C103" s="85">
        <v>0.26740000000000003</v>
      </c>
      <c r="D103" s="85">
        <v>0.35959999999999998</v>
      </c>
      <c r="E103" s="85">
        <v>0</v>
      </c>
      <c r="F103" s="59">
        <f t="shared" si="6"/>
        <v>-9.2199999999999949E-2</v>
      </c>
      <c r="G103" s="62">
        <f t="shared" si="7"/>
        <v>-0.25639599555061166</v>
      </c>
    </row>
    <row r="104" spans="1:7" ht="18.75" customHeight="1">
      <c r="A104" s="84" t="s">
        <v>611</v>
      </c>
      <c r="B104" s="79" t="s">
        <v>211</v>
      </c>
      <c r="C104" s="85">
        <v>0</v>
      </c>
      <c r="D104" s="85">
        <v>0</v>
      </c>
      <c r="E104" s="85">
        <v>0</v>
      </c>
      <c r="F104" s="59">
        <f t="shared" si="6"/>
        <v>0</v>
      </c>
      <c r="G104" s="62">
        <f t="shared" si="7"/>
        <v>0</v>
      </c>
    </row>
    <row r="105" spans="1:7" ht="18.75" customHeight="1">
      <c r="A105" s="84" t="s">
        <v>612</v>
      </c>
      <c r="B105" s="79" t="s">
        <v>212</v>
      </c>
      <c r="C105" s="85">
        <v>0.73260000000000003</v>
      </c>
      <c r="D105" s="85">
        <v>0.5534</v>
      </c>
      <c r="E105" s="85">
        <v>0</v>
      </c>
      <c r="F105" s="59">
        <f t="shared" si="6"/>
        <v>0.17920000000000003</v>
      </c>
      <c r="G105" s="62">
        <f t="shared" si="7"/>
        <v>0.32381640766172753</v>
      </c>
    </row>
    <row r="106" spans="1:7" ht="18.75" customHeight="1">
      <c r="A106" s="84" t="s">
        <v>613</v>
      </c>
      <c r="B106" s="79" t="s">
        <v>213</v>
      </c>
      <c r="C106" s="85">
        <v>0</v>
      </c>
      <c r="D106" s="85">
        <v>0</v>
      </c>
      <c r="E106" s="85">
        <v>0</v>
      </c>
      <c r="F106" s="59">
        <f t="shared" si="6"/>
        <v>0</v>
      </c>
      <c r="G106" s="62">
        <f t="shared" si="7"/>
        <v>0</v>
      </c>
    </row>
    <row r="107" spans="1:7" ht="18.75" customHeight="1">
      <c r="A107" s="84" t="s">
        <v>614</v>
      </c>
      <c r="B107" s="79" t="s">
        <v>214</v>
      </c>
      <c r="C107" s="85">
        <v>0</v>
      </c>
      <c r="D107" s="85">
        <v>0</v>
      </c>
      <c r="E107" s="85">
        <v>0</v>
      </c>
      <c r="F107" s="59">
        <f t="shared" si="6"/>
        <v>0</v>
      </c>
      <c r="G107" s="62">
        <f t="shared" si="7"/>
        <v>0</v>
      </c>
    </row>
    <row r="108" spans="1:7" ht="18" customHeight="1">
      <c r="A108" s="84" t="s">
        <v>88</v>
      </c>
      <c r="B108" s="165" t="s">
        <v>485</v>
      </c>
      <c r="C108" s="85"/>
      <c r="D108" s="85"/>
      <c r="E108" s="83"/>
      <c r="F108" s="59"/>
      <c r="G108" s="62"/>
    </row>
    <row r="109" spans="1:7" ht="18.75" customHeight="1">
      <c r="A109" s="84" t="s">
        <v>615</v>
      </c>
      <c r="B109" s="79" t="s">
        <v>216</v>
      </c>
      <c r="C109" s="85">
        <v>0</v>
      </c>
      <c r="D109" s="85">
        <v>0</v>
      </c>
      <c r="E109" s="85">
        <v>0</v>
      </c>
      <c r="F109" s="59">
        <f t="shared" si="6"/>
        <v>0</v>
      </c>
      <c r="G109" s="62">
        <f t="shared" si="7"/>
        <v>0</v>
      </c>
    </row>
    <row r="110" spans="1:7" ht="18.75" customHeight="1">
      <c r="A110" s="84" t="s">
        <v>616</v>
      </c>
      <c r="B110" s="79" t="s">
        <v>217</v>
      </c>
      <c r="C110" s="85">
        <v>0</v>
      </c>
      <c r="D110" s="85">
        <v>0</v>
      </c>
      <c r="E110" s="85">
        <v>0</v>
      </c>
      <c r="F110" s="59">
        <f t="shared" si="6"/>
        <v>0</v>
      </c>
      <c r="G110" s="62">
        <f t="shared" si="7"/>
        <v>0</v>
      </c>
    </row>
    <row r="111" spans="1:7" ht="18.75" customHeight="1">
      <c r="A111" s="84" t="s">
        <v>617</v>
      </c>
      <c r="B111" s="79" t="s">
        <v>218</v>
      </c>
      <c r="C111" s="85">
        <v>0</v>
      </c>
      <c r="D111" s="85">
        <v>0</v>
      </c>
      <c r="E111" s="85">
        <v>0</v>
      </c>
      <c r="F111" s="59">
        <f t="shared" si="6"/>
        <v>0</v>
      </c>
      <c r="G111" s="62">
        <f t="shared" si="7"/>
        <v>0</v>
      </c>
    </row>
    <row r="112" spans="1:7" ht="18.75" customHeight="1">
      <c r="A112" s="84" t="s">
        <v>618</v>
      </c>
      <c r="B112" s="79" t="s">
        <v>219</v>
      </c>
      <c r="C112" s="85">
        <v>0</v>
      </c>
      <c r="D112" s="85">
        <v>0</v>
      </c>
      <c r="E112" s="85">
        <v>0</v>
      </c>
      <c r="F112" s="59">
        <f t="shared" si="6"/>
        <v>0</v>
      </c>
      <c r="G112" s="62">
        <f t="shared" si="7"/>
        <v>0</v>
      </c>
    </row>
    <row r="113" spans="1:7" ht="18.75" customHeight="1">
      <c r="A113" s="84" t="s">
        <v>619</v>
      </c>
      <c r="B113" s="79" t="s">
        <v>220</v>
      </c>
      <c r="C113" s="85">
        <v>0</v>
      </c>
      <c r="D113" s="85">
        <v>0</v>
      </c>
      <c r="E113" s="85">
        <v>0</v>
      </c>
      <c r="F113" s="59">
        <f t="shared" si="6"/>
        <v>0</v>
      </c>
      <c r="G113" s="62">
        <f t="shared" si="7"/>
        <v>0</v>
      </c>
    </row>
    <row r="114" spans="1:7" ht="18.75" customHeight="1">
      <c r="A114" s="84" t="s">
        <v>620</v>
      </c>
      <c r="B114" s="79" t="s">
        <v>221</v>
      </c>
      <c r="C114" s="85">
        <v>0</v>
      </c>
      <c r="D114" s="85">
        <v>0</v>
      </c>
      <c r="E114" s="85">
        <v>0</v>
      </c>
      <c r="F114" s="59">
        <f t="shared" si="6"/>
        <v>0</v>
      </c>
      <c r="G114" s="62">
        <f t="shared" si="7"/>
        <v>0</v>
      </c>
    </row>
    <row r="115" spans="1:7" ht="18.75" customHeight="1">
      <c r="A115" s="84" t="s">
        <v>621</v>
      </c>
      <c r="B115" s="79" t="s">
        <v>222</v>
      </c>
      <c r="C115" s="85">
        <v>0.69569999999999999</v>
      </c>
      <c r="D115" s="85">
        <v>0</v>
      </c>
      <c r="E115" s="85">
        <v>0</v>
      </c>
      <c r="F115" s="59">
        <f t="shared" si="6"/>
        <v>0.69569999999999999</v>
      </c>
      <c r="G115" s="62">
        <f t="shared" si="7"/>
        <v>0</v>
      </c>
    </row>
    <row r="116" spans="1:7" ht="18.75" customHeight="1">
      <c r="A116" s="84" t="s">
        <v>622</v>
      </c>
      <c r="B116" s="79" t="s">
        <v>223</v>
      </c>
      <c r="C116" s="85">
        <v>0</v>
      </c>
      <c r="D116" s="85">
        <v>0</v>
      </c>
      <c r="E116" s="85">
        <v>0</v>
      </c>
      <c r="F116" s="59">
        <f t="shared" si="6"/>
        <v>0</v>
      </c>
      <c r="G116" s="62">
        <f t="shared" si="7"/>
        <v>0</v>
      </c>
    </row>
    <row r="117" spans="1:7" ht="18.75" customHeight="1">
      <c r="A117" s="84" t="s">
        <v>623</v>
      </c>
      <c r="B117" s="79" t="s">
        <v>224</v>
      </c>
      <c r="C117" s="85">
        <v>0.30430000000000001</v>
      </c>
      <c r="D117" s="85">
        <v>1</v>
      </c>
      <c r="E117" s="85">
        <v>0</v>
      </c>
      <c r="F117" s="59">
        <f t="shared" si="6"/>
        <v>-0.69569999999999999</v>
      </c>
      <c r="G117" s="62">
        <f t="shared" si="7"/>
        <v>-0.69569999999999999</v>
      </c>
    </row>
    <row r="118" spans="1:7" ht="18.75" customHeight="1">
      <c r="A118" s="84" t="s">
        <v>624</v>
      </c>
      <c r="B118" s="165" t="s">
        <v>486</v>
      </c>
      <c r="C118" s="85"/>
      <c r="D118" s="85"/>
      <c r="E118" s="83"/>
      <c r="F118" s="59"/>
      <c r="G118" s="62"/>
    </row>
    <row r="119" spans="1:7" ht="18.75" customHeight="1">
      <c r="A119" s="84" t="s">
        <v>625</v>
      </c>
      <c r="B119" s="79" t="s">
        <v>226</v>
      </c>
      <c r="C119" s="85">
        <v>3.8399999999999997E-2</v>
      </c>
      <c r="D119" s="85">
        <v>0.19769999999999999</v>
      </c>
      <c r="E119" s="85">
        <v>0</v>
      </c>
      <c r="F119" s="59">
        <f t="shared" si="6"/>
        <v>-0.1593</v>
      </c>
      <c r="G119" s="62">
        <f t="shared" si="7"/>
        <v>-0.80576631259484066</v>
      </c>
    </row>
    <row r="120" spans="1:7" ht="18.75" customHeight="1">
      <c r="A120" s="84" t="s">
        <v>626</v>
      </c>
      <c r="B120" s="79" t="s">
        <v>227</v>
      </c>
      <c r="C120" s="85">
        <v>1.6199999999999999E-2</v>
      </c>
      <c r="D120" s="85">
        <v>0</v>
      </c>
      <c r="E120" s="85">
        <v>0</v>
      </c>
      <c r="F120" s="59">
        <f t="shared" si="6"/>
        <v>1.6199999999999999E-2</v>
      </c>
      <c r="G120" s="62">
        <f t="shared" si="7"/>
        <v>0</v>
      </c>
    </row>
    <row r="121" spans="1:7" ht="18.75" customHeight="1">
      <c r="A121" s="84" t="s">
        <v>627</v>
      </c>
      <c r="B121" s="79" t="s">
        <v>228</v>
      </c>
      <c r="C121" s="85">
        <v>0</v>
      </c>
      <c r="D121" s="85">
        <v>0</v>
      </c>
      <c r="E121" s="85">
        <v>0</v>
      </c>
      <c r="F121" s="59">
        <f t="shared" si="6"/>
        <v>0</v>
      </c>
      <c r="G121" s="62">
        <f t="shared" si="7"/>
        <v>0</v>
      </c>
    </row>
    <row r="122" spans="1:7" ht="18.75" customHeight="1">
      <c r="A122" s="84" t="s">
        <v>628</v>
      </c>
      <c r="B122" s="79" t="s">
        <v>229</v>
      </c>
      <c r="C122" s="85">
        <v>0</v>
      </c>
      <c r="D122" s="85">
        <v>0</v>
      </c>
      <c r="E122" s="85">
        <v>0</v>
      </c>
      <c r="F122" s="59">
        <f t="shared" ref="F122:F196" si="8">IF(ISTEXT(C122), "N/A", IF(ISTEXT(D122), "N/A", C122-D122))</f>
        <v>0</v>
      </c>
      <c r="G122" s="62">
        <f t="shared" ref="G122:G196" si="9">IF(ISTEXT(F122), "N/A", IF(D122=0, 0, F122/D122))</f>
        <v>0</v>
      </c>
    </row>
    <row r="123" spans="1:7" ht="18.75" customHeight="1">
      <c r="A123" s="84" t="s">
        <v>629</v>
      </c>
      <c r="B123" s="79" t="s">
        <v>230</v>
      </c>
      <c r="C123" s="85">
        <v>0.16089999999999999</v>
      </c>
      <c r="D123" s="85">
        <v>0.29349999999999998</v>
      </c>
      <c r="E123" s="85">
        <v>0</v>
      </c>
      <c r="F123" s="59">
        <f t="shared" si="8"/>
        <v>-0.1326</v>
      </c>
      <c r="G123" s="62">
        <f t="shared" si="9"/>
        <v>-0.4517887563884157</v>
      </c>
    </row>
    <row r="124" spans="1:7" ht="18.75" customHeight="1">
      <c r="A124" s="84" t="s">
        <v>630</v>
      </c>
      <c r="B124" s="79" t="s">
        <v>231</v>
      </c>
      <c r="C124" s="85">
        <v>0</v>
      </c>
      <c r="D124" s="85">
        <v>0</v>
      </c>
      <c r="E124" s="85">
        <v>0</v>
      </c>
      <c r="F124" s="59">
        <f t="shared" si="8"/>
        <v>0</v>
      </c>
      <c r="G124" s="62">
        <f t="shared" si="9"/>
        <v>0</v>
      </c>
    </row>
    <row r="125" spans="1:7" ht="18.75" customHeight="1">
      <c r="A125" s="84" t="s">
        <v>631</v>
      </c>
      <c r="B125" s="79" t="s">
        <v>232</v>
      </c>
      <c r="C125" s="85">
        <v>0.1012</v>
      </c>
      <c r="D125" s="85">
        <v>0.29270000000000002</v>
      </c>
      <c r="E125" s="85">
        <v>0</v>
      </c>
      <c r="F125" s="59">
        <f t="shared" si="8"/>
        <v>-0.1915</v>
      </c>
      <c r="G125" s="62">
        <f t="shared" si="9"/>
        <v>-0.65425350187905706</v>
      </c>
    </row>
    <row r="126" spans="1:7" ht="18.75" customHeight="1">
      <c r="A126" s="84" t="s">
        <v>632</v>
      </c>
      <c r="B126" s="79" t="s">
        <v>233</v>
      </c>
      <c r="C126" s="85">
        <v>0.68320000000000003</v>
      </c>
      <c r="D126" s="85">
        <v>0.13719999999999999</v>
      </c>
      <c r="E126" s="85">
        <v>0</v>
      </c>
      <c r="F126" s="59">
        <f t="shared" si="8"/>
        <v>0.54600000000000004</v>
      </c>
      <c r="G126" s="62">
        <f t="shared" si="9"/>
        <v>3.9795918367346945</v>
      </c>
    </row>
    <row r="127" spans="1:7" ht="18.75" customHeight="1">
      <c r="A127" s="84" t="s">
        <v>633</v>
      </c>
      <c r="B127" s="79" t="s">
        <v>234</v>
      </c>
      <c r="C127" s="85">
        <v>0</v>
      </c>
      <c r="D127" s="85">
        <v>7.8899999999999998E-2</v>
      </c>
      <c r="E127" s="85">
        <v>0</v>
      </c>
      <c r="F127" s="59">
        <f t="shared" si="8"/>
        <v>-7.8899999999999998E-2</v>
      </c>
      <c r="G127" s="62">
        <f t="shared" si="9"/>
        <v>-1</v>
      </c>
    </row>
    <row r="128" spans="1:7" ht="18.75" customHeight="1">
      <c r="A128" s="84" t="s">
        <v>634</v>
      </c>
      <c r="B128" s="155" t="s">
        <v>487</v>
      </c>
      <c r="C128" s="85"/>
      <c r="D128" s="85"/>
      <c r="E128" s="83"/>
      <c r="F128" s="59"/>
      <c r="G128" s="62"/>
    </row>
    <row r="129" spans="1:7" ht="18.75" customHeight="1">
      <c r="A129" s="84" t="s">
        <v>635</v>
      </c>
      <c r="B129" s="79" t="s">
        <v>236</v>
      </c>
      <c r="C129" s="85">
        <v>0.29189999999999999</v>
      </c>
      <c r="D129" s="85">
        <v>0.14319999999999999</v>
      </c>
      <c r="E129" s="85">
        <v>0</v>
      </c>
      <c r="F129" s="59">
        <f t="shared" si="8"/>
        <v>0.1487</v>
      </c>
      <c r="G129" s="62">
        <f t="shared" si="9"/>
        <v>1.0384078212290504</v>
      </c>
    </row>
    <row r="130" spans="1:7" ht="18.75" customHeight="1">
      <c r="A130" s="84" t="s">
        <v>636</v>
      </c>
      <c r="B130" s="79" t="s">
        <v>237</v>
      </c>
      <c r="C130" s="85">
        <v>0.15079999999999999</v>
      </c>
      <c r="D130" s="85">
        <v>0.29210000000000003</v>
      </c>
      <c r="E130" s="85">
        <v>0</v>
      </c>
      <c r="F130" s="59">
        <f t="shared" si="8"/>
        <v>-0.14130000000000004</v>
      </c>
      <c r="G130" s="62">
        <f t="shared" si="9"/>
        <v>-0.48373844573776115</v>
      </c>
    </row>
    <row r="131" spans="1:7" ht="18.75" customHeight="1">
      <c r="A131" s="84" t="s">
        <v>637</v>
      </c>
      <c r="B131" s="79" t="s">
        <v>238</v>
      </c>
      <c r="C131" s="85">
        <v>0.18959999999999999</v>
      </c>
      <c r="D131" s="85">
        <v>7.3200000000000001E-2</v>
      </c>
      <c r="E131" s="85">
        <v>0</v>
      </c>
      <c r="F131" s="59">
        <f t="shared" si="8"/>
        <v>0.11639999999999999</v>
      </c>
      <c r="G131" s="62">
        <f t="shared" si="9"/>
        <v>1.5901639344262293</v>
      </c>
    </row>
    <row r="132" spans="1:7" ht="18.75" customHeight="1">
      <c r="A132" s="84" t="s">
        <v>638</v>
      </c>
      <c r="B132" s="79" t="s">
        <v>239</v>
      </c>
      <c r="C132" s="85">
        <v>8.3099999999999993E-2</v>
      </c>
      <c r="D132" s="85">
        <v>0.16719999999999999</v>
      </c>
      <c r="E132" s="85">
        <v>0</v>
      </c>
      <c r="F132" s="59">
        <f t="shared" si="8"/>
        <v>-8.4099999999999994E-2</v>
      </c>
      <c r="G132" s="62">
        <f t="shared" si="9"/>
        <v>-0.50299043062200954</v>
      </c>
    </row>
    <row r="133" spans="1:7" ht="18.75" customHeight="1">
      <c r="A133" s="84" t="s">
        <v>639</v>
      </c>
      <c r="B133" s="79" t="s">
        <v>240</v>
      </c>
      <c r="C133" s="85">
        <v>6.7100000000000007E-2</v>
      </c>
      <c r="D133" s="85">
        <v>0.1205</v>
      </c>
      <c r="E133" s="85">
        <v>0</v>
      </c>
      <c r="F133" s="59">
        <f t="shared" si="8"/>
        <v>-5.3399999999999989E-2</v>
      </c>
      <c r="G133" s="62">
        <f t="shared" si="9"/>
        <v>-0.44315352697095428</v>
      </c>
    </row>
    <row r="134" spans="1:7" ht="18.75" customHeight="1">
      <c r="A134" s="84" t="s">
        <v>640</v>
      </c>
      <c r="B134" s="79" t="s">
        <v>241</v>
      </c>
      <c r="C134" s="85">
        <v>0</v>
      </c>
      <c r="D134" s="85">
        <v>0</v>
      </c>
      <c r="E134" s="85">
        <v>0</v>
      </c>
      <c r="F134" s="59">
        <f t="shared" si="8"/>
        <v>0</v>
      </c>
      <c r="G134" s="62">
        <f t="shared" si="9"/>
        <v>0</v>
      </c>
    </row>
    <row r="135" spans="1:7" ht="18.75" customHeight="1">
      <c r="A135" s="84" t="s">
        <v>641</v>
      </c>
      <c r="B135" s="79" t="s">
        <v>242</v>
      </c>
      <c r="C135" s="85">
        <v>0.2175</v>
      </c>
      <c r="D135" s="85">
        <v>0.20380000000000001</v>
      </c>
      <c r="E135" s="85">
        <v>0</v>
      </c>
      <c r="F135" s="59">
        <f t="shared" si="8"/>
        <v>1.369999999999999E-2</v>
      </c>
      <c r="G135" s="62">
        <f t="shared" si="9"/>
        <v>6.7222767419038224E-2</v>
      </c>
    </row>
    <row r="136" spans="1:7" ht="18.75" customHeight="1">
      <c r="A136" s="84" t="s">
        <v>642</v>
      </c>
      <c r="B136" s="79" t="s">
        <v>243</v>
      </c>
      <c r="C136" s="85">
        <v>0</v>
      </c>
      <c r="D136" s="85">
        <v>0</v>
      </c>
      <c r="E136" s="85">
        <v>0</v>
      </c>
      <c r="F136" s="59">
        <f t="shared" si="8"/>
        <v>0</v>
      </c>
      <c r="G136" s="62">
        <f t="shared" si="9"/>
        <v>0</v>
      </c>
    </row>
    <row r="137" spans="1:7" ht="18.75" customHeight="1">
      <c r="A137" s="84" t="s">
        <v>488</v>
      </c>
      <c r="B137" s="79" t="s">
        <v>244</v>
      </c>
      <c r="C137" s="85">
        <v>0</v>
      </c>
      <c r="D137" s="85">
        <v>0</v>
      </c>
      <c r="E137" s="85">
        <v>0</v>
      </c>
      <c r="F137" s="59">
        <f t="shared" si="8"/>
        <v>0</v>
      </c>
      <c r="G137" s="62">
        <f t="shared" si="9"/>
        <v>0</v>
      </c>
    </row>
    <row r="138" spans="1:7" ht="20.25" customHeight="1">
      <c r="A138" s="84" t="s">
        <v>644</v>
      </c>
      <c r="B138" s="165" t="s">
        <v>489</v>
      </c>
      <c r="C138" s="85"/>
      <c r="D138" s="85"/>
      <c r="E138" s="83"/>
      <c r="F138" s="59"/>
      <c r="G138" s="62"/>
    </row>
    <row r="139" spans="1:7" ht="18.75" customHeight="1">
      <c r="A139" s="84" t="s">
        <v>645</v>
      </c>
      <c r="B139" s="79" t="s">
        <v>246</v>
      </c>
      <c r="C139" s="85">
        <v>0</v>
      </c>
      <c r="D139" s="85">
        <v>0</v>
      </c>
      <c r="E139" s="85">
        <v>0</v>
      </c>
      <c r="F139" s="59">
        <f t="shared" si="8"/>
        <v>0</v>
      </c>
      <c r="G139" s="62">
        <f t="shared" si="9"/>
        <v>0</v>
      </c>
    </row>
    <row r="140" spans="1:7" ht="18.75" customHeight="1">
      <c r="A140" s="84" t="s">
        <v>646</v>
      </c>
      <c r="B140" s="79" t="s">
        <v>247</v>
      </c>
      <c r="C140" s="85">
        <v>0</v>
      </c>
      <c r="D140" s="85">
        <v>0</v>
      </c>
      <c r="E140" s="85">
        <v>0</v>
      </c>
      <c r="F140" s="59">
        <f t="shared" si="8"/>
        <v>0</v>
      </c>
      <c r="G140" s="62">
        <f t="shared" si="9"/>
        <v>0</v>
      </c>
    </row>
    <row r="141" spans="1:7" ht="18.75" customHeight="1">
      <c r="A141" s="84" t="s">
        <v>647</v>
      </c>
      <c r="B141" s="79" t="s">
        <v>248</v>
      </c>
      <c r="C141" s="85">
        <v>0</v>
      </c>
      <c r="D141" s="85">
        <v>0</v>
      </c>
      <c r="E141" s="85">
        <v>0</v>
      </c>
      <c r="F141" s="59">
        <f t="shared" si="8"/>
        <v>0</v>
      </c>
      <c r="G141" s="62">
        <f t="shared" si="9"/>
        <v>0</v>
      </c>
    </row>
    <row r="142" spans="1:7" ht="18.75" customHeight="1">
      <c r="A142" s="84" t="s">
        <v>648</v>
      </c>
      <c r="B142" s="79" t="s">
        <v>249</v>
      </c>
      <c r="C142" s="85">
        <v>0</v>
      </c>
      <c r="D142" s="85">
        <v>0</v>
      </c>
      <c r="E142" s="85">
        <v>0</v>
      </c>
      <c r="F142" s="59">
        <f t="shared" si="8"/>
        <v>0</v>
      </c>
      <c r="G142" s="62">
        <f t="shared" si="9"/>
        <v>0</v>
      </c>
    </row>
    <row r="143" spans="1:7" ht="18.75" customHeight="1">
      <c r="A143" s="84" t="s">
        <v>649</v>
      </c>
      <c r="B143" s="79" t="s">
        <v>250</v>
      </c>
      <c r="C143" s="85">
        <v>0.11</v>
      </c>
      <c r="D143" s="85">
        <v>9.7600000000000006E-2</v>
      </c>
      <c r="E143" s="85">
        <v>0</v>
      </c>
      <c r="F143" s="59">
        <f t="shared" si="8"/>
        <v>1.2399999999999994E-2</v>
      </c>
      <c r="G143" s="62">
        <f t="shared" si="9"/>
        <v>0.1270491803278688</v>
      </c>
    </row>
    <row r="144" spans="1:7" ht="18.75" customHeight="1">
      <c r="A144" s="84" t="s">
        <v>650</v>
      </c>
      <c r="B144" s="79" t="s">
        <v>251</v>
      </c>
      <c r="C144" s="85">
        <v>0</v>
      </c>
      <c r="D144" s="85">
        <v>0</v>
      </c>
      <c r="E144" s="85">
        <v>0</v>
      </c>
      <c r="F144" s="59">
        <f t="shared" si="8"/>
        <v>0</v>
      </c>
      <c r="G144" s="62">
        <f t="shared" si="9"/>
        <v>0</v>
      </c>
    </row>
    <row r="145" spans="1:7" ht="18.75" customHeight="1">
      <c r="A145" s="84" t="s">
        <v>651</v>
      </c>
      <c r="B145" s="79" t="s">
        <v>252</v>
      </c>
      <c r="C145" s="85">
        <v>0.89</v>
      </c>
      <c r="D145" s="85">
        <v>0.90239999999999998</v>
      </c>
      <c r="E145" s="85">
        <v>0</v>
      </c>
      <c r="F145" s="59">
        <f t="shared" si="8"/>
        <v>-1.2399999999999967E-2</v>
      </c>
      <c r="G145" s="62">
        <f t="shared" si="9"/>
        <v>-1.3741134751773012E-2</v>
      </c>
    </row>
    <row r="146" spans="1:7" ht="18.75" customHeight="1">
      <c r="A146" s="84" t="s">
        <v>652</v>
      </c>
      <c r="B146" s="79" t="s">
        <v>253</v>
      </c>
      <c r="C146" s="85">
        <v>0</v>
      </c>
      <c r="D146" s="85">
        <v>0</v>
      </c>
      <c r="E146" s="85">
        <v>0</v>
      </c>
      <c r="F146" s="59">
        <f t="shared" si="8"/>
        <v>0</v>
      </c>
      <c r="G146" s="62">
        <f t="shared" si="9"/>
        <v>0</v>
      </c>
    </row>
    <row r="147" spans="1:7" ht="18.75" customHeight="1">
      <c r="A147" s="84" t="s">
        <v>490</v>
      </c>
      <c r="B147" s="79" t="s">
        <v>254</v>
      </c>
      <c r="C147" s="85">
        <v>0</v>
      </c>
      <c r="D147" s="85">
        <v>0</v>
      </c>
      <c r="E147" s="85">
        <v>0</v>
      </c>
      <c r="F147" s="59">
        <f t="shared" si="8"/>
        <v>0</v>
      </c>
      <c r="G147" s="62">
        <f t="shared" si="9"/>
        <v>0</v>
      </c>
    </row>
    <row r="148" spans="1:7" ht="18.75" customHeight="1">
      <c r="A148" s="84" t="s">
        <v>654</v>
      </c>
      <c r="B148" s="155" t="s">
        <v>491</v>
      </c>
      <c r="C148" s="85"/>
      <c r="D148" s="85"/>
      <c r="E148" s="83"/>
      <c r="F148" s="59"/>
      <c r="G148" s="62"/>
    </row>
    <row r="149" spans="1:7" ht="18.75" customHeight="1">
      <c r="A149" s="84" t="s">
        <v>655</v>
      </c>
      <c r="B149" s="79" t="s">
        <v>256</v>
      </c>
      <c r="C149" s="85">
        <v>-1.34E-2</v>
      </c>
      <c r="D149" s="85">
        <v>4.6100000000000002E-2</v>
      </c>
      <c r="E149" s="85">
        <v>0</v>
      </c>
      <c r="F149" s="59">
        <f t="shared" si="8"/>
        <v>-5.9500000000000004E-2</v>
      </c>
      <c r="G149" s="62">
        <f t="shared" si="9"/>
        <v>-1.2906724511930585</v>
      </c>
    </row>
    <row r="150" spans="1:7" ht="18.75" customHeight="1">
      <c r="A150" s="84" t="s">
        <v>656</v>
      </c>
      <c r="B150" s="79" t="s">
        <v>257</v>
      </c>
      <c r="C150" s="85">
        <v>0</v>
      </c>
      <c r="D150" s="85">
        <v>0</v>
      </c>
      <c r="E150" s="85">
        <v>0</v>
      </c>
      <c r="F150" s="59">
        <f t="shared" si="8"/>
        <v>0</v>
      </c>
      <c r="G150" s="62">
        <f t="shared" si="9"/>
        <v>0</v>
      </c>
    </row>
    <row r="151" spans="1:7" ht="18.75" customHeight="1">
      <c r="A151" s="84" t="s">
        <v>492</v>
      </c>
      <c r="B151" s="79" t="s">
        <v>258</v>
      </c>
      <c r="C151" s="85">
        <v>0.13139999999999999</v>
      </c>
      <c r="D151" s="85">
        <v>0.48509999999999998</v>
      </c>
      <c r="E151" s="85">
        <v>0</v>
      </c>
      <c r="F151" s="59">
        <f t="shared" si="8"/>
        <v>-0.35370000000000001</v>
      </c>
      <c r="G151" s="62">
        <f t="shared" si="9"/>
        <v>-0.72912801484230061</v>
      </c>
    </row>
    <row r="152" spans="1:7" ht="18.75" customHeight="1">
      <c r="A152" s="84" t="s">
        <v>658</v>
      </c>
      <c r="B152" s="79" t="s">
        <v>259</v>
      </c>
      <c r="C152" s="85">
        <v>0.11070000000000001</v>
      </c>
      <c r="D152" s="85">
        <v>9.6100000000000005E-2</v>
      </c>
      <c r="E152" s="85">
        <v>0</v>
      </c>
      <c r="F152" s="59">
        <f t="shared" si="8"/>
        <v>1.4600000000000002E-2</v>
      </c>
      <c r="G152" s="62">
        <f t="shared" si="9"/>
        <v>0.15192507804370448</v>
      </c>
    </row>
    <row r="153" spans="1:7" ht="18.75" customHeight="1">
      <c r="A153" s="84" t="s">
        <v>659</v>
      </c>
      <c r="B153" s="79" t="s">
        <v>260</v>
      </c>
      <c r="C153" s="85">
        <v>0.51480000000000004</v>
      </c>
      <c r="D153" s="85">
        <v>0.22670000000000001</v>
      </c>
      <c r="E153" s="85">
        <v>0</v>
      </c>
      <c r="F153" s="59">
        <f t="shared" si="8"/>
        <v>0.28810000000000002</v>
      </c>
      <c r="G153" s="62">
        <f t="shared" si="9"/>
        <v>1.2708425231583591</v>
      </c>
    </row>
    <row r="154" spans="1:7" ht="18.75" customHeight="1">
      <c r="A154" s="84" t="s">
        <v>660</v>
      </c>
      <c r="B154" s="79" t="s">
        <v>261</v>
      </c>
      <c r="C154" s="85">
        <v>0.25650000000000001</v>
      </c>
      <c r="D154" s="85">
        <v>0.14080000000000001</v>
      </c>
      <c r="E154" s="85">
        <v>0</v>
      </c>
      <c r="F154" s="59">
        <f t="shared" si="8"/>
        <v>0.1157</v>
      </c>
      <c r="G154" s="62">
        <f t="shared" si="9"/>
        <v>0.82173295454545447</v>
      </c>
    </row>
    <row r="155" spans="1:7" ht="18.75" customHeight="1">
      <c r="A155" s="84" t="s">
        <v>661</v>
      </c>
      <c r="B155" s="79" t="s">
        <v>262</v>
      </c>
      <c r="C155" s="85">
        <v>0</v>
      </c>
      <c r="D155" s="85">
        <v>0</v>
      </c>
      <c r="E155" s="85">
        <v>0</v>
      </c>
      <c r="F155" s="59">
        <f t="shared" si="8"/>
        <v>0</v>
      </c>
      <c r="G155" s="62">
        <f t="shared" si="9"/>
        <v>0</v>
      </c>
    </row>
    <row r="156" spans="1:7" ht="18.75" customHeight="1">
      <c r="A156" s="84" t="s">
        <v>662</v>
      </c>
      <c r="B156" s="79" t="s">
        <v>263</v>
      </c>
      <c r="C156" s="85">
        <v>0</v>
      </c>
      <c r="D156" s="85">
        <v>0</v>
      </c>
      <c r="E156" s="85">
        <v>0</v>
      </c>
      <c r="F156" s="59">
        <f t="shared" si="8"/>
        <v>0</v>
      </c>
      <c r="G156" s="62">
        <f t="shared" si="9"/>
        <v>0</v>
      </c>
    </row>
    <row r="157" spans="1:7" ht="18.75" customHeight="1">
      <c r="A157" s="84" t="s">
        <v>663</v>
      </c>
      <c r="B157" s="79" t="s">
        <v>264</v>
      </c>
      <c r="C157" s="85">
        <v>0</v>
      </c>
      <c r="D157" s="85">
        <v>5.3E-3</v>
      </c>
      <c r="E157" s="85">
        <v>0</v>
      </c>
      <c r="F157" s="59">
        <f>IF(ISTEXT(C157), "N/A", IF(ISTEXT(D157), "N/A", C157-D157))</f>
        <v>-5.3E-3</v>
      </c>
      <c r="G157" s="62">
        <f>IF(ISTEXT(F157), "N/A", IF(D157=0, 0, F157/D157))</f>
        <v>-1</v>
      </c>
    </row>
    <row r="158" spans="1:7" ht="18" customHeight="1">
      <c r="A158" s="84" t="s">
        <v>664</v>
      </c>
      <c r="B158" s="165" t="s">
        <v>493</v>
      </c>
      <c r="C158" s="85"/>
      <c r="D158" s="85"/>
      <c r="E158" s="85"/>
      <c r="F158" s="59"/>
      <c r="G158" s="62"/>
    </row>
    <row r="159" spans="1:7" ht="18.75" customHeight="1">
      <c r="A159" s="84" t="s">
        <v>665</v>
      </c>
      <c r="B159" s="79" t="s">
        <v>266</v>
      </c>
      <c r="C159" s="85">
        <v>0</v>
      </c>
      <c r="D159" s="85">
        <v>0</v>
      </c>
      <c r="E159" s="85">
        <v>0</v>
      </c>
      <c r="F159" s="59">
        <f t="shared" ref="F159:F167" si="10">IF(ISTEXT(C159), "N/A", IF(ISTEXT(D159), "N/A", C159-D159))</f>
        <v>0</v>
      </c>
      <c r="G159" s="62">
        <f t="shared" ref="G159:G167" si="11">IF(ISTEXT(F159), "N/A", IF(D159=0, 0, F159/D159))</f>
        <v>0</v>
      </c>
    </row>
    <row r="160" spans="1:7" ht="18.75" customHeight="1">
      <c r="A160" s="84" t="s">
        <v>666</v>
      </c>
      <c r="B160" s="79" t="s">
        <v>267</v>
      </c>
      <c r="C160" s="85">
        <v>0</v>
      </c>
      <c r="D160" s="85">
        <v>0</v>
      </c>
      <c r="E160" s="85">
        <v>0</v>
      </c>
      <c r="F160" s="59">
        <f t="shared" si="10"/>
        <v>0</v>
      </c>
      <c r="G160" s="62">
        <f t="shared" si="11"/>
        <v>0</v>
      </c>
    </row>
    <row r="161" spans="1:7" ht="18.75" customHeight="1">
      <c r="A161" s="84" t="s">
        <v>667</v>
      </c>
      <c r="B161" s="79" t="s">
        <v>268</v>
      </c>
      <c r="C161" s="85">
        <v>0</v>
      </c>
      <c r="D161" s="85">
        <v>0</v>
      </c>
      <c r="E161" s="85">
        <v>0</v>
      </c>
      <c r="F161" s="59">
        <f t="shared" si="10"/>
        <v>0</v>
      </c>
      <c r="G161" s="62">
        <f t="shared" si="11"/>
        <v>0</v>
      </c>
    </row>
    <row r="162" spans="1:7" ht="18.75" customHeight="1">
      <c r="A162" s="84" t="s">
        <v>668</v>
      </c>
      <c r="B162" s="79" t="s">
        <v>269</v>
      </c>
      <c r="C162" s="85">
        <v>0</v>
      </c>
      <c r="D162" s="85">
        <v>0</v>
      </c>
      <c r="E162" s="85">
        <v>0</v>
      </c>
      <c r="F162" s="59">
        <f t="shared" si="10"/>
        <v>0</v>
      </c>
      <c r="G162" s="62">
        <f t="shared" si="11"/>
        <v>0</v>
      </c>
    </row>
    <row r="163" spans="1:7" ht="18.75" customHeight="1">
      <c r="A163" s="84" t="s">
        <v>669</v>
      </c>
      <c r="B163" s="79" t="s">
        <v>270</v>
      </c>
      <c r="C163" s="85">
        <v>0.80669999999999997</v>
      </c>
      <c r="D163" s="85">
        <v>0.93159999999999998</v>
      </c>
      <c r="E163" s="85">
        <v>0</v>
      </c>
      <c r="F163" s="59">
        <f t="shared" si="10"/>
        <v>-0.12490000000000001</v>
      </c>
      <c r="G163" s="62">
        <f t="shared" si="11"/>
        <v>-0.13407041648776299</v>
      </c>
    </row>
    <row r="164" spans="1:7" ht="18.75" customHeight="1">
      <c r="A164" s="84" t="s">
        <v>670</v>
      </c>
      <c r="B164" s="79" t="s">
        <v>271</v>
      </c>
      <c r="C164" s="85">
        <v>0</v>
      </c>
      <c r="D164" s="85">
        <v>6.8400000000000002E-2</v>
      </c>
      <c r="E164" s="85">
        <v>0</v>
      </c>
      <c r="F164" s="59">
        <f t="shared" si="10"/>
        <v>-6.8400000000000002E-2</v>
      </c>
      <c r="G164" s="62">
        <f t="shared" si="11"/>
        <v>-1</v>
      </c>
    </row>
    <row r="165" spans="1:7" ht="18.75" customHeight="1">
      <c r="A165" s="84" t="s">
        <v>671</v>
      </c>
      <c r="B165" s="79" t="s">
        <v>272</v>
      </c>
      <c r="C165" s="85">
        <v>0</v>
      </c>
      <c r="D165" s="85">
        <v>0</v>
      </c>
      <c r="E165" s="85">
        <v>0</v>
      </c>
      <c r="F165" s="59">
        <f t="shared" si="10"/>
        <v>0</v>
      </c>
      <c r="G165" s="62">
        <f t="shared" si="11"/>
        <v>0</v>
      </c>
    </row>
    <row r="166" spans="1:7" ht="18.75" customHeight="1">
      <c r="A166" s="84" t="s">
        <v>672</v>
      </c>
      <c r="B166" s="79" t="s">
        <v>273</v>
      </c>
      <c r="C166" s="85">
        <v>0</v>
      </c>
      <c r="D166" s="85">
        <v>0</v>
      </c>
      <c r="E166" s="85">
        <v>0</v>
      </c>
      <c r="F166" s="59">
        <f t="shared" si="10"/>
        <v>0</v>
      </c>
      <c r="G166" s="62">
        <f t="shared" si="11"/>
        <v>0</v>
      </c>
    </row>
    <row r="167" spans="1:7" ht="18.75" customHeight="1">
      <c r="A167" s="84" t="s">
        <v>673</v>
      </c>
      <c r="B167" s="79" t="s">
        <v>274</v>
      </c>
      <c r="C167" s="85">
        <v>0.1933</v>
      </c>
      <c r="D167" s="85">
        <v>0</v>
      </c>
      <c r="E167" s="85">
        <v>0</v>
      </c>
      <c r="F167" s="59">
        <f t="shared" si="10"/>
        <v>0.1933</v>
      </c>
      <c r="G167" s="62">
        <f t="shared" si="11"/>
        <v>0</v>
      </c>
    </row>
    <row r="168" spans="1:7" ht="21" customHeight="1">
      <c r="A168" s="81" t="s">
        <v>89</v>
      </c>
      <c r="B168" s="165" t="s">
        <v>494</v>
      </c>
      <c r="C168" s="88"/>
      <c r="D168" s="88"/>
      <c r="E168" s="88"/>
      <c r="F168" s="88"/>
      <c r="G168" s="88"/>
    </row>
    <row r="169" spans="1:7" ht="18.75" customHeight="1">
      <c r="A169" s="89" t="s">
        <v>173</v>
      </c>
      <c r="B169" s="87" t="s">
        <v>495</v>
      </c>
      <c r="C169" s="85">
        <v>0.46829999999999999</v>
      </c>
      <c r="D169" s="85">
        <v>0.26919999999999999</v>
      </c>
      <c r="E169" s="85">
        <v>0</v>
      </c>
      <c r="F169" s="59">
        <f t="shared" si="8"/>
        <v>0.1991</v>
      </c>
      <c r="G169" s="62">
        <f t="shared" si="9"/>
        <v>0.7395988112927192</v>
      </c>
    </row>
    <row r="170" spans="1:7" ht="18.75" customHeight="1">
      <c r="A170" s="89" t="s">
        <v>674</v>
      </c>
      <c r="B170" s="87" t="s">
        <v>496</v>
      </c>
      <c r="C170" s="85">
        <v>0.22239999999999999</v>
      </c>
      <c r="D170" s="85">
        <v>0.1007</v>
      </c>
      <c r="E170" s="85">
        <v>0</v>
      </c>
      <c r="F170" s="59">
        <f t="shared" si="8"/>
        <v>0.12169999999999999</v>
      </c>
      <c r="G170" s="62">
        <f t="shared" si="9"/>
        <v>1.208540218470705</v>
      </c>
    </row>
    <row r="171" spans="1:7" ht="18.75" customHeight="1">
      <c r="A171" s="89" t="s">
        <v>675</v>
      </c>
      <c r="B171" s="87" t="s">
        <v>497</v>
      </c>
      <c r="C171" s="85">
        <v>2.7300000000000001E-2</v>
      </c>
      <c r="D171" s="85">
        <v>5.5100000000000003E-2</v>
      </c>
      <c r="E171" s="85">
        <v>0</v>
      </c>
      <c r="F171" s="59">
        <f t="shared" si="8"/>
        <v>-2.7800000000000002E-2</v>
      </c>
      <c r="G171" s="62">
        <f t="shared" si="9"/>
        <v>-0.50453720508166966</v>
      </c>
    </row>
    <row r="172" spans="1:7" ht="18.75" customHeight="1">
      <c r="A172" s="89" t="s">
        <v>676</v>
      </c>
      <c r="B172" s="87" t="s">
        <v>498</v>
      </c>
      <c r="C172" s="85">
        <v>0.18010000000000001</v>
      </c>
      <c r="D172" s="85">
        <v>0</v>
      </c>
      <c r="E172" s="85">
        <v>0</v>
      </c>
      <c r="F172" s="59">
        <f t="shared" si="8"/>
        <v>0.18010000000000001</v>
      </c>
      <c r="G172" s="62">
        <f t="shared" si="9"/>
        <v>0</v>
      </c>
    </row>
    <row r="173" spans="1:7" ht="18.75" customHeight="1">
      <c r="A173" s="89" t="s">
        <v>677</v>
      </c>
      <c r="B173" s="87" t="s">
        <v>499</v>
      </c>
      <c r="C173" s="85">
        <v>3.85E-2</v>
      </c>
      <c r="D173" s="85">
        <v>0.1134</v>
      </c>
      <c r="E173" s="85">
        <v>0</v>
      </c>
      <c r="F173" s="59">
        <f t="shared" si="8"/>
        <v>-7.4899999999999994E-2</v>
      </c>
      <c r="G173" s="62">
        <f t="shared" si="9"/>
        <v>-0.66049382716049376</v>
      </c>
    </row>
    <row r="174" spans="1:7" ht="18.75" customHeight="1">
      <c r="A174" s="89" t="s">
        <v>175</v>
      </c>
      <c r="B174" s="87" t="s">
        <v>500</v>
      </c>
      <c r="C174" s="85">
        <v>0.53169999999999995</v>
      </c>
      <c r="D174" s="85">
        <v>0.73080000000000001</v>
      </c>
      <c r="E174" s="85">
        <v>0</v>
      </c>
      <c r="F174" s="59">
        <f t="shared" si="8"/>
        <v>-0.19910000000000005</v>
      </c>
      <c r="G174" s="62">
        <f t="shared" si="9"/>
        <v>-0.2724411603721949</v>
      </c>
    </row>
    <row r="175" spans="1:7" ht="18.75" customHeight="1">
      <c r="A175" s="89" t="s">
        <v>678</v>
      </c>
      <c r="B175" s="87" t="s">
        <v>501</v>
      </c>
      <c r="C175" s="85">
        <v>1.26E-2</v>
      </c>
      <c r="D175" s="85">
        <v>5.3999999999999999E-2</v>
      </c>
      <c r="E175" s="85">
        <v>0</v>
      </c>
      <c r="F175" s="59">
        <f t="shared" si="8"/>
        <v>-4.1399999999999999E-2</v>
      </c>
      <c r="G175" s="62">
        <f t="shared" si="9"/>
        <v>-0.76666666666666661</v>
      </c>
    </row>
    <row r="176" spans="1:7" ht="18.75" customHeight="1">
      <c r="A176" s="89" t="s">
        <v>680</v>
      </c>
      <c r="B176" s="87" t="s">
        <v>502</v>
      </c>
      <c r="C176" s="85">
        <v>0.51910000000000001</v>
      </c>
      <c r="D176" s="85">
        <v>0.67679999999999996</v>
      </c>
      <c r="E176" s="85">
        <v>0</v>
      </c>
      <c r="F176" s="59">
        <f t="shared" si="8"/>
        <v>-0.15769999999999995</v>
      </c>
      <c r="G176" s="62">
        <f t="shared" si="9"/>
        <v>-0.23300827423167844</v>
      </c>
    </row>
    <row r="177" spans="1:7" ht="18.75" customHeight="1">
      <c r="A177" s="89" t="s">
        <v>679</v>
      </c>
      <c r="B177" s="87" t="s">
        <v>503</v>
      </c>
      <c r="C177" s="85">
        <v>0</v>
      </c>
      <c r="D177" s="85">
        <v>0</v>
      </c>
      <c r="E177" s="85">
        <v>0</v>
      </c>
      <c r="F177" s="59">
        <f t="shared" si="8"/>
        <v>0</v>
      </c>
      <c r="G177" s="62">
        <f t="shared" si="9"/>
        <v>0</v>
      </c>
    </row>
    <row r="178" spans="1:7" ht="30">
      <c r="A178" s="81" t="s">
        <v>681</v>
      </c>
      <c r="B178" s="155" t="s">
        <v>504</v>
      </c>
      <c r="C178" s="85"/>
      <c r="D178" s="85"/>
      <c r="E178" s="85"/>
      <c r="F178" s="59"/>
      <c r="G178" s="62"/>
    </row>
    <row r="179" spans="1:7" ht="30">
      <c r="A179" s="81" t="s">
        <v>682</v>
      </c>
      <c r="B179" s="155" t="s">
        <v>505</v>
      </c>
      <c r="C179" s="85"/>
      <c r="D179" s="85"/>
      <c r="E179" s="85"/>
      <c r="F179" s="59"/>
      <c r="G179" s="62"/>
    </row>
    <row r="180" spans="1:7" ht="18.75" customHeight="1">
      <c r="A180" s="84" t="s">
        <v>683</v>
      </c>
      <c r="B180" s="79" t="s">
        <v>277</v>
      </c>
      <c r="C180" s="85">
        <v>0</v>
      </c>
      <c r="D180" s="85">
        <v>0</v>
      </c>
      <c r="E180" s="85">
        <v>0</v>
      </c>
      <c r="F180" s="59">
        <f t="shared" si="8"/>
        <v>0</v>
      </c>
      <c r="G180" s="62">
        <f t="shared" si="9"/>
        <v>0</v>
      </c>
    </row>
    <row r="181" spans="1:7" ht="18.75" customHeight="1">
      <c r="A181" s="84" t="s">
        <v>684</v>
      </c>
      <c r="B181" s="79" t="s">
        <v>278</v>
      </c>
      <c r="C181" s="85">
        <v>0</v>
      </c>
      <c r="D181" s="85">
        <v>0</v>
      </c>
      <c r="E181" s="85">
        <v>0</v>
      </c>
      <c r="F181" s="59">
        <f t="shared" si="8"/>
        <v>0</v>
      </c>
      <c r="G181" s="62">
        <f t="shared" si="9"/>
        <v>0</v>
      </c>
    </row>
    <row r="182" spans="1:7" ht="18.75" customHeight="1">
      <c r="A182" s="84" t="s">
        <v>685</v>
      </c>
      <c r="B182" s="79" t="s">
        <v>279</v>
      </c>
      <c r="C182" s="85">
        <v>0</v>
      </c>
      <c r="D182" s="85">
        <v>0</v>
      </c>
      <c r="E182" s="85">
        <v>0</v>
      </c>
      <c r="F182" s="59">
        <f t="shared" si="8"/>
        <v>0</v>
      </c>
      <c r="G182" s="62">
        <f t="shared" si="9"/>
        <v>0</v>
      </c>
    </row>
    <row r="183" spans="1:7" ht="18.75" customHeight="1">
      <c r="A183" s="84" t="s">
        <v>686</v>
      </c>
      <c r="B183" s="79" t="s">
        <v>280</v>
      </c>
      <c r="C183" s="85">
        <v>2.7699999999999999E-2</v>
      </c>
      <c r="D183" s="85">
        <v>4.3099999999999999E-2</v>
      </c>
      <c r="E183" s="85">
        <v>0</v>
      </c>
      <c r="F183" s="59">
        <f t="shared" si="8"/>
        <v>-1.54E-2</v>
      </c>
      <c r="G183" s="62">
        <f t="shared" si="9"/>
        <v>-0.35730858468677495</v>
      </c>
    </row>
    <row r="184" spans="1:7" ht="18.75" customHeight="1">
      <c r="A184" s="84" t="s">
        <v>687</v>
      </c>
      <c r="B184" s="79" t="s">
        <v>281</v>
      </c>
      <c r="C184" s="85">
        <v>0.92630000000000001</v>
      </c>
      <c r="D184" s="85">
        <v>0.90090000000000003</v>
      </c>
      <c r="E184" s="85">
        <v>0</v>
      </c>
      <c r="F184" s="59">
        <f t="shared" si="8"/>
        <v>2.5399999999999978E-2</v>
      </c>
      <c r="G184" s="62">
        <f t="shared" si="9"/>
        <v>2.8194028194028168E-2</v>
      </c>
    </row>
    <row r="185" spans="1:7" ht="18.75" customHeight="1">
      <c r="A185" s="84" t="s">
        <v>688</v>
      </c>
      <c r="B185" s="79" t="s">
        <v>282</v>
      </c>
      <c r="C185" s="85">
        <v>4.5999999999999999E-2</v>
      </c>
      <c r="D185" s="85">
        <v>5.6000000000000001E-2</v>
      </c>
      <c r="E185" s="85">
        <v>0</v>
      </c>
      <c r="F185" s="59">
        <f t="shared" si="8"/>
        <v>-1.0000000000000002E-2</v>
      </c>
      <c r="G185" s="62">
        <f t="shared" si="9"/>
        <v>-0.1785714285714286</v>
      </c>
    </row>
    <row r="186" spans="1:7" ht="18.75" customHeight="1">
      <c r="A186" s="84" t="s">
        <v>689</v>
      </c>
      <c r="B186" s="79" t="s">
        <v>283</v>
      </c>
      <c r="C186" s="85">
        <v>0</v>
      </c>
      <c r="D186" s="85">
        <v>0</v>
      </c>
      <c r="E186" s="85">
        <v>0</v>
      </c>
      <c r="F186" s="59">
        <f t="shared" si="8"/>
        <v>0</v>
      </c>
      <c r="G186" s="62">
        <f t="shared" si="9"/>
        <v>0</v>
      </c>
    </row>
    <row r="187" spans="1:7" ht="18.75" customHeight="1">
      <c r="A187" s="84" t="s">
        <v>690</v>
      </c>
      <c r="B187" s="79" t="s">
        <v>284</v>
      </c>
      <c r="C187" s="85">
        <v>0</v>
      </c>
      <c r="D187" s="85">
        <v>0</v>
      </c>
      <c r="E187" s="85">
        <v>0</v>
      </c>
      <c r="F187" s="59">
        <f t="shared" si="8"/>
        <v>0</v>
      </c>
      <c r="G187" s="62">
        <f t="shared" si="9"/>
        <v>0</v>
      </c>
    </row>
    <row r="188" spans="1:7" ht="18.75" customHeight="1">
      <c r="A188" s="84" t="s">
        <v>691</v>
      </c>
      <c r="B188" s="79" t="s">
        <v>285</v>
      </c>
      <c r="C188" s="85">
        <v>0</v>
      </c>
      <c r="D188" s="85">
        <v>0</v>
      </c>
      <c r="E188" s="85">
        <v>0</v>
      </c>
      <c r="F188" s="59">
        <f t="shared" si="8"/>
        <v>0</v>
      </c>
      <c r="G188" s="62">
        <f t="shared" si="9"/>
        <v>0</v>
      </c>
    </row>
    <row r="189" spans="1:7" ht="34.5" customHeight="1">
      <c r="A189" s="84" t="s">
        <v>693</v>
      </c>
      <c r="B189" s="155" t="s">
        <v>506</v>
      </c>
      <c r="C189" s="85"/>
      <c r="D189" s="85"/>
      <c r="E189" s="85"/>
      <c r="F189" s="59"/>
      <c r="G189" s="62"/>
    </row>
    <row r="190" spans="1:7" ht="18.75" customHeight="1">
      <c r="A190" s="84" t="s">
        <v>692</v>
      </c>
      <c r="B190" s="79" t="s">
        <v>287</v>
      </c>
      <c r="C190" s="85">
        <v>0</v>
      </c>
      <c r="D190" s="85">
        <v>0</v>
      </c>
      <c r="E190" s="85">
        <v>0</v>
      </c>
      <c r="F190" s="59">
        <f t="shared" si="8"/>
        <v>0</v>
      </c>
      <c r="G190" s="62">
        <f t="shared" si="9"/>
        <v>0</v>
      </c>
    </row>
    <row r="191" spans="1:7" ht="18.75" customHeight="1">
      <c r="A191" s="84" t="s">
        <v>694</v>
      </c>
      <c r="B191" s="79" t="s">
        <v>288</v>
      </c>
      <c r="C191" s="85">
        <v>0</v>
      </c>
      <c r="D191" s="85">
        <v>0</v>
      </c>
      <c r="E191" s="85">
        <v>0</v>
      </c>
      <c r="F191" s="59">
        <f t="shared" si="8"/>
        <v>0</v>
      </c>
      <c r="G191" s="62">
        <f t="shared" si="9"/>
        <v>0</v>
      </c>
    </row>
    <row r="192" spans="1:7" ht="18.75" customHeight="1">
      <c r="A192" s="84" t="s">
        <v>695</v>
      </c>
      <c r="B192" s="79" t="s">
        <v>289</v>
      </c>
      <c r="C192" s="85">
        <v>0</v>
      </c>
      <c r="D192" s="85">
        <v>0</v>
      </c>
      <c r="E192" s="85">
        <v>0</v>
      </c>
      <c r="F192" s="59">
        <f t="shared" si="8"/>
        <v>0</v>
      </c>
      <c r="G192" s="62">
        <f t="shared" si="9"/>
        <v>0</v>
      </c>
    </row>
    <row r="193" spans="1:7" ht="18.75" customHeight="1">
      <c r="A193" s="84" t="s">
        <v>696</v>
      </c>
      <c r="B193" s="79" t="s">
        <v>290</v>
      </c>
      <c r="C193" s="85">
        <v>1</v>
      </c>
      <c r="D193" s="85">
        <v>1</v>
      </c>
      <c r="E193" s="85">
        <v>0</v>
      </c>
      <c r="F193" s="59">
        <f t="shared" si="8"/>
        <v>0</v>
      </c>
      <c r="G193" s="62">
        <f t="shared" si="9"/>
        <v>0</v>
      </c>
    </row>
    <row r="194" spans="1:7" ht="18.75" customHeight="1">
      <c r="A194" s="84" t="s">
        <v>697</v>
      </c>
      <c r="B194" s="79" t="s">
        <v>291</v>
      </c>
      <c r="C194" s="85">
        <v>0</v>
      </c>
      <c r="D194" s="85">
        <v>0</v>
      </c>
      <c r="E194" s="85">
        <v>0</v>
      </c>
      <c r="F194" s="59">
        <f t="shared" si="8"/>
        <v>0</v>
      </c>
      <c r="G194" s="62">
        <f t="shared" si="9"/>
        <v>0</v>
      </c>
    </row>
    <row r="195" spans="1:7" ht="18.75" customHeight="1">
      <c r="A195" s="84" t="s">
        <v>698</v>
      </c>
      <c r="B195" s="79" t="s">
        <v>292</v>
      </c>
      <c r="C195" s="85">
        <v>0</v>
      </c>
      <c r="D195" s="85">
        <v>0</v>
      </c>
      <c r="E195" s="85">
        <v>0</v>
      </c>
      <c r="F195" s="59">
        <f t="shared" si="8"/>
        <v>0</v>
      </c>
      <c r="G195" s="62">
        <f t="shared" si="9"/>
        <v>0</v>
      </c>
    </row>
    <row r="196" spans="1:7" ht="18.75" customHeight="1">
      <c r="A196" s="84" t="s">
        <v>699</v>
      </c>
      <c r="B196" s="79" t="s">
        <v>293</v>
      </c>
      <c r="C196" s="85">
        <v>0</v>
      </c>
      <c r="D196" s="85">
        <v>0</v>
      </c>
      <c r="E196" s="85">
        <v>0</v>
      </c>
      <c r="F196" s="59">
        <f t="shared" si="8"/>
        <v>0</v>
      </c>
      <c r="G196" s="62">
        <f t="shared" si="9"/>
        <v>0</v>
      </c>
    </row>
    <row r="197" spans="1:7" ht="18.75" customHeight="1">
      <c r="A197" s="84" t="s">
        <v>700</v>
      </c>
      <c r="B197" s="79" t="s">
        <v>294</v>
      </c>
      <c r="C197" s="85">
        <v>0</v>
      </c>
      <c r="D197" s="85">
        <v>0</v>
      </c>
      <c r="E197" s="85">
        <v>0</v>
      </c>
      <c r="F197" s="59">
        <f t="shared" ref="F197:F259" si="12">IF(ISTEXT(C197), "N/A", IF(ISTEXT(D197), "N/A", C197-D197))</f>
        <v>0</v>
      </c>
      <c r="G197" s="62">
        <f t="shared" ref="G197:G265" si="13">IF(ISTEXT(F197), "N/A", IF(D197=0, 0, F197/D197))</f>
        <v>0</v>
      </c>
    </row>
    <row r="198" spans="1:7" ht="18.75" customHeight="1">
      <c r="A198" s="84" t="s">
        <v>701</v>
      </c>
      <c r="B198" s="79" t="s">
        <v>295</v>
      </c>
      <c r="C198" s="85">
        <v>0</v>
      </c>
      <c r="D198" s="85">
        <v>0</v>
      </c>
      <c r="E198" s="85">
        <v>0</v>
      </c>
      <c r="F198" s="59">
        <f t="shared" si="12"/>
        <v>0</v>
      </c>
      <c r="G198" s="62">
        <f t="shared" si="13"/>
        <v>0</v>
      </c>
    </row>
    <row r="199" spans="1:7" ht="35.25" customHeight="1">
      <c r="A199" s="84" t="s">
        <v>702</v>
      </c>
      <c r="B199" s="155" t="s">
        <v>507</v>
      </c>
      <c r="C199" s="85"/>
      <c r="D199" s="85"/>
      <c r="E199" s="85"/>
      <c r="F199" s="59"/>
      <c r="G199" s="62"/>
    </row>
    <row r="200" spans="1:7" ht="18.75" customHeight="1">
      <c r="A200" s="84" t="s">
        <v>703</v>
      </c>
      <c r="B200" s="79" t="s">
        <v>297</v>
      </c>
      <c r="C200" s="85">
        <v>0</v>
      </c>
      <c r="D200" s="85">
        <v>0</v>
      </c>
      <c r="E200" s="85">
        <v>0</v>
      </c>
      <c r="F200" s="59">
        <f t="shared" si="12"/>
        <v>0</v>
      </c>
      <c r="G200" s="62">
        <f t="shared" si="13"/>
        <v>0</v>
      </c>
    </row>
    <row r="201" spans="1:7" ht="18.75" customHeight="1">
      <c r="A201" s="84" t="s">
        <v>704</v>
      </c>
      <c r="B201" s="79" t="s">
        <v>298</v>
      </c>
      <c r="C201" s="85">
        <v>0</v>
      </c>
      <c r="D201" s="85">
        <v>0</v>
      </c>
      <c r="E201" s="85">
        <v>0</v>
      </c>
      <c r="F201" s="59">
        <f t="shared" si="12"/>
        <v>0</v>
      </c>
      <c r="G201" s="62">
        <f t="shared" si="13"/>
        <v>0</v>
      </c>
    </row>
    <row r="202" spans="1:7" ht="18.75" customHeight="1">
      <c r="A202" s="84" t="s">
        <v>705</v>
      </c>
      <c r="B202" s="79" t="s">
        <v>299</v>
      </c>
      <c r="C202" s="85">
        <v>0</v>
      </c>
      <c r="D202" s="85">
        <v>0</v>
      </c>
      <c r="E202" s="85">
        <v>0</v>
      </c>
      <c r="F202" s="59">
        <f t="shared" si="12"/>
        <v>0</v>
      </c>
      <c r="G202" s="62">
        <f t="shared" si="13"/>
        <v>0</v>
      </c>
    </row>
    <row r="203" spans="1:7" ht="18.75" customHeight="1">
      <c r="A203" s="84" t="s">
        <v>706</v>
      </c>
      <c r="B203" s="79" t="s">
        <v>300</v>
      </c>
      <c r="C203" s="85">
        <v>0</v>
      </c>
      <c r="D203" s="85">
        <v>0</v>
      </c>
      <c r="E203" s="85">
        <v>0</v>
      </c>
      <c r="F203" s="59">
        <f t="shared" si="12"/>
        <v>0</v>
      </c>
      <c r="G203" s="62">
        <f t="shared" si="13"/>
        <v>0</v>
      </c>
    </row>
    <row r="204" spans="1:7" ht="18.75" customHeight="1">
      <c r="A204" s="84" t="s">
        <v>707</v>
      </c>
      <c r="B204" s="79" t="s">
        <v>301</v>
      </c>
      <c r="C204" s="85">
        <v>1</v>
      </c>
      <c r="D204" s="85">
        <v>0</v>
      </c>
      <c r="E204" s="85">
        <v>0</v>
      </c>
      <c r="F204" s="59">
        <f t="shared" si="12"/>
        <v>1</v>
      </c>
      <c r="G204" s="62">
        <f t="shared" si="13"/>
        <v>0</v>
      </c>
    </row>
    <row r="205" spans="1:7" ht="18.75" customHeight="1">
      <c r="A205" s="84" t="s">
        <v>708</v>
      </c>
      <c r="B205" s="79" t="s">
        <v>302</v>
      </c>
      <c r="C205" s="85">
        <v>0</v>
      </c>
      <c r="D205" s="85">
        <v>0</v>
      </c>
      <c r="E205" s="85">
        <v>0</v>
      </c>
      <c r="F205" s="59">
        <f t="shared" si="12"/>
        <v>0</v>
      </c>
      <c r="G205" s="62">
        <f t="shared" si="13"/>
        <v>0</v>
      </c>
    </row>
    <row r="206" spans="1:7" ht="18.75" customHeight="1">
      <c r="A206" s="84" t="s">
        <v>709</v>
      </c>
      <c r="B206" s="79" t="s">
        <v>303</v>
      </c>
      <c r="C206" s="85">
        <v>0</v>
      </c>
      <c r="D206" s="85">
        <v>0</v>
      </c>
      <c r="E206" s="85">
        <v>0</v>
      </c>
      <c r="F206" s="59">
        <f t="shared" si="12"/>
        <v>0</v>
      </c>
      <c r="G206" s="62">
        <f t="shared" si="13"/>
        <v>0</v>
      </c>
    </row>
    <row r="207" spans="1:7" ht="18.75" customHeight="1">
      <c r="A207" s="84" t="s">
        <v>710</v>
      </c>
      <c r="B207" s="79" t="s">
        <v>304</v>
      </c>
      <c r="C207" s="85">
        <v>0</v>
      </c>
      <c r="D207" s="85">
        <v>0</v>
      </c>
      <c r="E207" s="85">
        <v>0</v>
      </c>
      <c r="F207" s="59">
        <f t="shared" si="12"/>
        <v>0</v>
      </c>
      <c r="G207" s="62">
        <f t="shared" si="13"/>
        <v>0</v>
      </c>
    </row>
    <row r="208" spans="1:7" ht="18.75" customHeight="1">
      <c r="A208" s="84" t="s">
        <v>711</v>
      </c>
      <c r="B208" s="79" t="s">
        <v>305</v>
      </c>
      <c r="C208" s="85">
        <v>0</v>
      </c>
      <c r="D208" s="85">
        <v>0</v>
      </c>
      <c r="E208" s="85">
        <v>0</v>
      </c>
      <c r="F208" s="59">
        <f t="shared" si="12"/>
        <v>0</v>
      </c>
      <c r="G208" s="62">
        <f t="shared" si="13"/>
        <v>0</v>
      </c>
    </row>
    <row r="209" spans="1:7" ht="30">
      <c r="A209" s="84" t="s">
        <v>712</v>
      </c>
      <c r="B209" s="155" t="s">
        <v>508</v>
      </c>
      <c r="C209" s="85"/>
      <c r="D209" s="85"/>
      <c r="E209" s="85"/>
      <c r="F209" s="59"/>
      <c r="G209" s="62"/>
    </row>
    <row r="210" spans="1:7" ht="18.75" customHeight="1">
      <c r="A210" s="84" t="s">
        <v>713</v>
      </c>
      <c r="B210" s="79" t="s">
        <v>307</v>
      </c>
      <c r="C210" s="85">
        <v>0</v>
      </c>
      <c r="D210" s="85">
        <v>0</v>
      </c>
      <c r="E210" s="85">
        <v>0</v>
      </c>
      <c r="F210" s="59">
        <f t="shared" si="12"/>
        <v>0</v>
      </c>
      <c r="G210" s="62">
        <f t="shared" si="13"/>
        <v>0</v>
      </c>
    </row>
    <row r="211" spans="1:7" ht="18.75" customHeight="1">
      <c r="A211" s="84" t="s">
        <v>714</v>
      </c>
      <c r="B211" s="79" t="s">
        <v>308</v>
      </c>
      <c r="C211" s="85">
        <v>0</v>
      </c>
      <c r="D211" s="85">
        <v>0</v>
      </c>
      <c r="E211" s="85">
        <v>0</v>
      </c>
      <c r="F211" s="59">
        <f t="shared" si="12"/>
        <v>0</v>
      </c>
      <c r="G211" s="62">
        <f t="shared" si="13"/>
        <v>0</v>
      </c>
    </row>
    <row r="212" spans="1:7" ht="18.75" customHeight="1">
      <c r="A212" s="84" t="s">
        <v>715</v>
      </c>
      <c r="B212" s="79" t="s">
        <v>309</v>
      </c>
      <c r="C212" s="85">
        <v>0</v>
      </c>
      <c r="D212" s="85">
        <v>4.07E-2</v>
      </c>
      <c r="E212" s="85">
        <v>0</v>
      </c>
      <c r="F212" s="59">
        <f t="shared" si="12"/>
        <v>-4.07E-2</v>
      </c>
      <c r="G212" s="62">
        <f t="shared" si="13"/>
        <v>-1</v>
      </c>
    </row>
    <row r="213" spans="1:7" ht="18.75" customHeight="1">
      <c r="A213" s="84" t="s">
        <v>716</v>
      </c>
      <c r="B213" s="79" t="s">
        <v>310</v>
      </c>
      <c r="C213" s="85">
        <v>1</v>
      </c>
      <c r="D213" s="85">
        <v>0.21340000000000001</v>
      </c>
      <c r="E213" s="85">
        <v>0</v>
      </c>
      <c r="F213" s="59">
        <f t="shared" si="12"/>
        <v>0.78659999999999997</v>
      </c>
      <c r="G213" s="62">
        <f t="shared" si="13"/>
        <v>3.6860356138706654</v>
      </c>
    </row>
    <row r="214" spans="1:7" ht="18.75" customHeight="1">
      <c r="A214" s="84" t="s">
        <v>717</v>
      </c>
      <c r="B214" s="79" t="s">
        <v>311</v>
      </c>
      <c r="C214" s="85">
        <v>0</v>
      </c>
      <c r="D214" s="85">
        <v>0.69950000000000001</v>
      </c>
      <c r="E214" s="85">
        <v>0</v>
      </c>
      <c r="F214" s="59">
        <f t="shared" si="12"/>
        <v>-0.69950000000000001</v>
      </c>
      <c r="G214" s="62">
        <f t="shared" si="13"/>
        <v>-1</v>
      </c>
    </row>
    <row r="215" spans="1:7" ht="18.75" customHeight="1">
      <c r="A215" s="84" t="s">
        <v>718</v>
      </c>
      <c r="B215" s="79" t="s">
        <v>312</v>
      </c>
      <c r="C215" s="85">
        <v>0</v>
      </c>
      <c r="D215" s="85">
        <v>0</v>
      </c>
      <c r="E215" s="85">
        <v>0</v>
      </c>
      <c r="F215" s="59">
        <f t="shared" si="12"/>
        <v>0</v>
      </c>
      <c r="G215" s="62">
        <f t="shared" si="13"/>
        <v>0</v>
      </c>
    </row>
    <row r="216" spans="1:7" ht="18.75" customHeight="1">
      <c r="A216" s="84" t="s">
        <v>719</v>
      </c>
      <c r="B216" s="79" t="s">
        <v>313</v>
      </c>
      <c r="C216" s="85">
        <v>0</v>
      </c>
      <c r="D216" s="85">
        <v>0</v>
      </c>
      <c r="E216" s="85">
        <v>0</v>
      </c>
      <c r="F216" s="59">
        <f t="shared" si="12"/>
        <v>0</v>
      </c>
      <c r="G216" s="62">
        <f t="shared" si="13"/>
        <v>0</v>
      </c>
    </row>
    <row r="217" spans="1:7" ht="18.75" customHeight="1">
      <c r="A217" s="84" t="s">
        <v>720</v>
      </c>
      <c r="B217" s="79" t="s">
        <v>314</v>
      </c>
      <c r="C217" s="85">
        <v>0</v>
      </c>
      <c r="D217" s="85">
        <v>0</v>
      </c>
      <c r="E217" s="85">
        <v>0</v>
      </c>
      <c r="F217" s="59">
        <f t="shared" si="12"/>
        <v>0</v>
      </c>
      <c r="G217" s="62">
        <f t="shared" si="13"/>
        <v>0</v>
      </c>
    </row>
    <row r="218" spans="1:7" ht="18.75" customHeight="1">
      <c r="A218" s="84" t="s">
        <v>721</v>
      </c>
      <c r="B218" s="79" t="s">
        <v>315</v>
      </c>
      <c r="C218" s="85">
        <v>0</v>
      </c>
      <c r="D218" s="85">
        <v>4.6399999999999997E-2</v>
      </c>
      <c r="E218" s="85">
        <v>0</v>
      </c>
      <c r="F218" s="59">
        <f t="shared" si="12"/>
        <v>-4.6399999999999997E-2</v>
      </c>
      <c r="G218" s="62">
        <f t="shared" si="13"/>
        <v>-1</v>
      </c>
    </row>
    <row r="219" spans="1:7" ht="45">
      <c r="A219" s="84" t="s">
        <v>722</v>
      </c>
      <c r="B219" s="155" t="s">
        <v>509</v>
      </c>
      <c r="C219" s="85"/>
      <c r="D219" s="85"/>
      <c r="E219" s="85"/>
      <c r="F219" s="59"/>
      <c r="G219" s="62"/>
    </row>
    <row r="220" spans="1:7" ht="18.75" customHeight="1">
      <c r="A220" s="84" t="s">
        <v>723</v>
      </c>
      <c r="B220" s="79" t="s">
        <v>318</v>
      </c>
      <c r="C220" s="85">
        <v>0</v>
      </c>
      <c r="D220" s="85">
        <v>0</v>
      </c>
      <c r="E220" s="85">
        <v>0</v>
      </c>
      <c r="F220" s="59">
        <f t="shared" si="12"/>
        <v>0</v>
      </c>
      <c r="G220" s="62">
        <f t="shared" si="13"/>
        <v>0</v>
      </c>
    </row>
    <row r="221" spans="1:7" ht="18.75" customHeight="1">
      <c r="A221" s="84" t="s">
        <v>724</v>
      </c>
      <c r="B221" s="79" t="s">
        <v>319</v>
      </c>
      <c r="C221" s="85">
        <v>0</v>
      </c>
      <c r="D221" s="85">
        <v>0</v>
      </c>
      <c r="E221" s="85">
        <v>0</v>
      </c>
      <c r="F221" s="59">
        <f t="shared" si="12"/>
        <v>0</v>
      </c>
      <c r="G221" s="62">
        <f t="shared" si="13"/>
        <v>0</v>
      </c>
    </row>
    <row r="222" spans="1:7" ht="18.75" customHeight="1">
      <c r="A222" s="84" t="s">
        <v>725</v>
      </c>
      <c r="B222" s="79" t="s">
        <v>320</v>
      </c>
      <c r="C222" s="85">
        <v>0</v>
      </c>
      <c r="D222" s="85">
        <v>1</v>
      </c>
      <c r="E222" s="85">
        <v>0</v>
      </c>
      <c r="F222" s="59">
        <f t="shared" si="12"/>
        <v>-1</v>
      </c>
      <c r="G222" s="62">
        <f t="shared" si="13"/>
        <v>-1</v>
      </c>
    </row>
    <row r="223" spans="1:7" ht="18.75" customHeight="1">
      <c r="A223" s="84" t="s">
        <v>726</v>
      </c>
      <c r="B223" s="79" t="s">
        <v>321</v>
      </c>
      <c r="C223" s="85">
        <v>1</v>
      </c>
      <c r="D223" s="85">
        <v>0</v>
      </c>
      <c r="E223" s="85">
        <v>0</v>
      </c>
      <c r="F223" s="59">
        <f t="shared" si="12"/>
        <v>1</v>
      </c>
      <c r="G223" s="62">
        <f t="shared" si="13"/>
        <v>0</v>
      </c>
    </row>
    <row r="224" spans="1:7" ht="18.75" customHeight="1">
      <c r="A224" s="84" t="s">
        <v>727</v>
      </c>
      <c r="B224" s="79" t="s">
        <v>322</v>
      </c>
      <c r="C224" s="85">
        <v>0</v>
      </c>
      <c r="D224" s="85">
        <v>0</v>
      </c>
      <c r="E224" s="85">
        <v>0</v>
      </c>
      <c r="F224" s="59">
        <f t="shared" si="12"/>
        <v>0</v>
      </c>
      <c r="G224" s="62">
        <f t="shared" si="13"/>
        <v>0</v>
      </c>
    </row>
    <row r="225" spans="1:7" ht="18.75" customHeight="1">
      <c r="A225" s="84" t="s">
        <v>728</v>
      </c>
      <c r="B225" s="79" t="s">
        <v>323</v>
      </c>
      <c r="C225" s="85">
        <v>0</v>
      </c>
      <c r="D225" s="85">
        <v>0</v>
      </c>
      <c r="E225" s="85">
        <v>0</v>
      </c>
      <c r="F225" s="59">
        <f t="shared" si="12"/>
        <v>0</v>
      </c>
      <c r="G225" s="62">
        <f t="shared" si="13"/>
        <v>0</v>
      </c>
    </row>
    <row r="226" spans="1:7" ht="18.75" customHeight="1">
      <c r="A226" s="84" t="s">
        <v>729</v>
      </c>
      <c r="B226" s="79" t="s">
        <v>324</v>
      </c>
      <c r="C226" s="85">
        <v>0</v>
      </c>
      <c r="D226" s="85">
        <v>0</v>
      </c>
      <c r="E226" s="85">
        <v>0</v>
      </c>
      <c r="F226" s="59">
        <f t="shared" si="12"/>
        <v>0</v>
      </c>
      <c r="G226" s="62">
        <f t="shared" si="13"/>
        <v>0</v>
      </c>
    </row>
    <row r="227" spans="1:7" ht="18.75" customHeight="1">
      <c r="A227" s="84" t="s">
        <v>730</v>
      </c>
      <c r="B227" s="79" t="s">
        <v>325</v>
      </c>
      <c r="C227" s="85">
        <v>0</v>
      </c>
      <c r="D227" s="85">
        <v>0</v>
      </c>
      <c r="E227" s="85">
        <v>0</v>
      </c>
      <c r="F227" s="59">
        <f t="shared" si="12"/>
        <v>0</v>
      </c>
      <c r="G227" s="62">
        <f t="shared" si="13"/>
        <v>0</v>
      </c>
    </row>
    <row r="228" spans="1:7" ht="18.75" customHeight="1">
      <c r="A228" s="84" t="s">
        <v>731</v>
      </c>
      <c r="B228" s="79" t="s">
        <v>326</v>
      </c>
      <c r="C228" s="85">
        <v>0</v>
      </c>
      <c r="D228" s="85">
        <v>0</v>
      </c>
      <c r="E228" s="85">
        <v>0</v>
      </c>
      <c r="F228" s="59">
        <f t="shared" si="12"/>
        <v>0</v>
      </c>
      <c r="G228" s="62">
        <f t="shared" si="13"/>
        <v>0</v>
      </c>
    </row>
    <row r="229" spans="1:7" ht="45">
      <c r="A229" s="84" t="s">
        <v>732</v>
      </c>
      <c r="B229" s="155" t="s">
        <v>510</v>
      </c>
      <c r="C229" s="85"/>
      <c r="D229" s="85"/>
      <c r="E229" s="85"/>
      <c r="F229" s="59"/>
      <c r="G229" s="62"/>
    </row>
    <row r="230" spans="1:7" ht="18.75" customHeight="1">
      <c r="A230" s="84" t="s">
        <v>733</v>
      </c>
      <c r="B230" s="79" t="s">
        <v>328</v>
      </c>
      <c r="C230" s="85">
        <v>-2.58E-2</v>
      </c>
      <c r="D230" s="85">
        <v>6.8099999999999994E-2</v>
      </c>
      <c r="E230" s="85">
        <v>0</v>
      </c>
      <c r="F230" s="59">
        <f t="shared" si="12"/>
        <v>-9.3899999999999997E-2</v>
      </c>
      <c r="G230" s="62">
        <f t="shared" si="13"/>
        <v>-1.3788546255506609</v>
      </c>
    </row>
    <row r="231" spans="1:7" ht="18.75" customHeight="1">
      <c r="A231" s="84" t="s">
        <v>734</v>
      </c>
      <c r="B231" s="79" t="s">
        <v>329</v>
      </c>
      <c r="C231" s="85">
        <v>0</v>
      </c>
      <c r="D231" s="85">
        <v>0</v>
      </c>
      <c r="E231" s="85">
        <v>0</v>
      </c>
      <c r="F231" s="59">
        <f t="shared" si="12"/>
        <v>0</v>
      </c>
      <c r="G231" s="62">
        <f t="shared" si="13"/>
        <v>0</v>
      </c>
    </row>
    <row r="232" spans="1:7" ht="18.75" customHeight="1">
      <c r="A232" s="84" t="s">
        <v>735</v>
      </c>
      <c r="B232" s="79" t="s">
        <v>330</v>
      </c>
      <c r="C232" s="85">
        <v>0.25319999999999998</v>
      </c>
      <c r="D232" s="85">
        <v>0.63009999999999999</v>
      </c>
      <c r="E232" s="85">
        <v>0</v>
      </c>
      <c r="F232" s="59">
        <f t="shared" si="12"/>
        <v>-0.37690000000000001</v>
      </c>
      <c r="G232" s="62">
        <f t="shared" si="13"/>
        <v>-0.59815902237740048</v>
      </c>
    </row>
    <row r="233" spans="1:7" ht="18.75" customHeight="1">
      <c r="A233" s="84" t="s">
        <v>736</v>
      </c>
      <c r="B233" s="79" t="s">
        <v>331</v>
      </c>
      <c r="C233" s="85">
        <v>5.04E-2</v>
      </c>
      <c r="D233" s="85">
        <v>1.83E-2</v>
      </c>
      <c r="E233" s="85">
        <v>0</v>
      </c>
      <c r="F233" s="59">
        <f t="shared" si="12"/>
        <v>3.2100000000000004E-2</v>
      </c>
      <c r="G233" s="62">
        <f t="shared" si="13"/>
        <v>1.7540983606557379</v>
      </c>
    </row>
    <row r="234" spans="1:7" ht="18.75" customHeight="1">
      <c r="A234" s="84" t="s">
        <v>737</v>
      </c>
      <c r="B234" s="79" t="s">
        <v>332</v>
      </c>
      <c r="C234" s="85">
        <v>0.24790000000000001</v>
      </c>
      <c r="D234" s="85">
        <v>8.3799999999999999E-2</v>
      </c>
      <c r="E234" s="85">
        <v>0</v>
      </c>
      <c r="F234" s="59">
        <f t="shared" si="12"/>
        <v>0.16410000000000002</v>
      </c>
      <c r="G234" s="62">
        <f t="shared" si="13"/>
        <v>1.9582338902147973</v>
      </c>
    </row>
    <row r="235" spans="1:7" ht="18.75" customHeight="1">
      <c r="A235" s="84" t="s">
        <v>738</v>
      </c>
      <c r="B235" s="79" t="s">
        <v>333</v>
      </c>
      <c r="C235" s="85">
        <v>0.47439999999999999</v>
      </c>
      <c r="D235" s="85">
        <v>0.19969999999999999</v>
      </c>
      <c r="E235" s="85">
        <v>0</v>
      </c>
      <c r="F235" s="59">
        <f t="shared" si="12"/>
        <v>0.2747</v>
      </c>
      <c r="G235" s="62">
        <f t="shared" si="13"/>
        <v>1.3755633450175264</v>
      </c>
    </row>
    <row r="236" spans="1:7" ht="18.75" customHeight="1">
      <c r="A236" s="84" t="s">
        <v>739</v>
      </c>
      <c r="B236" s="79" t="s">
        <v>334</v>
      </c>
      <c r="C236" s="85">
        <v>0</v>
      </c>
      <c r="D236" s="85">
        <v>0</v>
      </c>
      <c r="E236" s="85">
        <v>0</v>
      </c>
      <c r="F236" s="59">
        <f t="shared" si="12"/>
        <v>0</v>
      </c>
      <c r="G236" s="62">
        <f t="shared" si="13"/>
        <v>0</v>
      </c>
    </row>
    <row r="237" spans="1:7" ht="18.75" customHeight="1">
      <c r="A237" s="84" t="s">
        <v>740</v>
      </c>
      <c r="B237" s="79" t="s">
        <v>335</v>
      </c>
      <c r="C237" s="85">
        <v>0</v>
      </c>
      <c r="D237" s="85">
        <v>0</v>
      </c>
      <c r="E237" s="85">
        <v>0</v>
      </c>
      <c r="F237" s="59">
        <f t="shared" si="12"/>
        <v>0</v>
      </c>
      <c r="G237" s="62">
        <f t="shared" si="13"/>
        <v>0</v>
      </c>
    </row>
    <row r="238" spans="1:7" ht="18.75" customHeight="1">
      <c r="A238" s="84" t="s">
        <v>741</v>
      </c>
      <c r="B238" s="79" t="s">
        <v>336</v>
      </c>
      <c r="C238" s="85">
        <v>0</v>
      </c>
      <c r="D238" s="85">
        <v>0</v>
      </c>
      <c r="E238" s="85">
        <v>0</v>
      </c>
      <c r="F238" s="59">
        <f t="shared" si="12"/>
        <v>0</v>
      </c>
      <c r="G238" s="62">
        <f t="shared" si="13"/>
        <v>0</v>
      </c>
    </row>
    <row r="239" spans="1:7" ht="30">
      <c r="A239" s="84" t="s">
        <v>742</v>
      </c>
      <c r="B239" s="155" t="s">
        <v>511</v>
      </c>
      <c r="C239" s="85"/>
      <c r="D239" s="85"/>
      <c r="E239" s="85"/>
      <c r="F239" s="59"/>
      <c r="G239" s="62"/>
    </row>
    <row r="240" spans="1:7" ht="18.75" customHeight="1">
      <c r="A240" s="84" t="s">
        <v>743</v>
      </c>
      <c r="B240" s="79" t="s">
        <v>338</v>
      </c>
      <c r="C240" s="85">
        <v>0</v>
      </c>
      <c r="D240" s="85">
        <v>0</v>
      </c>
      <c r="E240" s="85">
        <v>0</v>
      </c>
      <c r="F240" s="59">
        <f t="shared" si="12"/>
        <v>0</v>
      </c>
      <c r="G240" s="62">
        <f t="shared" si="13"/>
        <v>0</v>
      </c>
    </row>
    <row r="241" spans="1:7" ht="18.75" customHeight="1">
      <c r="A241" s="84" t="s">
        <v>744</v>
      </c>
      <c r="B241" s="79" t="s">
        <v>339</v>
      </c>
      <c r="C241" s="85">
        <v>0</v>
      </c>
      <c r="D241" s="85">
        <v>0</v>
      </c>
      <c r="E241" s="85">
        <v>0</v>
      </c>
      <c r="F241" s="59">
        <f t="shared" ref="F241:F248" si="14">IF(ISTEXT(C241), "N/A", IF(ISTEXT(D241), "N/A", C241-D241))</f>
        <v>0</v>
      </c>
      <c r="G241" s="62">
        <f t="shared" ref="G241:G248" si="15">IF(ISTEXT(F241), "N/A", IF(D241=0, 0, F241/D241))</f>
        <v>0</v>
      </c>
    </row>
    <row r="242" spans="1:7" ht="18.75" customHeight="1">
      <c r="A242" s="84" t="s">
        <v>745</v>
      </c>
      <c r="B242" s="79" t="s">
        <v>340</v>
      </c>
      <c r="C242" s="85">
        <v>0</v>
      </c>
      <c r="D242" s="85">
        <v>0</v>
      </c>
      <c r="E242" s="85">
        <v>0</v>
      </c>
      <c r="F242" s="59">
        <f t="shared" si="14"/>
        <v>0</v>
      </c>
      <c r="G242" s="62">
        <f t="shared" si="15"/>
        <v>0</v>
      </c>
    </row>
    <row r="243" spans="1:7" ht="18.75" customHeight="1">
      <c r="A243" s="84" t="s">
        <v>746</v>
      </c>
      <c r="B243" s="79" t="s">
        <v>341</v>
      </c>
      <c r="C243" s="85">
        <v>0</v>
      </c>
      <c r="D243" s="85">
        <v>0</v>
      </c>
      <c r="E243" s="85">
        <v>0</v>
      </c>
      <c r="F243" s="59">
        <f t="shared" si="14"/>
        <v>0</v>
      </c>
      <c r="G243" s="62">
        <f t="shared" si="15"/>
        <v>0</v>
      </c>
    </row>
    <row r="244" spans="1:7" ht="18.75" customHeight="1">
      <c r="A244" s="84" t="s">
        <v>747</v>
      </c>
      <c r="B244" s="79" t="s">
        <v>342</v>
      </c>
      <c r="C244" s="85">
        <v>0</v>
      </c>
      <c r="D244" s="85">
        <v>0</v>
      </c>
      <c r="E244" s="85">
        <v>0</v>
      </c>
      <c r="F244" s="59">
        <f t="shared" si="14"/>
        <v>0</v>
      </c>
      <c r="G244" s="62">
        <f t="shared" si="15"/>
        <v>0</v>
      </c>
    </row>
    <row r="245" spans="1:7" ht="18.75" customHeight="1">
      <c r="A245" s="84" t="s">
        <v>748</v>
      </c>
      <c r="B245" s="79" t="s">
        <v>343</v>
      </c>
      <c r="C245" s="85">
        <v>0</v>
      </c>
      <c r="D245" s="85">
        <v>0</v>
      </c>
      <c r="E245" s="85">
        <v>0</v>
      </c>
      <c r="F245" s="59">
        <f t="shared" si="14"/>
        <v>0</v>
      </c>
      <c r="G245" s="62">
        <f t="shared" si="15"/>
        <v>0</v>
      </c>
    </row>
    <row r="246" spans="1:7" ht="18.75" customHeight="1">
      <c r="A246" s="84" t="s">
        <v>749</v>
      </c>
      <c r="B246" s="79" t="s">
        <v>344</v>
      </c>
      <c r="C246" s="85">
        <v>0</v>
      </c>
      <c r="D246" s="85">
        <v>0</v>
      </c>
      <c r="E246" s="85">
        <v>0</v>
      </c>
      <c r="F246" s="59">
        <f t="shared" si="14"/>
        <v>0</v>
      </c>
      <c r="G246" s="62">
        <f t="shared" si="15"/>
        <v>0</v>
      </c>
    </row>
    <row r="247" spans="1:7" ht="18.75" customHeight="1">
      <c r="A247" s="84" t="s">
        <v>750</v>
      </c>
      <c r="B247" s="79" t="s">
        <v>345</v>
      </c>
      <c r="C247" s="85">
        <v>0</v>
      </c>
      <c r="D247" s="85">
        <v>0</v>
      </c>
      <c r="E247" s="85">
        <v>0</v>
      </c>
      <c r="F247" s="59">
        <f t="shared" si="14"/>
        <v>0</v>
      </c>
      <c r="G247" s="62">
        <f t="shared" si="15"/>
        <v>0</v>
      </c>
    </row>
    <row r="248" spans="1:7" ht="18.75" customHeight="1">
      <c r="A248" s="84" t="s">
        <v>751</v>
      </c>
      <c r="B248" s="79" t="s">
        <v>346</v>
      </c>
      <c r="C248" s="85">
        <v>0</v>
      </c>
      <c r="D248" s="85">
        <v>0</v>
      </c>
      <c r="E248" s="85">
        <v>0</v>
      </c>
      <c r="F248" s="59">
        <f t="shared" si="14"/>
        <v>0</v>
      </c>
      <c r="G248" s="62">
        <f t="shared" si="15"/>
        <v>0</v>
      </c>
    </row>
    <row r="249" spans="1:7" ht="18.75" customHeight="1">
      <c r="A249" s="81" t="s">
        <v>752</v>
      </c>
      <c r="B249" s="166" t="s">
        <v>347</v>
      </c>
      <c r="C249" s="47"/>
      <c r="D249" s="47"/>
      <c r="E249" s="47"/>
      <c r="F249" s="73"/>
      <c r="G249" s="72"/>
    </row>
    <row r="250" spans="1:7" ht="18.75" customHeight="1">
      <c r="A250" s="84" t="s">
        <v>753</v>
      </c>
      <c r="B250" s="46" t="s">
        <v>348</v>
      </c>
      <c r="C250" s="60">
        <v>0.02</v>
      </c>
      <c r="D250" s="60">
        <v>2.8000000000000001E-2</v>
      </c>
      <c r="E250" s="60">
        <v>0</v>
      </c>
      <c r="F250" s="21">
        <f t="shared" si="12"/>
        <v>-8.0000000000000002E-3</v>
      </c>
      <c r="G250" s="68">
        <f t="shared" si="13"/>
        <v>-0.2857142857142857</v>
      </c>
    </row>
    <row r="251" spans="1:7" ht="18.75" customHeight="1">
      <c r="A251" s="84" t="s">
        <v>754</v>
      </c>
      <c r="B251" s="46" t="s">
        <v>349</v>
      </c>
      <c r="C251" s="60">
        <v>0.01</v>
      </c>
      <c r="D251" s="60">
        <v>1.4E-2</v>
      </c>
      <c r="E251" s="60">
        <v>0</v>
      </c>
      <c r="F251" s="21">
        <f t="shared" si="12"/>
        <v>-4.0000000000000001E-3</v>
      </c>
      <c r="G251" s="68">
        <f t="shared" si="13"/>
        <v>-0.2857142857142857</v>
      </c>
    </row>
    <row r="252" spans="1:7" ht="18.75" customHeight="1">
      <c r="A252" s="84" t="s">
        <v>755</v>
      </c>
      <c r="B252" s="46" t="s">
        <v>350</v>
      </c>
      <c r="C252" s="60">
        <v>0.01</v>
      </c>
      <c r="D252" s="60">
        <v>1.4E-2</v>
      </c>
      <c r="E252" s="60">
        <v>0</v>
      </c>
      <c r="F252" s="21">
        <f t="shared" si="12"/>
        <v>-4.0000000000000001E-3</v>
      </c>
      <c r="G252" s="68">
        <f t="shared" si="13"/>
        <v>-0.2857142857142857</v>
      </c>
    </row>
    <row r="253" spans="1:7" ht="18.75" customHeight="1">
      <c r="A253" s="84" t="s">
        <v>756</v>
      </c>
      <c r="B253" s="46" t="s">
        <v>351</v>
      </c>
      <c r="C253" s="60">
        <v>0.01</v>
      </c>
      <c r="D253" s="60">
        <v>2.8000000000000001E-2</v>
      </c>
      <c r="E253" s="60">
        <v>0</v>
      </c>
      <c r="F253" s="21">
        <f t="shared" si="12"/>
        <v>-1.8000000000000002E-2</v>
      </c>
      <c r="G253" s="68">
        <f>IF(ISTEXT(F253), "N/A", IF(D253=0, 0, F253/D253))</f>
        <v>-0.6428571428571429</v>
      </c>
    </row>
    <row r="254" spans="1:7" ht="18.75" customHeight="1">
      <c r="A254" s="84" t="s">
        <v>757</v>
      </c>
      <c r="B254" s="46" t="s">
        <v>352</v>
      </c>
      <c r="C254" s="60">
        <v>0</v>
      </c>
      <c r="D254" s="60">
        <v>8.3900000000000002E-2</v>
      </c>
      <c r="E254" s="60">
        <v>0</v>
      </c>
      <c r="F254" s="21">
        <f t="shared" si="12"/>
        <v>-8.3900000000000002E-2</v>
      </c>
      <c r="G254" s="68">
        <f t="shared" si="13"/>
        <v>-1</v>
      </c>
    </row>
    <row r="255" spans="1:7" ht="18.75" customHeight="1">
      <c r="A255" s="84" t="s">
        <v>758</v>
      </c>
      <c r="B255" s="46" t="s">
        <v>353</v>
      </c>
      <c r="C255" s="60">
        <v>6.9900000000000004E-2</v>
      </c>
      <c r="D255" s="60">
        <v>0</v>
      </c>
      <c r="E255" s="60">
        <v>0</v>
      </c>
      <c r="F255" s="21">
        <f t="shared" si="12"/>
        <v>6.9900000000000004E-2</v>
      </c>
      <c r="G255" s="68">
        <f t="shared" si="13"/>
        <v>0</v>
      </c>
    </row>
    <row r="256" spans="1:7" ht="18.75" customHeight="1">
      <c r="A256" s="84" t="s">
        <v>759</v>
      </c>
      <c r="B256" s="46" t="s">
        <v>354</v>
      </c>
      <c r="C256" s="60">
        <v>2.9899999999999999E-2</v>
      </c>
      <c r="D256" s="60">
        <v>4.19E-2</v>
      </c>
      <c r="E256" s="60">
        <v>0</v>
      </c>
      <c r="F256" s="21">
        <f t="shared" si="12"/>
        <v>-1.2E-2</v>
      </c>
      <c r="G256" s="68">
        <f t="shared" si="13"/>
        <v>-0.28639618138424822</v>
      </c>
    </row>
    <row r="257" spans="1:7" ht="18.75" customHeight="1">
      <c r="A257" s="84" t="s">
        <v>760</v>
      </c>
      <c r="B257" s="46" t="s">
        <v>355</v>
      </c>
      <c r="C257" s="60">
        <v>0.01</v>
      </c>
      <c r="D257" s="60">
        <v>1.4E-2</v>
      </c>
      <c r="E257" s="60">
        <v>0</v>
      </c>
      <c r="F257" s="21">
        <f t="shared" si="12"/>
        <v>-4.0000000000000001E-3</v>
      </c>
      <c r="G257" s="68">
        <f t="shared" si="13"/>
        <v>-0.2857142857142857</v>
      </c>
    </row>
    <row r="258" spans="1:7" ht="18.75" customHeight="1">
      <c r="A258" s="84" t="s">
        <v>761</v>
      </c>
      <c r="B258" s="46" t="s">
        <v>356</v>
      </c>
      <c r="C258" s="60">
        <v>0.25419999999999998</v>
      </c>
      <c r="D258" s="60">
        <v>0.4032</v>
      </c>
      <c r="E258" s="60">
        <v>0</v>
      </c>
      <c r="F258" s="21">
        <f t="shared" si="12"/>
        <v>-0.14900000000000002</v>
      </c>
      <c r="G258" s="68">
        <f t="shared" si="13"/>
        <v>-0.36954365079365087</v>
      </c>
    </row>
    <row r="259" spans="1:7" ht="18.75" customHeight="1">
      <c r="A259" s="84" t="s">
        <v>762</v>
      </c>
      <c r="B259" s="46" t="s">
        <v>357</v>
      </c>
      <c r="C259" s="60">
        <v>0.38119999999999998</v>
      </c>
      <c r="D259" s="60">
        <v>0.13439999999999999</v>
      </c>
      <c r="E259" s="60">
        <v>0</v>
      </c>
      <c r="F259" s="21">
        <f t="shared" si="12"/>
        <v>0.24679999999999999</v>
      </c>
      <c r="G259" s="68">
        <f t="shared" si="13"/>
        <v>1.8363095238095239</v>
      </c>
    </row>
    <row r="260" spans="1:7" ht="18.75" customHeight="1">
      <c r="A260" s="84" t="s">
        <v>763</v>
      </c>
      <c r="B260" s="46" t="s">
        <v>358</v>
      </c>
      <c r="C260" s="60">
        <v>0.2049</v>
      </c>
      <c r="D260" s="60">
        <v>0.2387</v>
      </c>
      <c r="E260" s="60">
        <v>0</v>
      </c>
      <c r="F260" s="21">
        <f t="shared" ref="F260:F265" si="16">IF(ISTEXT(C260), "N/A", IF(ISTEXT(D260), "N/A", C260-D260))</f>
        <v>-3.3799999999999997E-2</v>
      </c>
      <c r="G260" s="68">
        <f t="shared" si="13"/>
        <v>-0.14160033514872222</v>
      </c>
    </row>
    <row r="261" spans="1:7" ht="18.75" customHeight="1">
      <c r="A261" s="81" t="s">
        <v>93</v>
      </c>
      <c r="B261" s="48" t="s">
        <v>90</v>
      </c>
      <c r="C261" s="67">
        <v>0</v>
      </c>
      <c r="D261" s="67">
        <v>0</v>
      </c>
      <c r="E261" s="60">
        <v>6.6699999999999995E-2</v>
      </c>
      <c r="F261" s="21">
        <f t="shared" si="16"/>
        <v>0</v>
      </c>
      <c r="G261" s="68">
        <f t="shared" si="13"/>
        <v>0</v>
      </c>
    </row>
    <row r="262" spans="1:7" ht="18.75" customHeight="1">
      <c r="A262" s="81" t="s">
        <v>95</v>
      </c>
      <c r="B262" s="48" t="s">
        <v>91</v>
      </c>
      <c r="C262" s="67">
        <v>1</v>
      </c>
      <c r="D262" s="67">
        <v>0.99980000000000002</v>
      </c>
      <c r="E262" s="60">
        <v>1</v>
      </c>
      <c r="F262" s="21">
        <f t="shared" si="16"/>
        <v>1.9999999999997797E-4</v>
      </c>
      <c r="G262" s="68">
        <f t="shared" si="13"/>
        <v>2.0004000800157828E-4</v>
      </c>
    </row>
    <row r="263" spans="1:7" ht="18.75" customHeight="1">
      <c r="A263" s="81" t="s">
        <v>96</v>
      </c>
      <c r="B263" s="48" t="s">
        <v>141</v>
      </c>
      <c r="C263" s="90">
        <v>1.1499999999999999</v>
      </c>
      <c r="D263" s="90">
        <v>0.97</v>
      </c>
      <c r="E263" s="90">
        <v>0</v>
      </c>
      <c r="F263" s="21">
        <f t="shared" si="16"/>
        <v>0.17999999999999994</v>
      </c>
      <c r="G263" s="68">
        <f t="shared" si="13"/>
        <v>0.1855670103092783</v>
      </c>
    </row>
    <row r="264" spans="1:7" ht="18.75" customHeight="1">
      <c r="A264" s="81" t="s">
        <v>97</v>
      </c>
      <c r="B264" s="91" t="s">
        <v>512</v>
      </c>
      <c r="C264" s="92">
        <v>9729.0885999999991</v>
      </c>
      <c r="D264" s="92">
        <v>8327.9110000000001</v>
      </c>
      <c r="E264" s="92">
        <v>8058.4034000000001</v>
      </c>
      <c r="F264" s="93">
        <f t="shared" si="16"/>
        <v>1401.1775999999991</v>
      </c>
      <c r="G264" s="62">
        <f t="shared" si="13"/>
        <v>0.16825078942366209</v>
      </c>
    </row>
    <row r="265" spans="1:7" ht="18.75" customHeight="1">
      <c r="A265" s="91" t="s">
        <v>163</v>
      </c>
      <c r="B265" s="91" t="s">
        <v>94</v>
      </c>
      <c r="C265" s="92">
        <v>9729.0885999999991</v>
      </c>
      <c r="D265" s="92">
        <v>8327.9110000000001</v>
      </c>
      <c r="E265" s="92">
        <v>0</v>
      </c>
      <c r="F265" s="93">
        <f t="shared" si="16"/>
        <v>1401.1775999999991</v>
      </c>
      <c r="G265" s="62">
        <f t="shared" si="13"/>
        <v>0.16825078942366209</v>
      </c>
    </row>
    <row r="266" spans="1:7" ht="18.75" customHeight="1">
      <c r="A266" s="91" t="s">
        <v>164</v>
      </c>
      <c r="B266" s="167" t="s">
        <v>513</v>
      </c>
      <c r="C266" s="88"/>
      <c r="D266" s="88"/>
      <c r="E266" s="88"/>
      <c r="F266" s="93"/>
      <c r="G266" s="62"/>
    </row>
    <row r="267" spans="1:7" ht="18.75" customHeight="1">
      <c r="A267" s="94" t="s">
        <v>764</v>
      </c>
      <c r="B267" s="95" t="s">
        <v>514</v>
      </c>
      <c r="C267" s="93">
        <v>1273.8244</v>
      </c>
      <c r="D267" s="93">
        <v>1029.9657999999999</v>
      </c>
      <c r="E267" s="93">
        <v>0</v>
      </c>
      <c r="F267" s="93">
        <f t="shared" ref="F267:F276" si="17">IF(ISTEXT(C267), "N/A", IF(ISTEXT(D267), "N/A", C267-D267))</f>
        <v>243.85860000000002</v>
      </c>
      <c r="G267" s="62">
        <f t="shared" ref="G267:G276" si="18">IF(ISTEXT(F267), "N/A", IF(D267=0, 0, F267/D267))</f>
        <v>0.23676378380719051</v>
      </c>
    </row>
    <row r="268" spans="1:7" ht="18.75" customHeight="1">
      <c r="A268" s="94" t="s">
        <v>765</v>
      </c>
      <c r="B268" s="95" t="s">
        <v>515</v>
      </c>
      <c r="C268" s="93">
        <v>154.8065</v>
      </c>
      <c r="D268" s="93">
        <v>111.7295</v>
      </c>
      <c r="E268" s="93">
        <v>0</v>
      </c>
      <c r="F268" s="93">
        <f t="shared" si="17"/>
        <v>43.076999999999998</v>
      </c>
      <c r="G268" s="62">
        <f t="shared" si="18"/>
        <v>0.38554723685329295</v>
      </c>
    </row>
    <row r="269" spans="1:7" ht="18.75" customHeight="1">
      <c r="A269" s="94" t="s">
        <v>167</v>
      </c>
      <c r="B269" s="95" t="s">
        <v>516</v>
      </c>
      <c r="C269" s="93">
        <v>446.94130000000001</v>
      </c>
      <c r="D269" s="93">
        <v>371.14729999999997</v>
      </c>
      <c r="E269" s="93">
        <v>0</v>
      </c>
      <c r="F269" s="93">
        <f t="shared" si="17"/>
        <v>75.79400000000004</v>
      </c>
      <c r="G269" s="62">
        <f t="shared" si="18"/>
        <v>0.20421541528121057</v>
      </c>
    </row>
    <row r="270" spans="1:7" ht="18.75" customHeight="1">
      <c r="A270" s="94" t="s">
        <v>168</v>
      </c>
      <c r="B270" s="95" t="s">
        <v>517</v>
      </c>
      <c r="C270" s="93">
        <v>113.608</v>
      </c>
      <c r="D270" s="93">
        <v>152.3973</v>
      </c>
      <c r="E270" s="93">
        <v>0</v>
      </c>
      <c r="F270" s="93">
        <f t="shared" si="17"/>
        <v>-38.789299999999997</v>
      </c>
      <c r="G270" s="62">
        <f t="shared" si="18"/>
        <v>-0.25452747522429858</v>
      </c>
    </row>
    <row r="271" spans="1:7" ht="18.75" customHeight="1">
      <c r="A271" s="94" t="s">
        <v>169</v>
      </c>
      <c r="B271" s="95" t="s">
        <v>519</v>
      </c>
      <c r="C271" s="93">
        <v>76.570999999999998</v>
      </c>
      <c r="D271" s="93">
        <v>9.4177999999999997</v>
      </c>
      <c r="E271" s="93">
        <v>0</v>
      </c>
      <c r="F271" s="93">
        <f>IF(ISTEXT(C271), "N/A", IF(ISTEXT(D271), "N/A", C271-D271))</f>
        <v>67.153199999999998</v>
      </c>
      <c r="G271" s="62">
        <f t="shared" si="18"/>
        <v>7.1304550956699018</v>
      </c>
    </row>
    <row r="272" spans="1:7" ht="18.75" customHeight="1">
      <c r="A272" s="94" t="s">
        <v>766</v>
      </c>
      <c r="B272" s="95" t="s">
        <v>518</v>
      </c>
      <c r="C272" s="93">
        <v>1332.0849000000001</v>
      </c>
      <c r="D272" s="93">
        <v>558.64729999999997</v>
      </c>
      <c r="E272" s="93">
        <v>0</v>
      </c>
      <c r="F272" s="93">
        <f>IF(ISTEXT(C272), "N/A", IF(ISTEXT(D272), "N/A", C272-D272))</f>
        <v>773.43760000000009</v>
      </c>
      <c r="G272" s="62">
        <f t="shared" si="18"/>
        <v>1.3844828391724082</v>
      </c>
    </row>
    <row r="273" spans="1:7" ht="18.75" customHeight="1">
      <c r="A273" s="94" t="s">
        <v>767</v>
      </c>
      <c r="B273" s="95" t="s">
        <v>520</v>
      </c>
      <c r="C273" s="93">
        <v>1371.6188</v>
      </c>
      <c r="D273" s="93">
        <v>678.51030000000003</v>
      </c>
      <c r="E273" s="93">
        <v>0</v>
      </c>
      <c r="F273" s="93">
        <f t="shared" si="17"/>
        <v>693.10849999999994</v>
      </c>
      <c r="G273" s="62">
        <f t="shared" si="18"/>
        <v>1.0215150750106519</v>
      </c>
    </row>
    <row r="274" spans="1:7" ht="18.75" customHeight="1">
      <c r="A274" s="94" t="s">
        <v>768</v>
      </c>
      <c r="B274" s="95" t="s">
        <v>521</v>
      </c>
      <c r="C274" s="93">
        <v>280.06659999999999</v>
      </c>
      <c r="D274" s="93">
        <v>280.82190000000003</v>
      </c>
      <c r="E274" s="93">
        <v>0</v>
      </c>
      <c r="F274" s="93">
        <f t="shared" si="17"/>
        <v>-0.75530000000003383</v>
      </c>
      <c r="G274" s="62">
        <f t="shared" si="18"/>
        <v>-2.6896050486092207E-3</v>
      </c>
    </row>
    <row r="275" spans="1:7" ht="18.75" customHeight="1">
      <c r="A275" s="94" t="s">
        <v>769</v>
      </c>
      <c r="B275" s="95" t="s">
        <v>522</v>
      </c>
      <c r="C275" s="93">
        <v>3784.02</v>
      </c>
      <c r="D275" s="93">
        <v>4634.4178000000002</v>
      </c>
      <c r="E275" s="93">
        <v>0</v>
      </c>
      <c r="F275" s="93">
        <f t="shared" si="17"/>
        <v>-850.39780000000019</v>
      </c>
      <c r="G275" s="62">
        <f t="shared" si="18"/>
        <v>-0.18349614486635196</v>
      </c>
    </row>
    <row r="276" spans="1:7" ht="18.75" customHeight="1">
      <c r="A276" s="94" t="s">
        <v>770</v>
      </c>
      <c r="B276" s="95" t="s">
        <v>523</v>
      </c>
      <c r="C276" s="93">
        <v>895.54719999999998</v>
      </c>
      <c r="D276" s="93">
        <v>500.8562</v>
      </c>
      <c r="E276" s="93">
        <v>0</v>
      </c>
      <c r="F276" s="93">
        <f t="shared" si="17"/>
        <v>394.69099999999997</v>
      </c>
      <c r="G276" s="62">
        <f t="shared" si="18"/>
        <v>0.78803257302195717</v>
      </c>
    </row>
    <row r="277" spans="1:7" ht="18.75" customHeight="1">
      <c r="A277" s="91" t="s">
        <v>359</v>
      </c>
      <c r="B277" s="168" t="s">
        <v>360</v>
      </c>
      <c r="C277" s="93"/>
      <c r="D277" s="93"/>
      <c r="E277" s="93"/>
      <c r="F277" s="93"/>
      <c r="G277" s="62"/>
    </row>
    <row r="278" spans="1:7" ht="18.75" customHeight="1">
      <c r="A278" s="94" t="s">
        <v>361</v>
      </c>
      <c r="B278" s="97" t="s">
        <v>362</v>
      </c>
      <c r="C278" s="93">
        <v>1273.8244</v>
      </c>
      <c r="D278" s="93">
        <v>1029.9657999999999</v>
      </c>
      <c r="E278" s="93">
        <v>0</v>
      </c>
      <c r="F278" s="93">
        <f>IF(ISTEXT(C278), "N/A", IF(ISTEXT(D278), "N/A", C278-D278))</f>
        <v>243.85860000000002</v>
      </c>
      <c r="G278" s="62">
        <f>IF(ISTEXT(F278), "N/A", IF(D278=0, 0, F278/D278))</f>
        <v>0.23676378380719051</v>
      </c>
    </row>
    <row r="279" spans="1:7" ht="18.75" customHeight="1">
      <c r="A279" s="94" t="s">
        <v>363</v>
      </c>
      <c r="B279" s="97" t="s">
        <v>364</v>
      </c>
      <c r="C279" s="93">
        <v>154.8065</v>
      </c>
      <c r="D279" s="93">
        <v>111.7295</v>
      </c>
      <c r="E279" s="93">
        <v>0</v>
      </c>
      <c r="F279" s="93">
        <f t="shared" ref="F279:F287" si="19">IF(ISTEXT(C279), "N/A", IF(ISTEXT(D279), "N/A", C279-D279))</f>
        <v>43.076999999999998</v>
      </c>
      <c r="G279" s="62">
        <f t="shared" ref="G279:G287" si="20">IF(ISTEXT(F279), "N/A", IF(D279=0, 0, F279/D279))</f>
        <v>0.38554723685329295</v>
      </c>
    </row>
    <row r="280" spans="1:7" ht="18.75" customHeight="1">
      <c r="A280" s="94" t="s">
        <v>365</v>
      </c>
      <c r="B280" s="97" t="s">
        <v>366</v>
      </c>
      <c r="C280" s="93">
        <v>446.94130000000001</v>
      </c>
      <c r="D280" s="93">
        <v>371.14729999999997</v>
      </c>
      <c r="E280" s="93">
        <v>0</v>
      </c>
      <c r="F280" s="93">
        <f t="shared" si="19"/>
        <v>75.79400000000004</v>
      </c>
      <c r="G280" s="62">
        <f t="shared" si="20"/>
        <v>0.20421541528121057</v>
      </c>
    </row>
    <row r="281" spans="1:7" ht="18.75" customHeight="1">
      <c r="A281" s="94" t="s">
        <v>367</v>
      </c>
      <c r="B281" s="97" t="s">
        <v>368</v>
      </c>
      <c r="C281" s="93">
        <v>113.608</v>
      </c>
      <c r="D281" s="93">
        <v>152.3973</v>
      </c>
      <c r="E281" s="93">
        <v>0</v>
      </c>
      <c r="F281" s="93">
        <f t="shared" si="19"/>
        <v>-38.789299999999997</v>
      </c>
      <c r="G281" s="62">
        <f t="shared" si="20"/>
        <v>-0.25452747522429858</v>
      </c>
    </row>
    <row r="282" spans="1:7" ht="18.75" customHeight="1">
      <c r="A282" s="94" t="s">
        <v>369</v>
      </c>
      <c r="B282" s="97" t="s">
        <v>372</v>
      </c>
      <c r="C282" s="93">
        <v>76.570999999999998</v>
      </c>
      <c r="D282" s="93">
        <v>9.4177999999999997</v>
      </c>
      <c r="E282" s="93">
        <v>0</v>
      </c>
      <c r="F282" s="93">
        <f t="shared" si="19"/>
        <v>67.153199999999998</v>
      </c>
      <c r="G282" s="62">
        <f t="shared" si="20"/>
        <v>7.1304550956699018</v>
      </c>
    </row>
    <row r="283" spans="1:7" ht="18.75" customHeight="1">
      <c r="A283" s="94" t="s">
        <v>371</v>
      </c>
      <c r="B283" s="97" t="s">
        <v>370</v>
      </c>
      <c r="C283" s="93">
        <v>1332.0849000000001</v>
      </c>
      <c r="D283" s="93">
        <v>558.64729999999997</v>
      </c>
      <c r="E283" s="93">
        <v>0</v>
      </c>
      <c r="F283" s="93">
        <f t="shared" si="19"/>
        <v>773.43760000000009</v>
      </c>
      <c r="G283" s="62">
        <f t="shared" si="20"/>
        <v>1.3844828391724082</v>
      </c>
    </row>
    <row r="284" spans="1:7" ht="18.75" customHeight="1">
      <c r="A284" s="94" t="s">
        <v>373</v>
      </c>
      <c r="B284" s="97" t="s">
        <v>374</v>
      </c>
      <c r="C284" s="93">
        <v>1371.6188</v>
      </c>
      <c r="D284" s="93">
        <v>678.51030000000003</v>
      </c>
      <c r="E284" s="93">
        <v>0</v>
      </c>
      <c r="F284" s="93">
        <f t="shared" si="19"/>
        <v>693.10849999999994</v>
      </c>
      <c r="G284" s="62">
        <f t="shared" si="20"/>
        <v>1.0215150750106519</v>
      </c>
    </row>
    <row r="285" spans="1:7" ht="18.75" customHeight="1">
      <c r="A285" s="94" t="s">
        <v>375</v>
      </c>
      <c r="B285" s="97" t="s">
        <v>376</v>
      </c>
      <c r="C285" s="93">
        <v>280.06659999999999</v>
      </c>
      <c r="D285" s="93">
        <v>280.82190000000003</v>
      </c>
      <c r="E285" s="93">
        <v>0</v>
      </c>
      <c r="F285" s="93">
        <f t="shared" si="19"/>
        <v>-0.75530000000003383</v>
      </c>
      <c r="G285" s="62">
        <f t="shared" si="20"/>
        <v>-2.6896050486092207E-3</v>
      </c>
    </row>
    <row r="286" spans="1:7" ht="18.75" customHeight="1">
      <c r="A286" s="94" t="s">
        <v>377</v>
      </c>
      <c r="B286" s="97" t="s">
        <v>378</v>
      </c>
      <c r="C286" s="93">
        <v>3784.02</v>
      </c>
      <c r="D286" s="93">
        <v>4634.4178000000002</v>
      </c>
      <c r="E286" s="93">
        <v>0</v>
      </c>
      <c r="F286" s="93">
        <f t="shared" si="19"/>
        <v>-850.39780000000019</v>
      </c>
      <c r="G286" s="62">
        <f t="shared" si="20"/>
        <v>-0.18349614486635196</v>
      </c>
    </row>
    <row r="287" spans="1:7" ht="18.75" customHeight="1">
      <c r="A287" s="94" t="s">
        <v>379</v>
      </c>
      <c r="B287" s="97" t="s">
        <v>380</v>
      </c>
      <c r="C287" s="93">
        <v>895.54719999999998</v>
      </c>
      <c r="D287" s="93">
        <v>500.8562</v>
      </c>
      <c r="E287" s="93">
        <v>0</v>
      </c>
      <c r="F287" s="93">
        <f t="shared" si="19"/>
        <v>394.69099999999997</v>
      </c>
      <c r="G287" s="62">
        <f t="shared" si="20"/>
        <v>0.78803257302195717</v>
      </c>
    </row>
    <row r="288" spans="1:7" ht="18.75" customHeight="1">
      <c r="A288" s="91" t="s">
        <v>165</v>
      </c>
      <c r="B288" s="91" t="s">
        <v>524</v>
      </c>
      <c r="C288" s="98">
        <v>36.906799999999997</v>
      </c>
      <c r="D288" s="98">
        <v>50.236600000000003</v>
      </c>
      <c r="E288" s="98">
        <v>55.348799999999997</v>
      </c>
      <c r="F288" s="98">
        <f>IF(ISTEXT(C288), "N/A", IF(ISTEXT(D288), "N/A", C288-D288))</f>
        <v>-13.329800000000006</v>
      </c>
      <c r="G288" s="62">
        <f>IF(ISTEXT(F288), "N/A", IF(D288=0, 0, F288/D288))</f>
        <v>-0.26534040918374263</v>
      </c>
    </row>
    <row r="289" spans="1:7" ht="18.75" customHeight="1">
      <c r="A289" s="91" t="s">
        <v>381</v>
      </c>
      <c r="B289" s="91" t="s">
        <v>159</v>
      </c>
      <c r="C289" s="98">
        <v>36.906799999999997</v>
      </c>
      <c r="D289" s="98">
        <v>50.236600000000003</v>
      </c>
      <c r="E289" s="98">
        <v>0</v>
      </c>
      <c r="F289" s="98">
        <f>IF(ISTEXT(C289), "N/A", IF(ISTEXT(D289), "N/A", C289-D289))</f>
        <v>-13.329800000000006</v>
      </c>
      <c r="G289" s="62">
        <f>IF(ISTEXT(F289), "N/A", IF(D289=0, 0, F289/D289))</f>
        <v>-0.26534040918374263</v>
      </c>
    </row>
    <row r="290" spans="1:7" ht="18.75" customHeight="1">
      <c r="A290" s="91" t="s">
        <v>382</v>
      </c>
      <c r="B290" s="91" t="s">
        <v>98</v>
      </c>
      <c r="C290" s="99">
        <v>1</v>
      </c>
      <c r="D290" s="99">
        <v>1</v>
      </c>
      <c r="E290" s="99">
        <v>1</v>
      </c>
      <c r="F290" s="130">
        <f>IF(ISTEXT(C290), "N/A", IF(ISTEXT(D290), "N/A", C290-D290))</f>
        <v>0</v>
      </c>
      <c r="G290" s="68">
        <f>IF(ISTEXT(F290), "N/A", IF(D290=0, 0, F290/D290))</f>
        <v>0</v>
      </c>
    </row>
    <row r="291" spans="1:7" ht="18.75" customHeight="1">
      <c r="A291" s="170" t="s">
        <v>383</v>
      </c>
      <c r="B291" s="104" t="s">
        <v>526</v>
      </c>
      <c r="C291" s="100">
        <v>0.88100000000000001</v>
      </c>
      <c r="D291" s="101">
        <v>0.67190000000000005</v>
      </c>
      <c r="E291" s="100">
        <v>0.64490000000000003</v>
      </c>
      <c r="F291" s="131">
        <f>IF(ISTEXT(C291), "N/A", IF(ISTEXT(D291), "N/A", C291-D291))</f>
        <v>0.20909999999999995</v>
      </c>
      <c r="G291" s="68">
        <f>IF(ISTEXT(F291), "N/A", IF(D291=0, 0, F291/D291))</f>
        <v>0.31120702485488905</v>
      </c>
    </row>
    <row r="292" spans="1:7" ht="18.75" customHeight="1">
      <c r="A292" s="105" t="s">
        <v>384</v>
      </c>
      <c r="B292" s="106" t="s">
        <v>527</v>
      </c>
      <c r="C292" s="100">
        <v>0.11899999999999999</v>
      </c>
      <c r="D292" s="101">
        <v>0.3281</v>
      </c>
      <c r="E292" s="100">
        <v>0.35510000000000003</v>
      </c>
      <c r="F292" s="131">
        <f>IF(ISTEXT(C292), "N/A", IF(ISTEXT(D292), "N/A", C292-D292))</f>
        <v>-0.20910000000000001</v>
      </c>
      <c r="G292" s="68">
        <f>IF(ISTEXT(F292), "N/A", IF(D292=0, 0, F292/D292))</f>
        <v>-0.63730569948186533</v>
      </c>
    </row>
    <row r="293" spans="1:7" ht="18.75" customHeight="1">
      <c r="A293" s="107" t="s">
        <v>166</v>
      </c>
      <c r="B293" s="169" t="s">
        <v>528</v>
      </c>
      <c r="C293" s="102"/>
      <c r="D293" s="103"/>
      <c r="E293" s="102"/>
      <c r="F293" s="103"/>
      <c r="G293" s="103"/>
    </row>
    <row r="294" spans="1:7" ht="18.75" customHeight="1">
      <c r="A294" s="108" t="s">
        <v>811</v>
      </c>
      <c r="B294" s="171" t="s">
        <v>529</v>
      </c>
      <c r="C294" s="100">
        <v>4.1200000000000001E-2</v>
      </c>
      <c r="D294" s="101">
        <v>5.2200000000000003E-2</v>
      </c>
      <c r="E294" s="100">
        <v>0.15079999999999999</v>
      </c>
      <c r="F294" s="131">
        <f>IF(ISTEXT(C294), "N/A", IF(ISTEXT(D294), "N/A", C294-D294))</f>
        <v>-1.1000000000000003E-2</v>
      </c>
      <c r="G294" s="68">
        <f>IF(ISTEXT(F294), "N/A", IF(D294=0, 0, F294/D294))</f>
        <v>-0.21072796934865903</v>
      </c>
    </row>
    <row r="295" spans="1:7" ht="18.75" customHeight="1">
      <c r="A295" s="89" t="s">
        <v>812</v>
      </c>
      <c r="B295" s="109" t="s">
        <v>530</v>
      </c>
      <c r="C295" s="100">
        <v>2.7699999999999999E-2</v>
      </c>
      <c r="D295" s="101">
        <v>2.3800000000000002E-2</v>
      </c>
      <c r="E295" s="100">
        <v>6.4199999999999993E-2</v>
      </c>
      <c r="F295" s="131">
        <f t="shared" ref="F295:F304" si="21">IF(ISTEXT(C295), "N/A", IF(ISTEXT(D295), "N/A", C295-D295))</f>
        <v>3.8999999999999972E-3</v>
      </c>
      <c r="G295" s="68">
        <f t="shared" ref="G295:G304" si="22">IF(ISTEXT(F295), "N/A", IF(D295=0, 0, F295/D295))</f>
        <v>0.16386554621848726</v>
      </c>
    </row>
    <row r="296" spans="1:7" ht="18.75" customHeight="1">
      <c r="A296" s="110" t="s">
        <v>813</v>
      </c>
      <c r="B296" s="111" t="s">
        <v>531</v>
      </c>
      <c r="C296" s="100">
        <v>6.8900000000000003E-2</v>
      </c>
      <c r="D296" s="101">
        <v>7.5999999999999998E-2</v>
      </c>
      <c r="E296" s="100">
        <v>0.215</v>
      </c>
      <c r="F296" s="131">
        <f t="shared" si="21"/>
        <v>-7.0999999999999952E-3</v>
      </c>
      <c r="G296" s="68">
        <f t="shared" si="22"/>
        <v>-9.3421052631578891E-2</v>
      </c>
    </row>
    <row r="297" spans="1:7" ht="18.75" customHeight="1">
      <c r="A297" s="89" t="s">
        <v>814</v>
      </c>
      <c r="B297" s="112" t="s">
        <v>532</v>
      </c>
      <c r="C297" s="100">
        <v>7.7799999999999994E-2</v>
      </c>
      <c r="D297" s="101">
        <v>0.27589999999999998</v>
      </c>
      <c r="E297" s="100">
        <v>0.20430000000000001</v>
      </c>
      <c r="F297" s="131">
        <f t="shared" si="21"/>
        <v>-0.1981</v>
      </c>
      <c r="G297" s="68">
        <f t="shared" si="22"/>
        <v>-0.71801377310619796</v>
      </c>
    </row>
    <row r="298" spans="1:7" ht="18.75" customHeight="1">
      <c r="A298" s="108" t="s">
        <v>815</v>
      </c>
      <c r="B298" s="107" t="s">
        <v>533</v>
      </c>
      <c r="C298" s="100">
        <v>0.1522</v>
      </c>
      <c r="D298" s="101">
        <v>0.1361</v>
      </c>
      <c r="E298" s="100">
        <v>3.5099999999999999E-2</v>
      </c>
      <c r="F298" s="131">
        <f t="shared" si="21"/>
        <v>1.6100000000000003E-2</v>
      </c>
      <c r="G298" s="68">
        <f t="shared" si="22"/>
        <v>0.11829537105069804</v>
      </c>
    </row>
    <row r="299" spans="1:7" ht="18.75" customHeight="1">
      <c r="A299" s="113" t="s">
        <v>816</v>
      </c>
      <c r="B299" s="114" t="s">
        <v>534</v>
      </c>
      <c r="C299" s="100">
        <v>0.2301</v>
      </c>
      <c r="D299" s="101">
        <v>0.41199999999999998</v>
      </c>
      <c r="E299" s="100">
        <v>0.23949999999999999</v>
      </c>
      <c r="F299" s="131">
        <f t="shared" si="21"/>
        <v>-0.18189999999999998</v>
      </c>
      <c r="G299" s="68">
        <f t="shared" si="22"/>
        <v>-0.441504854368932</v>
      </c>
    </row>
    <row r="300" spans="1:7" ht="18.75" customHeight="1">
      <c r="A300" s="115" t="s">
        <v>817</v>
      </c>
      <c r="B300" s="107" t="s">
        <v>535</v>
      </c>
      <c r="C300" s="100">
        <v>0.32479999999999998</v>
      </c>
      <c r="D300" s="101">
        <v>0.23469999999999999</v>
      </c>
      <c r="E300" s="100">
        <v>0.2135</v>
      </c>
      <c r="F300" s="131">
        <f t="shared" si="21"/>
        <v>9.0099999999999986E-2</v>
      </c>
      <c r="G300" s="68">
        <f t="shared" si="22"/>
        <v>0.383894333191308</v>
      </c>
    </row>
    <row r="301" spans="1:7" ht="18.75" customHeight="1">
      <c r="A301" s="116" t="s">
        <v>818</v>
      </c>
      <c r="B301" s="112" t="s">
        <v>536</v>
      </c>
      <c r="C301" s="100">
        <v>9.9699999999999997E-2</v>
      </c>
      <c r="D301" s="101">
        <v>8.2500000000000004E-2</v>
      </c>
      <c r="E301" s="100">
        <v>0</v>
      </c>
      <c r="F301" s="131">
        <f t="shared" si="21"/>
        <v>1.7199999999999993E-2</v>
      </c>
      <c r="G301" s="68">
        <f t="shared" si="22"/>
        <v>0.20848484848484838</v>
      </c>
    </row>
    <row r="302" spans="1:7" ht="18.75" customHeight="1">
      <c r="A302" s="89" t="s">
        <v>819</v>
      </c>
      <c r="B302" s="107" t="s">
        <v>537</v>
      </c>
      <c r="C302" s="100">
        <v>0.11990000000000001</v>
      </c>
      <c r="D302" s="101">
        <v>0.13500000000000001</v>
      </c>
      <c r="E302" s="100">
        <v>0.16769999999999999</v>
      </c>
      <c r="F302" s="131">
        <f t="shared" si="21"/>
        <v>-1.5100000000000002E-2</v>
      </c>
      <c r="G302" s="68">
        <f t="shared" si="22"/>
        <v>-0.11185185185185186</v>
      </c>
    </row>
    <row r="303" spans="1:7" ht="18.75" customHeight="1">
      <c r="A303" s="108" t="s">
        <v>820</v>
      </c>
      <c r="B303" s="112" t="s">
        <v>538</v>
      </c>
      <c r="C303" s="100">
        <v>0.1363</v>
      </c>
      <c r="D303" s="101">
        <v>5.0500000000000003E-2</v>
      </c>
      <c r="E303" s="100">
        <v>7.8E-2</v>
      </c>
      <c r="F303" s="131">
        <f t="shared" si="21"/>
        <v>8.5800000000000001E-2</v>
      </c>
      <c r="G303" s="68">
        <f t="shared" si="22"/>
        <v>1.699009900990099</v>
      </c>
    </row>
    <row r="304" spans="1:7" ht="18.75" customHeight="1">
      <c r="A304" s="89" t="s">
        <v>821</v>
      </c>
      <c r="B304" s="107" t="s">
        <v>539</v>
      </c>
      <c r="C304" s="100">
        <v>2.0199999999999999E-2</v>
      </c>
      <c r="D304" s="101">
        <v>9.4000000000000004E-3</v>
      </c>
      <c r="E304" s="100">
        <v>8.6300000000000002E-2</v>
      </c>
      <c r="F304" s="131">
        <f t="shared" si="21"/>
        <v>1.0799999999999999E-2</v>
      </c>
      <c r="G304" s="68">
        <f t="shared" si="22"/>
        <v>1.1489361702127658</v>
      </c>
    </row>
    <row r="305" spans="1:7" ht="18.75" customHeight="1">
      <c r="A305" s="179" t="s">
        <v>99</v>
      </c>
      <c r="B305" s="180"/>
      <c r="C305" s="180"/>
      <c r="D305" s="180"/>
      <c r="E305" s="180"/>
      <c r="F305" s="180"/>
      <c r="G305" s="181"/>
    </row>
    <row r="306" spans="1:7" ht="18.75" customHeight="1">
      <c r="A306" s="25" t="s">
        <v>100</v>
      </c>
      <c r="B306" s="18" t="s">
        <v>101</v>
      </c>
      <c r="C306" s="21">
        <v>3.3E-3</v>
      </c>
      <c r="D306" s="21">
        <v>3.3999999999999998E-3</v>
      </c>
      <c r="E306" s="21">
        <v>3.8999999999999998E-3</v>
      </c>
      <c r="F306" s="21">
        <f t="shared" ref="F306:F315" si="23">IF(ISTEXT(C306), "N/A", IF(ISTEXT(D306), "N/A", C306-D306))</f>
        <v>-9.9999999999999829E-5</v>
      </c>
      <c r="G306" s="62">
        <f t="shared" ref="G306:G315" si="24">IF(ISTEXT(F306), "N/A", IF(D306=0, 0, F306/D306))</f>
        <v>-2.9411764705882304E-2</v>
      </c>
    </row>
    <row r="307" spans="1:7" ht="34.5" customHeight="1">
      <c r="A307" s="25" t="s">
        <v>102</v>
      </c>
      <c r="B307" s="18" t="s">
        <v>103</v>
      </c>
      <c r="C307" s="21">
        <v>0.42049999999999998</v>
      </c>
      <c r="D307" s="21">
        <v>0.42609999999999998</v>
      </c>
      <c r="E307" s="21">
        <v>0.32100000000000001</v>
      </c>
      <c r="F307" s="21">
        <f t="shared" si="23"/>
        <v>-5.5999999999999939E-3</v>
      </c>
      <c r="G307" s="62">
        <f t="shared" si="24"/>
        <v>-1.3142454822811532E-2</v>
      </c>
    </row>
    <row r="308" spans="1:7" ht="33.75" customHeight="1">
      <c r="A308" s="117" t="s">
        <v>104</v>
      </c>
      <c r="B308" s="55" t="s">
        <v>540</v>
      </c>
      <c r="C308" s="59">
        <v>0.88070000000000004</v>
      </c>
      <c r="D308" s="59">
        <v>0.91310000000000002</v>
      </c>
      <c r="E308" s="59">
        <v>0</v>
      </c>
      <c r="F308" s="59">
        <f t="shared" si="23"/>
        <v>-3.2399999999999984E-2</v>
      </c>
      <c r="G308" s="62">
        <f t="shared" si="24"/>
        <v>-3.548351768700031E-2</v>
      </c>
    </row>
    <row r="309" spans="1:7" ht="18.75" customHeight="1">
      <c r="A309" s="78" t="s">
        <v>105</v>
      </c>
      <c r="B309" s="55" t="s">
        <v>541</v>
      </c>
      <c r="C309" s="59">
        <v>0.62609999999999999</v>
      </c>
      <c r="D309" s="59">
        <v>0.75439999999999996</v>
      </c>
      <c r="E309" s="59">
        <v>0</v>
      </c>
      <c r="F309" s="59">
        <f>IF(ISTEXT(C309), "N/A", IF(ISTEXT(D309), "N/A", C309-D309))</f>
        <v>-0.12829999999999997</v>
      </c>
      <c r="G309" s="62">
        <f>IF(ISTEXT(F309), "N/A", IF(D309=0, 0, F309/D309))</f>
        <v>-0.17006892895015904</v>
      </c>
    </row>
    <row r="310" spans="1:7" ht="18.75" customHeight="1">
      <c r="A310" s="78" t="s">
        <v>106</v>
      </c>
      <c r="B310" s="78" t="s">
        <v>542</v>
      </c>
      <c r="C310" s="59">
        <v>0.33329999999999999</v>
      </c>
      <c r="D310" s="59">
        <v>0.4</v>
      </c>
      <c r="E310" s="59">
        <v>0</v>
      </c>
      <c r="F310" s="59">
        <f>IF(ISTEXT(C310), "N/A", IF(ISTEXT(D310), "N/A", C310-D310))</f>
        <v>-6.6700000000000037E-2</v>
      </c>
      <c r="G310" s="62">
        <f>IF(ISTEXT(F310), "N/A", IF(D310=0, 0, F310/D310))</f>
        <v>-0.16675000000000009</v>
      </c>
    </row>
    <row r="311" spans="1:7" ht="18.75" customHeight="1">
      <c r="A311" s="118" t="s">
        <v>172</v>
      </c>
      <c r="B311" s="55" t="s">
        <v>543</v>
      </c>
      <c r="C311" s="59">
        <v>0.83099999999999996</v>
      </c>
      <c r="D311" s="59">
        <v>0.80330000000000001</v>
      </c>
      <c r="E311" s="59">
        <v>0</v>
      </c>
      <c r="F311" s="59">
        <f>IF(ISTEXT(C311), "N/A", IF(ISTEXT(D311), "N/A", C311-D311))</f>
        <v>2.7699999999999947E-2</v>
      </c>
      <c r="G311" s="62">
        <f>IF(ISTEXT(F311), "N/A", IF(D311=0, 0, F311/D311))</f>
        <v>3.4482758620689585E-2</v>
      </c>
    </row>
    <row r="312" spans="1:7" ht="18.75" customHeight="1">
      <c r="A312" s="118" t="s">
        <v>780</v>
      </c>
      <c r="B312" s="55" t="s">
        <v>544</v>
      </c>
      <c r="C312" s="59">
        <v>0.32390000000000002</v>
      </c>
      <c r="D312" s="59">
        <v>4.1000000000000002E-2</v>
      </c>
      <c r="E312" s="59">
        <v>0</v>
      </c>
      <c r="F312" s="59">
        <f>IF(ISTEXT(C312), "N/A", IF(ISTEXT(D312), "N/A", C312-D312))</f>
        <v>0.28290000000000004</v>
      </c>
      <c r="G312" s="62">
        <f>IF(ISTEXT(F312), "N/A", IF(D312=0, 0, F312/D312))</f>
        <v>6.9</v>
      </c>
    </row>
    <row r="313" spans="1:7" ht="18.75" customHeight="1">
      <c r="A313" s="118" t="s">
        <v>781</v>
      </c>
      <c r="B313" s="55" t="s">
        <v>856</v>
      </c>
      <c r="C313" s="59">
        <v>1</v>
      </c>
      <c r="D313" s="59">
        <v>1</v>
      </c>
      <c r="E313" s="59">
        <v>0</v>
      </c>
      <c r="F313" s="59">
        <f>IF(ISTEXT(C313), "N/A", IF(ISTEXT(D313), "N/A", C313-D313))</f>
        <v>0</v>
      </c>
      <c r="G313" s="62">
        <f>IF(ISTEXT(F313), "N/A", IF(D313=0, 0, F313/D313))</f>
        <v>0</v>
      </c>
    </row>
    <row r="314" spans="1:7" ht="18.75" customHeight="1">
      <c r="A314" s="117" t="s">
        <v>782</v>
      </c>
      <c r="B314" s="120" t="s">
        <v>429</v>
      </c>
      <c r="C314" s="121">
        <v>2</v>
      </c>
      <c r="D314" s="121">
        <v>1.3</v>
      </c>
      <c r="E314" s="121">
        <v>1.7</v>
      </c>
      <c r="F314" s="121">
        <f t="shared" si="23"/>
        <v>0.7</v>
      </c>
      <c r="G314" s="62">
        <f t="shared" si="24"/>
        <v>0.53846153846153844</v>
      </c>
    </row>
    <row r="315" spans="1:7" ht="18.75" customHeight="1">
      <c r="A315" s="117" t="s">
        <v>783</v>
      </c>
      <c r="B315" s="120" t="s">
        <v>430</v>
      </c>
      <c r="C315" s="121">
        <v>3.8</v>
      </c>
      <c r="D315" s="121">
        <v>3.8</v>
      </c>
      <c r="E315" s="121">
        <v>3.8</v>
      </c>
      <c r="F315" s="121">
        <f t="shared" si="23"/>
        <v>0</v>
      </c>
      <c r="G315" s="62">
        <f t="shared" si="24"/>
        <v>0</v>
      </c>
    </row>
    <row r="316" spans="1:7" ht="18.75" customHeight="1">
      <c r="A316" s="179" t="s">
        <v>107</v>
      </c>
      <c r="B316" s="180"/>
      <c r="C316" s="180"/>
      <c r="D316" s="180"/>
      <c r="E316" s="180"/>
      <c r="F316" s="180"/>
      <c r="G316" s="181"/>
    </row>
    <row r="317" spans="1:7" ht="18.75" customHeight="1">
      <c r="A317" s="42" t="s">
        <v>108</v>
      </c>
      <c r="B317" s="44" t="s">
        <v>545</v>
      </c>
      <c r="C317" s="21">
        <v>2.46E-2</v>
      </c>
      <c r="D317" s="21">
        <v>3.4799999999999998E-2</v>
      </c>
      <c r="E317" s="21">
        <v>3.3799999999999997E-2</v>
      </c>
      <c r="F317" s="21">
        <f>IF(ISTEXT(C317), "N/A", IF(ISTEXT(D317), "N/A", C317-D317))</f>
        <v>-1.0199999999999997E-2</v>
      </c>
      <c r="G317" s="62">
        <f>IF(ISTEXT(F317), "N/A", IF(D317=0, 0, F317/D317))</f>
        <v>-0.29310344827586199</v>
      </c>
    </row>
    <row r="318" spans="1:7" ht="18.75" customHeight="1">
      <c r="A318" s="42" t="s">
        <v>109</v>
      </c>
      <c r="B318" s="172" t="s">
        <v>110</v>
      </c>
      <c r="C318" s="52"/>
      <c r="D318" s="52"/>
      <c r="E318" s="164"/>
      <c r="F318" s="21"/>
      <c r="G318" s="62"/>
    </row>
    <row r="319" spans="1:7" ht="18.75" customHeight="1">
      <c r="A319" s="43" t="s">
        <v>111</v>
      </c>
      <c r="B319" s="43" t="s">
        <v>112</v>
      </c>
      <c r="C319" s="21">
        <v>6.3E-3</v>
      </c>
      <c r="D319" s="21">
        <v>8.0000000000000002E-3</v>
      </c>
      <c r="E319" s="21">
        <v>6.7000000000000002E-3</v>
      </c>
      <c r="F319" s="21">
        <f t="shared" ref="F319:F343" si="25">IF(ISTEXT(C319), "N/A", IF(ISTEXT(D319), "N/A", C319-D319))</f>
        <v>-1.7000000000000001E-3</v>
      </c>
      <c r="G319" s="62">
        <f t="shared" ref="G319:G343" si="26">IF(ISTEXT(F319), "N/A", IF(D319=0, 0, F319/D319))</f>
        <v>-0.21250000000000002</v>
      </c>
    </row>
    <row r="320" spans="1:7" ht="18.75" customHeight="1">
      <c r="A320" s="43" t="s">
        <v>113</v>
      </c>
      <c r="B320" s="43" t="s">
        <v>114</v>
      </c>
      <c r="C320" s="21">
        <v>1.9E-3</v>
      </c>
      <c r="D320" s="21">
        <v>1.6000000000000001E-3</v>
      </c>
      <c r="E320" s="21">
        <v>1.1000000000000001E-3</v>
      </c>
      <c r="F320" s="21">
        <f t="shared" si="25"/>
        <v>2.9999999999999992E-4</v>
      </c>
      <c r="G320" s="62">
        <f t="shared" si="26"/>
        <v>0.18749999999999994</v>
      </c>
    </row>
    <row r="321" spans="1:7" ht="18.75" customHeight="1">
      <c r="A321" s="43" t="s">
        <v>115</v>
      </c>
      <c r="B321" s="43" t="s">
        <v>116</v>
      </c>
      <c r="C321" s="21">
        <v>2.0999999999999999E-3</v>
      </c>
      <c r="D321" s="21">
        <v>3.3999999999999998E-3</v>
      </c>
      <c r="E321" s="21">
        <v>3.3999999999999998E-3</v>
      </c>
      <c r="F321" s="21">
        <f t="shared" si="25"/>
        <v>-1.2999999999999999E-3</v>
      </c>
      <c r="G321" s="62">
        <f t="shared" si="26"/>
        <v>-0.38235294117647062</v>
      </c>
    </row>
    <row r="322" spans="1:7" ht="18.75" customHeight="1">
      <c r="A322" s="43" t="s">
        <v>117</v>
      </c>
      <c r="B322" s="43" t="s">
        <v>118</v>
      </c>
      <c r="C322" s="21">
        <v>1.6999999999999999E-3</v>
      </c>
      <c r="D322" s="21">
        <v>1.4E-3</v>
      </c>
      <c r="E322" s="21">
        <v>1.5E-3</v>
      </c>
      <c r="F322" s="21">
        <f t="shared" si="25"/>
        <v>2.9999999999999992E-4</v>
      </c>
      <c r="G322" s="62">
        <f t="shared" si="26"/>
        <v>0.21428571428571422</v>
      </c>
    </row>
    <row r="323" spans="1:7" ht="18.75" customHeight="1">
      <c r="A323" s="43" t="s">
        <v>119</v>
      </c>
      <c r="B323" s="43" t="s">
        <v>1</v>
      </c>
      <c r="C323" s="21">
        <v>1.06E-2</v>
      </c>
      <c r="D323" s="21">
        <v>1.01E-2</v>
      </c>
      <c r="E323" s="21">
        <v>9.5999999999999992E-3</v>
      </c>
      <c r="F323" s="21">
        <f t="shared" si="25"/>
        <v>5.0000000000000044E-4</v>
      </c>
      <c r="G323" s="62">
        <f t="shared" si="26"/>
        <v>4.9504950495049549E-2</v>
      </c>
    </row>
    <row r="324" spans="1:7" ht="18.75" customHeight="1">
      <c r="A324" s="43" t="s">
        <v>120</v>
      </c>
      <c r="B324" s="43" t="s">
        <v>170</v>
      </c>
      <c r="C324" s="21">
        <v>2.0999999999999999E-3</v>
      </c>
      <c r="D324" s="21">
        <v>3.2000000000000002E-3</v>
      </c>
      <c r="E324" s="21">
        <v>2.5000000000000001E-3</v>
      </c>
      <c r="F324" s="21">
        <f t="shared" si="25"/>
        <v>-1.1000000000000003E-3</v>
      </c>
      <c r="G324" s="62">
        <f t="shared" si="26"/>
        <v>-0.34375000000000006</v>
      </c>
    </row>
    <row r="325" spans="1:7" ht="18.75" customHeight="1">
      <c r="A325" s="43" t="s">
        <v>171</v>
      </c>
      <c r="B325" s="43" t="s">
        <v>121</v>
      </c>
      <c r="C325" s="21">
        <v>0</v>
      </c>
      <c r="D325" s="21">
        <v>7.0000000000000001E-3</v>
      </c>
      <c r="E325" s="21">
        <v>8.9999999999999993E-3</v>
      </c>
      <c r="F325" s="21">
        <f t="shared" si="25"/>
        <v>-7.0000000000000001E-3</v>
      </c>
      <c r="G325" s="62">
        <f t="shared" si="26"/>
        <v>-1</v>
      </c>
    </row>
    <row r="326" spans="1:7" ht="19.5" customHeight="1">
      <c r="A326" s="42" t="s">
        <v>122</v>
      </c>
      <c r="B326" s="44" t="s">
        <v>546</v>
      </c>
      <c r="C326" s="23">
        <v>4507.2700000000004</v>
      </c>
      <c r="D326" s="23">
        <v>6257.6543000000001</v>
      </c>
      <c r="E326" s="23">
        <v>5961.9256999999998</v>
      </c>
      <c r="F326" s="23">
        <f t="shared" si="25"/>
        <v>-1750.3842999999997</v>
      </c>
      <c r="G326" s="62">
        <f t="shared" si="26"/>
        <v>-0.27971891959579803</v>
      </c>
    </row>
    <row r="327" spans="1:7" ht="18.75" customHeight="1">
      <c r="A327" s="43" t="s">
        <v>827</v>
      </c>
      <c r="B327" s="43" t="s">
        <v>112</v>
      </c>
      <c r="C327" s="23">
        <v>1152.4994999999999</v>
      </c>
      <c r="D327" s="23">
        <v>1444.8829000000001</v>
      </c>
      <c r="E327" s="23">
        <v>1175.1785</v>
      </c>
      <c r="F327" s="23">
        <f t="shared" si="25"/>
        <v>-292.38340000000017</v>
      </c>
      <c r="G327" s="62">
        <f t="shared" si="26"/>
        <v>-0.20235785197540931</v>
      </c>
    </row>
    <row r="328" spans="1:7" ht="18.75" customHeight="1">
      <c r="A328" s="43" t="s">
        <v>828</v>
      </c>
      <c r="B328" s="43" t="s">
        <v>114</v>
      </c>
      <c r="C328" s="23">
        <v>345.87139999999999</v>
      </c>
      <c r="D328" s="23">
        <v>286.37880000000001</v>
      </c>
      <c r="E328" s="23">
        <v>187.32079999999999</v>
      </c>
      <c r="F328" s="23">
        <f t="shared" si="25"/>
        <v>59.492599999999982</v>
      </c>
      <c r="G328" s="62">
        <f t="shared" si="26"/>
        <v>0.20774093613074704</v>
      </c>
    </row>
    <row r="329" spans="1:7" ht="18.75" customHeight="1">
      <c r="A329" s="43" t="s">
        <v>829</v>
      </c>
      <c r="B329" s="43" t="s">
        <v>116</v>
      </c>
      <c r="C329" s="23">
        <v>377.48009999999999</v>
      </c>
      <c r="D329" s="23">
        <v>615.43600000000004</v>
      </c>
      <c r="E329" s="23">
        <v>606.50440000000003</v>
      </c>
      <c r="F329" s="23">
        <f t="shared" si="25"/>
        <v>-237.95590000000004</v>
      </c>
      <c r="G329" s="62">
        <f t="shared" si="26"/>
        <v>-0.38664605255461176</v>
      </c>
    </row>
    <row r="330" spans="1:7" ht="18.75" customHeight="1">
      <c r="A330" s="43" t="s">
        <v>830</v>
      </c>
      <c r="B330" s="43" t="s">
        <v>118</v>
      </c>
      <c r="C330" s="23">
        <v>306.36059999999998</v>
      </c>
      <c r="D330" s="23">
        <v>248.03</v>
      </c>
      <c r="E330" s="23">
        <v>267.25240000000002</v>
      </c>
      <c r="F330" s="23">
        <f t="shared" si="25"/>
        <v>58.330599999999976</v>
      </c>
      <c r="G330" s="62">
        <f t="shared" si="26"/>
        <v>0.23517558359875812</v>
      </c>
    </row>
    <row r="331" spans="1:7" ht="18.75" customHeight="1">
      <c r="A331" s="43" t="s">
        <v>831</v>
      </c>
      <c r="B331" s="43" t="s">
        <v>1</v>
      </c>
      <c r="C331" s="23">
        <v>1945.1469</v>
      </c>
      <c r="D331" s="23">
        <v>1824.0409999999999</v>
      </c>
      <c r="E331" s="23">
        <v>1685.8869</v>
      </c>
      <c r="F331" s="23">
        <f t="shared" si="25"/>
        <v>121.10590000000002</v>
      </c>
      <c r="G331" s="62">
        <f t="shared" si="26"/>
        <v>6.6394286093349894E-2</v>
      </c>
    </row>
    <row r="332" spans="1:7" ht="18.75" customHeight="1">
      <c r="A332" s="43" t="s">
        <v>832</v>
      </c>
      <c r="B332" s="43" t="s">
        <v>170</v>
      </c>
      <c r="C332" s="23">
        <v>379.91149999999999</v>
      </c>
      <c r="D332" s="23">
        <v>575.85019999999997</v>
      </c>
      <c r="E332" s="23">
        <v>447.25119999999998</v>
      </c>
      <c r="F332" s="23">
        <f t="shared" si="25"/>
        <v>-195.93869999999998</v>
      </c>
      <c r="G332" s="62">
        <f t="shared" si="26"/>
        <v>-0.34025984535561504</v>
      </c>
    </row>
    <row r="333" spans="1:7" ht="18.75" customHeight="1">
      <c r="A333" s="43" t="s">
        <v>833</v>
      </c>
      <c r="B333" s="43" t="s">
        <v>121</v>
      </c>
      <c r="C333" s="23">
        <v>0</v>
      </c>
      <c r="D333" s="23">
        <v>1263.0355</v>
      </c>
      <c r="E333" s="23">
        <v>1592.5316</v>
      </c>
      <c r="F333" s="23">
        <f t="shared" si="25"/>
        <v>-1263.0355</v>
      </c>
      <c r="G333" s="62">
        <f t="shared" si="26"/>
        <v>-1</v>
      </c>
    </row>
    <row r="334" spans="1:7" ht="18.75" customHeight="1">
      <c r="A334" s="42" t="s">
        <v>123</v>
      </c>
      <c r="B334" s="157" t="s">
        <v>547</v>
      </c>
      <c r="C334" s="124"/>
      <c r="D334" s="124"/>
      <c r="E334" s="124"/>
      <c r="F334" s="124"/>
      <c r="G334" s="125"/>
    </row>
    <row r="335" spans="1:7" ht="18.75" customHeight="1">
      <c r="A335" s="43" t="s">
        <v>784</v>
      </c>
      <c r="B335" s="126" t="s">
        <v>548</v>
      </c>
      <c r="C335" s="59">
        <v>0.56520000000000004</v>
      </c>
      <c r="D335" s="59">
        <v>0.42109999999999997</v>
      </c>
      <c r="E335" s="59">
        <v>0</v>
      </c>
      <c r="F335" s="21">
        <f>IF(ISTEXT(C335), "N/A", IF(ISTEXT(D335), "N/A", C335-D335))</f>
        <v>0.14410000000000006</v>
      </c>
      <c r="G335" s="62">
        <f>IF(ISTEXT(F335), "N/A", IF(D335=0, 0, F335/D335))</f>
        <v>0.34219900261220632</v>
      </c>
    </row>
    <row r="336" spans="1:7" ht="18.75" customHeight="1">
      <c r="A336" s="43" t="s">
        <v>785</v>
      </c>
      <c r="B336" s="127" t="s">
        <v>549</v>
      </c>
      <c r="C336" s="59">
        <v>0.26090000000000002</v>
      </c>
      <c r="D336" s="59">
        <v>0.31580000000000003</v>
      </c>
      <c r="E336" s="59">
        <v>0</v>
      </c>
      <c r="F336" s="21">
        <f>IF(ISTEXT(C336), "N/A", IF(ISTEXT(D336), "N/A", C336-D336))</f>
        <v>-5.4900000000000004E-2</v>
      </c>
      <c r="G336" s="62">
        <f>IF(ISTEXT(F336), "N/A", IF(D336=0, 0, F336/D336))</f>
        <v>-0.17384420519316024</v>
      </c>
    </row>
    <row r="337" spans="1:7" ht="28.5">
      <c r="A337" s="43" t="s">
        <v>786</v>
      </c>
      <c r="B337" s="128" t="s">
        <v>550</v>
      </c>
      <c r="C337" s="59">
        <v>0.13039999999999999</v>
      </c>
      <c r="D337" s="59">
        <v>0.21049999999999999</v>
      </c>
      <c r="E337" s="59">
        <v>0</v>
      </c>
      <c r="F337" s="21">
        <f>IF(ISTEXT(C337), "N/A", IF(ISTEXT(D337), "N/A", C337-D337))</f>
        <v>-8.0100000000000005E-2</v>
      </c>
      <c r="G337" s="62">
        <f>IF(ISTEXT(F337), "N/A", IF(D337=0, 0, F337/D337))</f>
        <v>-0.38052256532066514</v>
      </c>
    </row>
    <row r="338" spans="1:7" ht="18.75" customHeight="1">
      <c r="A338" s="43" t="s">
        <v>787</v>
      </c>
      <c r="B338" s="129" t="s">
        <v>551</v>
      </c>
      <c r="C338" s="59">
        <v>4.3499999999999997E-2</v>
      </c>
      <c r="D338" s="59">
        <v>5.2600000000000001E-2</v>
      </c>
      <c r="E338" s="59">
        <v>0</v>
      </c>
      <c r="F338" s="21">
        <f>IF(ISTEXT(C338), "N/A", IF(ISTEXT(D338), "N/A", C338-D338))</f>
        <v>-9.1000000000000039E-3</v>
      </c>
      <c r="G338" s="62">
        <f>IF(ISTEXT(F338), "N/A", IF(D338=0, 0, F338/D338))</f>
        <v>-0.17300380228136888</v>
      </c>
    </row>
    <row r="339" spans="1:7" ht="18.75" customHeight="1">
      <c r="A339" s="175" t="s">
        <v>124</v>
      </c>
      <c r="B339" s="79" t="s">
        <v>552</v>
      </c>
      <c r="C339" s="59">
        <v>0.73909999999999998</v>
      </c>
      <c r="D339" s="59">
        <v>0.52629999999999999</v>
      </c>
      <c r="E339" s="59">
        <v>0</v>
      </c>
      <c r="F339" s="21">
        <f>IF(ISTEXT(C339), "N/A", IF(ISTEXT(D339), "N/A", C339-D339))</f>
        <v>0.21279999999999999</v>
      </c>
      <c r="G339" s="62">
        <f>IF(ISTEXT(F339), "N/A", IF(D339=0, 0, F339/D339))</f>
        <v>0.40433212996389889</v>
      </c>
    </row>
    <row r="340" spans="1:7" ht="18.75" customHeight="1">
      <c r="A340" s="175" t="s">
        <v>792</v>
      </c>
      <c r="B340" s="14" t="s">
        <v>553</v>
      </c>
      <c r="C340" s="80">
        <v>3.3</v>
      </c>
      <c r="D340" s="80">
        <v>3.2</v>
      </c>
      <c r="E340" s="80">
        <v>0</v>
      </c>
      <c r="F340" s="80">
        <f t="shared" si="25"/>
        <v>9.9999999999999645E-2</v>
      </c>
      <c r="G340" s="62">
        <f t="shared" si="26"/>
        <v>3.1249999999999889E-2</v>
      </c>
    </row>
    <row r="341" spans="1:7" ht="18.75" customHeight="1">
      <c r="A341" s="175" t="s">
        <v>793</v>
      </c>
      <c r="B341" s="14" t="s">
        <v>554</v>
      </c>
      <c r="C341" s="80">
        <v>3.6</v>
      </c>
      <c r="D341" s="80">
        <v>4</v>
      </c>
      <c r="E341" s="80">
        <v>0</v>
      </c>
      <c r="F341" s="80">
        <f t="shared" si="25"/>
        <v>-0.39999999999999991</v>
      </c>
      <c r="G341" s="62">
        <f t="shared" si="26"/>
        <v>-9.9999999999999978E-2</v>
      </c>
    </row>
    <row r="342" spans="1:7" ht="18.75" customHeight="1">
      <c r="A342" s="175" t="s">
        <v>794</v>
      </c>
      <c r="B342" s="14" t="s">
        <v>555</v>
      </c>
      <c r="C342" s="80">
        <v>3</v>
      </c>
      <c r="D342" s="80">
        <v>2.5</v>
      </c>
      <c r="E342" s="80">
        <v>0</v>
      </c>
      <c r="F342" s="80">
        <f t="shared" si="25"/>
        <v>0.5</v>
      </c>
      <c r="G342" s="62">
        <f t="shared" si="26"/>
        <v>0.2</v>
      </c>
    </row>
    <row r="343" spans="1:7" ht="18.75" customHeight="1">
      <c r="A343" s="175" t="s">
        <v>795</v>
      </c>
      <c r="B343" s="14" t="s">
        <v>556</v>
      </c>
      <c r="C343" s="80">
        <v>3.6</v>
      </c>
      <c r="D343" s="80">
        <v>3.3</v>
      </c>
      <c r="E343" s="80">
        <v>0</v>
      </c>
      <c r="F343" s="80">
        <f t="shared" si="25"/>
        <v>0.30000000000000027</v>
      </c>
      <c r="G343" s="62">
        <f t="shared" si="26"/>
        <v>9.0909090909090995E-2</v>
      </c>
    </row>
  </sheetData>
  <customSheetViews>
    <customSheetView guid="{1955BA96-31E1-4958-8935-A0DE5811631F}" scale="75">
      <selection sqref="A1:G1"/>
      <pageMargins left="0.70866141732283472" right="0.70866141732283472" top="0.74803149606299213" bottom="0.74803149606299213" header="0.31496062992125984" footer="0.31496062992125984"/>
      <pageSetup paperSize="9" scale="55" orientation="landscape" r:id="rId1"/>
      <headerFooter>
        <oddHeader>&amp;L&amp;C&amp;R</oddHeader>
        <oddFooter>&amp;L&amp;C&amp;R</oddFooter>
      </headerFooter>
    </customSheetView>
  </customSheetViews>
  <mergeCells count="7">
    <mergeCell ref="A9:G9"/>
    <mergeCell ref="A1:G1"/>
    <mergeCell ref="A7:G7"/>
    <mergeCell ref="A316:G316"/>
    <mergeCell ref="A305:G305"/>
    <mergeCell ref="A30:G30"/>
    <mergeCell ref="A54:G54"/>
  </mergeCells>
  <hyperlinks>
    <hyperlink ref="A67" location="'Metrics'!A21" display="'Metrics'!A21"/>
    <hyperlink ref="A168" location="'Metrics'!A22" display="'Metrics'!A22"/>
    <hyperlink ref="A178" location="'Metrics'!A25" display="'Metrics'!A25"/>
    <hyperlink ref="A179" location="'Metrics'!A25" display="'Metrics'!A25"/>
    <hyperlink ref="A249" location="'Metrics'!A26" display="'Metrics'!A26"/>
    <hyperlink ref="A261" location="'Metrics'!A27" display="'Metrics'!A27"/>
    <hyperlink ref="A262" location="'Metrics'!A28" display="'Metrics'!A28"/>
    <hyperlink ref="A263" location="'Metrics'!A29" display="'Metrics'!A29"/>
  </hyperlinks>
  <pageMargins left="0.70866141732283472" right="0.70866141732283472" top="0.74803149606299213" bottom="0.74803149606299213" header="0.31496062992125984" footer="0.31496062992125984"/>
  <pageSetup paperSize="9" scale="55" orientation="landscape"/>
  <headerFooter>
    <oddHeader>&amp;L&amp;C&amp;R</oddHeader>
    <oddFooter>&amp;L&amp;C&amp;R</oddFooter>
  </headerFooter>
</worksheet>
</file>

<file path=xl/worksheets/sheet4.xml><?xml version="1.0" encoding="utf-8"?>
<worksheet xmlns="http://schemas.openxmlformats.org/spreadsheetml/2006/main" xmlns:r="http://schemas.openxmlformats.org/officeDocument/2006/relationships">
  <dimension ref="A1:K289"/>
  <sheetViews>
    <sheetView zoomScaleNormal="100" workbookViewId="0">
      <pane activePane="bottomRight" state="frozen"/>
      <selection sqref="A1:K1"/>
    </sheetView>
  </sheetViews>
  <sheetFormatPr defaultRowHeight="15" customHeight="1"/>
  <cols>
    <col min="1" max="1" width="33.375" style="1" customWidth="1"/>
    <col min="2" max="2" width="16.75" style="1" customWidth="1"/>
    <col min="3" max="8" width="16.75" customWidth="1"/>
    <col min="9" max="16" width="16.875" customWidth="1"/>
  </cols>
  <sheetData>
    <row r="1" spans="1:11" ht="36" customHeight="1">
      <c r="A1" s="178" t="s">
        <v>834</v>
      </c>
      <c r="B1" s="178"/>
      <c r="C1" s="178"/>
      <c r="D1" s="178"/>
      <c r="E1" s="178"/>
      <c r="F1" s="178"/>
      <c r="G1" s="178"/>
      <c r="H1" s="178"/>
      <c r="I1" s="178"/>
      <c r="J1" s="178"/>
      <c r="K1" s="178"/>
    </row>
    <row r="3" spans="1:11" ht="15" customHeight="1">
      <c r="A3" s="27" t="s">
        <v>134</v>
      </c>
      <c r="B3" s="11" t="s">
        <v>135</v>
      </c>
      <c r="C3" s="11" t="s">
        <v>136</v>
      </c>
      <c r="D3" s="11" t="s">
        <v>0</v>
      </c>
      <c r="E3" s="11" t="s">
        <v>137</v>
      </c>
      <c r="F3" s="11" t="s">
        <v>858</v>
      </c>
      <c r="G3" s="11" t="s">
        <v>160</v>
      </c>
      <c r="H3" s="71"/>
    </row>
    <row r="4" spans="1:11" s="1" customFormat="1" ht="15" customHeight="1">
      <c r="A4" s="29" t="s">
        <v>835</v>
      </c>
      <c r="B4" s="34">
        <v>3.8610000000000002</v>
      </c>
      <c r="C4" s="34">
        <v>4.9379999999999997</v>
      </c>
      <c r="D4" s="34">
        <v>23.379000000000001</v>
      </c>
      <c r="E4" s="34">
        <v>0.49299999999999999</v>
      </c>
      <c r="F4" s="34">
        <v>7.415</v>
      </c>
      <c r="G4" s="34">
        <v>40.085999999999999</v>
      </c>
    </row>
    <row r="5" spans="1:11" s="1" customFormat="1" ht="15" customHeight="1">
      <c r="A5" s="29" t="s">
        <v>840</v>
      </c>
      <c r="B5" s="34">
        <v>3.7040000000000002</v>
      </c>
      <c r="C5" s="34">
        <v>4.8769999999999998</v>
      </c>
      <c r="D5" s="34">
        <v>19.454000000000001</v>
      </c>
      <c r="E5" s="34">
        <v>0.50600000000000001</v>
      </c>
      <c r="F5" s="34">
        <v>10.117000000000001</v>
      </c>
      <c r="G5" s="34">
        <v>38.658000000000001</v>
      </c>
    </row>
    <row r="6" spans="1:11" ht="15" customHeight="1">
      <c r="A6" s="29" t="s">
        <v>843</v>
      </c>
      <c r="B6" s="34">
        <v>4.4409999999999998</v>
      </c>
      <c r="C6" s="34">
        <v>5.4530000000000003</v>
      </c>
      <c r="D6" s="34">
        <v>19.178999999999998</v>
      </c>
      <c r="E6" s="34">
        <v>0.53400000000000003</v>
      </c>
      <c r="F6" s="34">
        <v>9.7710000000000008</v>
      </c>
      <c r="G6" s="34">
        <v>39.378</v>
      </c>
    </row>
    <row r="7" spans="1:11" ht="15" customHeight="1">
      <c r="A7" s="37"/>
      <c r="B7" s="38"/>
      <c r="C7" s="38"/>
      <c r="D7" s="38"/>
      <c r="E7" s="38"/>
      <c r="F7" s="38"/>
      <c r="G7" s="38"/>
      <c r="H7" s="35"/>
    </row>
    <row r="26" spans="1:7" ht="15" customHeight="1">
      <c r="A26" s="27" t="s">
        <v>138</v>
      </c>
      <c r="B26" s="11" t="s">
        <v>135</v>
      </c>
      <c r="C26" s="11" t="s">
        <v>136</v>
      </c>
      <c r="D26" s="11" t="s">
        <v>0</v>
      </c>
      <c r="E26" s="11" t="s">
        <v>137</v>
      </c>
      <c r="F26" s="11" t="s">
        <v>858</v>
      </c>
      <c r="G26" s="71"/>
    </row>
    <row r="27" spans="1:7" ht="15" customHeight="1">
      <c r="A27" s="29" t="s">
        <v>836</v>
      </c>
      <c r="B27" s="21">
        <f>B4/G4</f>
        <v>9.631791647956893E-2</v>
      </c>
      <c r="C27" s="21">
        <f>C4/G4</f>
        <v>0.12318515192336477</v>
      </c>
      <c r="D27" s="21">
        <f>D4/G4</f>
        <v>0.58322107468941786</v>
      </c>
      <c r="E27" s="21">
        <f>E4/G4</f>
        <v>1.2298558100084818E-2</v>
      </c>
      <c r="F27" s="21">
        <f>F4/G4</f>
        <v>0.18497729880756375</v>
      </c>
    </row>
    <row r="28" spans="1:7" ht="15" customHeight="1">
      <c r="A28" s="29" t="s">
        <v>841</v>
      </c>
      <c r="B28" s="21">
        <f>B5/G5</f>
        <v>9.5814579129804955E-2</v>
      </c>
      <c r="C28" s="21">
        <f>C5/G5</f>
        <v>0.12615758704537222</v>
      </c>
      <c r="D28" s="21">
        <f>D5/G5</f>
        <v>0.50323348336696161</v>
      </c>
      <c r="E28" s="21">
        <f>E5/G5</f>
        <v>1.3089140669460396E-2</v>
      </c>
      <c r="F28" s="21">
        <f>F5/G5</f>
        <v>0.26170520978840084</v>
      </c>
    </row>
    <row r="29" spans="1:7" ht="15" customHeight="1">
      <c r="A29" s="29" t="s">
        <v>844</v>
      </c>
      <c r="B29" s="21">
        <f>B6/G6</f>
        <v>0.11277870892376453</v>
      </c>
      <c r="C29" s="21">
        <f>C6/G6</f>
        <v>0.13847833815836255</v>
      </c>
      <c r="D29" s="21">
        <f>D6/G6</f>
        <v>0.48704860582050885</v>
      </c>
      <c r="E29" s="21">
        <f>E6/G6</f>
        <v>1.3560871552643608E-2</v>
      </c>
      <c r="F29" s="21">
        <f>F6/G6</f>
        <v>0.24813347554472043</v>
      </c>
    </row>
    <row r="34" spans="1:9" ht="15" customHeight="1">
      <c r="I34" s="36"/>
    </row>
    <row r="47" spans="1:9" ht="30" customHeight="1">
      <c r="A47" s="27" t="s">
        <v>139</v>
      </c>
      <c r="B47" s="11" t="s">
        <v>135</v>
      </c>
      <c r="C47" s="11" t="s">
        <v>136</v>
      </c>
      <c r="D47" s="11" t="s">
        <v>0</v>
      </c>
      <c r="E47" s="11" t="s">
        <v>137</v>
      </c>
      <c r="F47" s="11" t="s">
        <v>858</v>
      </c>
      <c r="G47" s="11" t="s">
        <v>140</v>
      </c>
      <c r="H47" s="71"/>
    </row>
    <row r="48" spans="1:9" ht="15" customHeight="1">
      <c r="A48" s="29" t="s">
        <v>837</v>
      </c>
      <c r="B48" s="21">
        <v>1.2800000000000001E-2</v>
      </c>
      <c r="C48" s="21">
        <v>1.6400000000000001E-2</v>
      </c>
      <c r="D48" s="21">
        <v>7.7700000000000005E-2</v>
      </c>
      <c r="E48" s="21">
        <v>1.6000000000000001E-3</v>
      </c>
      <c r="F48" s="21">
        <v>2.46E-2</v>
      </c>
      <c r="G48" s="174">
        <v>0.13320000000000001</v>
      </c>
    </row>
    <row r="49" spans="1:9" ht="15" customHeight="1">
      <c r="A49" s="29" t="s">
        <v>568</v>
      </c>
      <c r="B49" s="21">
        <v>1.2699999999999999E-2</v>
      </c>
      <c r="C49" s="21">
        <v>1.6799999999999999E-2</v>
      </c>
      <c r="D49" s="21">
        <v>6.6900000000000001E-2</v>
      </c>
      <c r="E49" s="21">
        <v>1.6999999999999999E-3</v>
      </c>
      <c r="F49" s="21">
        <v>3.4799999999999998E-2</v>
      </c>
      <c r="G49" s="174">
        <v>0.13300000000000001</v>
      </c>
    </row>
    <row r="50" spans="1:9" ht="15" customHeight="1">
      <c r="A50" s="29" t="s">
        <v>161</v>
      </c>
      <c r="B50" s="21">
        <v>1.54E-2</v>
      </c>
      <c r="C50" s="21">
        <v>1.89E-2</v>
      </c>
      <c r="D50" s="21">
        <v>6.6400000000000001E-2</v>
      </c>
      <c r="E50" s="21">
        <v>1.8E-3</v>
      </c>
      <c r="F50" s="21">
        <v>3.3799999999999997E-2</v>
      </c>
      <c r="G50" s="174">
        <v>0.13639999999999999</v>
      </c>
    </row>
    <row r="51" spans="1:9" ht="15" customHeight="1">
      <c r="A51" s="29" t="s">
        <v>142</v>
      </c>
      <c r="B51" s="21">
        <v>1.37E-2</v>
      </c>
      <c r="C51" s="21">
        <v>1.0999999999999999E-2</v>
      </c>
      <c r="D51" s="21">
        <v>7.7299999999999994E-2</v>
      </c>
      <c r="E51" s="21">
        <v>2.5000000000000001E-3</v>
      </c>
      <c r="F51" s="21">
        <v>2.18E-2</v>
      </c>
      <c r="G51" s="174">
        <v>0.1363</v>
      </c>
    </row>
    <row r="52" spans="1:9" ht="15" customHeight="1">
      <c r="A52" s="29" t="s">
        <v>143</v>
      </c>
      <c r="B52" s="21">
        <v>1.49E-2</v>
      </c>
      <c r="C52" s="21">
        <v>1.11E-2</v>
      </c>
      <c r="D52" s="21">
        <v>6.7100000000000007E-2</v>
      </c>
      <c r="E52" s="21">
        <v>2.5000000000000001E-3</v>
      </c>
      <c r="F52" s="21">
        <v>2.1000000000000001E-2</v>
      </c>
      <c r="G52" s="174">
        <v>0.12770000000000001</v>
      </c>
    </row>
    <row r="53" spans="1:9" ht="15" customHeight="1">
      <c r="A53" s="40"/>
      <c r="B53" s="39"/>
      <c r="C53" s="39"/>
      <c r="D53" s="39"/>
      <c r="E53" s="39"/>
      <c r="F53" s="39"/>
      <c r="G53" s="39"/>
      <c r="H53" s="39"/>
    </row>
    <row r="54" spans="1:9" ht="15" customHeight="1">
      <c r="A54" s="40"/>
      <c r="B54" s="39"/>
      <c r="C54" s="39"/>
      <c r="D54" s="39"/>
      <c r="E54" s="39"/>
      <c r="F54" s="39"/>
      <c r="G54" s="39"/>
      <c r="H54" s="39"/>
    </row>
    <row r="55" spans="1:9" ht="15" customHeight="1">
      <c r="A55" s="40"/>
      <c r="B55" s="39"/>
      <c r="C55" s="39"/>
      <c r="D55" s="39"/>
      <c r="E55" s="39"/>
      <c r="F55" s="39"/>
      <c r="G55" s="39"/>
      <c r="H55" s="39"/>
    </row>
    <row r="56" spans="1:9" ht="15" customHeight="1">
      <c r="A56" s="40"/>
      <c r="B56" s="39"/>
      <c r="C56" s="39"/>
      <c r="D56" s="39"/>
      <c r="E56" s="39"/>
      <c r="F56" s="39"/>
      <c r="G56" s="39"/>
      <c r="H56" s="39"/>
      <c r="I56" s="36"/>
    </row>
    <row r="57" spans="1:9" ht="15" customHeight="1">
      <c r="A57" s="40"/>
      <c r="B57" s="39"/>
      <c r="C57" s="39"/>
      <c r="D57" s="39"/>
      <c r="E57" s="39"/>
      <c r="F57" s="39"/>
      <c r="G57" s="39"/>
      <c r="H57" s="39"/>
    </row>
    <row r="58" spans="1:9" ht="15" customHeight="1">
      <c r="A58" s="40"/>
      <c r="B58" s="39"/>
      <c r="C58" s="39"/>
      <c r="D58" s="39"/>
      <c r="E58" s="39"/>
      <c r="F58" s="39"/>
      <c r="G58" s="39"/>
      <c r="H58" s="39"/>
    </row>
    <row r="59" spans="1:9" ht="15" customHeight="1">
      <c r="A59" s="40"/>
      <c r="B59" s="39"/>
      <c r="C59" s="39"/>
      <c r="D59" s="39"/>
      <c r="E59" s="39"/>
      <c r="F59" s="39"/>
      <c r="G59" s="39"/>
      <c r="H59" s="39"/>
    </row>
    <row r="60" spans="1:9" ht="15" customHeight="1">
      <c r="A60" s="40"/>
      <c r="B60" s="39"/>
      <c r="C60" s="39"/>
      <c r="D60" s="39"/>
      <c r="E60" s="39"/>
      <c r="F60" s="39"/>
      <c r="G60" s="39"/>
      <c r="H60" s="39"/>
    </row>
    <row r="61" spans="1:9" ht="15" customHeight="1">
      <c r="A61" s="40"/>
      <c r="B61" s="39"/>
      <c r="C61" s="39"/>
      <c r="D61" s="39"/>
      <c r="E61" s="39"/>
      <c r="F61" s="39"/>
      <c r="G61" s="39"/>
      <c r="H61" s="39"/>
    </row>
    <row r="62" spans="1:9" ht="15" customHeight="1">
      <c r="A62" s="40"/>
      <c r="B62" s="39"/>
      <c r="C62" s="39"/>
      <c r="D62" s="39"/>
      <c r="E62" s="39"/>
      <c r="F62" s="39"/>
      <c r="G62" s="39"/>
      <c r="H62" s="39"/>
    </row>
    <row r="63" spans="1:9" ht="15" customHeight="1">
      <c r="A63" s="40"/>
      <c r="B63" s="39"/>
      <c r="C63" s="39"/>
      <c r="D63" s="39"/>
      <c r="E63" s="39"/>
      <c r="F63" s="39"/>
      <c r="G63" s="39"/>
      <c r="H63" s="39"/>
    </row>
    <row r="64" spans="1:9" ht="15" customHeight="1">
      <c r="A64" s="40"/>
      <c r="B64" s="39"/>
      <c r="C64" s="39"/>
      <c r="D64" s="39"/>
      <c r="E64" s="39"/>
      <c r="F64" s="39"/>
      <c r="G64" s="39"/>
      <c r="H64" s="39"/>
    </row>
    <row r="65" spans="1:8" ht="15" customHeight="1">
      <c r="A65" s="40"/>
      <c r="B65" s="39"/>
      <c r="C65" s="39"/>
      <c r="D65" s="39"/>
      <c r="E65" s="39"/>
      <c r="F65" s="39"/>
      <c r="G65" s="39"/>
      <c r="H65" s="39"/>
    </row>
    <row r="66" spans="1:8" ht="15" customHeight="1">
      <c r="A66" s="40"/>
      <c r="B66" s="39"/>
      <c r="C66" s="39"/>
      <c r="D66" s="39"/>
      <c r="E66" s="39"/>
      <c r="F66" s="39"/>
      <c r="G66" s="39"/>
      <c r="H66" s="39"/>
    </row>
    <row r="67" spans="1:8" ht="15" customHeight="1">
      <c r="A67" s="40"/>
      <c r="B67" s="39"/>
      <c r="C67" s="39"/>
      <c r="D67" s="39"/>
      <c r="E67" s="39"/>
      <c r="F67" s="39"/>
      <c r="G67" s="39"/>
      <c r="H67" s="39"/>
    </row>
    <row r="68" spans="1:8" ht="15" customHeight="1">
      <c r="A68" s="40"/>
      <c r="B68" s="39"/>
      <c r="C68" s="39"/>
      <c r="D68" s="39"/>
      <c r="E68" s="39"/>
      <c r="F68" s="39"/>
      <c r="G68" s="39"/>
      <c r="H68" s="39"/>
    </row>
    <row r="69" spans="1:8" ht="15" customHeight="1">
      <c r="A69" s="40"/>
      <c r="B69" s="39"/>
      <c r="C69" s="39"/>
      <c r="D69" s="39"/>
      <c r="E69" s="39"/>
      <c r="F69" s="39"/>
      <c r="G69" s="39"/>
      <c r="H69" s="39"/>
    </row>
    <row r="89" spans="1:3" ht="15" customHeight="1">
      <c r="A89" s="27" t="s">
        <v>802</v>
      </c>
      <c r="B89" s="11" t="s">
        <v>0</v>
      </c>
      <c r="C89" s="71"/>
    </row>
    <row r="90" spans="1:3" ht="15" customHeight="1">
      <c r="A90" s="29" t="s">
        <v>838</v>
      </c>
      <c r="B90" s="21">
        <f>'2. Agency dashboard'!C290</f>
        <v>1</v>
      </c>
    </row>
    <row r="91" spans="1:3" ht="15" customHeight="1">
      <c r="A91" s="29" t="s">
        <v>842</v>
      </c>
      <c r="B91" s="21">
        <f>'2. Agency dashboard'!D290</f>
        <v>1</v>
      </c>
    </row>
    <row r="92" spans="1:3" ht="15" customHeight="1">
      <c r="A92" s="29" t="s">
        <v>845</v>
      </c>
      <c r="B92" s="21">
        <f>'2. Agency dashboard'!E290</f>
        <v>1</v>
      </c>
    </row>
    <row r="93" spans="1:3" ht="15" customHeight="1">
      <c r="A93" s="29" t="s">
        <v>142</v>
      </c>
      <c r="B93" s="21">
        <f>'6. ICT metrics'!E239</f>
        <v>0.8</v>
      </c>
    </row>
    <row r="94" spans="1:3" ht="15" customHeight="1">
      <c r="A94" s="29" t="s">
        <v>143</v>
      </c>
      <c r="B94" s="21">
        <f>'6. ICT metrics'!F239</f>
        <v>0.7</v>
      </c>
    </row>
    <row r="103" spans="9:9" ht="15" customHeight="1">
      <c r="I103" s="36"/>
    </row>
    <row r="133" spans="1:4" ht="15" customHeight="1">
      <c r="C133" s="11" t="s">
        <v>386</v>
      </c>
      <c r="D133" s="49"/>
    </row>
    <row r="134" spans="1:4" ht="15" customHeight="1">
      <c r="C134" s="54">
        <f>'5. Finance metrics'!C25</f>
        <v>3.3</v>
      </c>
      <c r="D134" s="49"/>
    </row>
    <row r="135" spans="1:4" ht="15" customHeight="1">
      <c r="C135" s="54">
        <f>'5. Finance metrics'!E25</f>
        <v>3.5</v>
      </c>
      <c r="D135" s="49"/>
    </row>
    <row r="136" spans="1:4" ht="15" customHeight="1">
      <c r="C136" s="54">
        <f>'5. Finance metrics'!G25</f>
        <v>3.45</v>
      </c>
      <c r="D136" s="49"/>
    </row>
    <row r="140" spans="1:4" ht="36" customHeight="1">
      <c r="A140" s="27" t="s">
        <v>474</v>
      </c>
      <c r="B140" s="11" t="s">
        <v>385</v>
      </c>
    </row>
    <row r="141" spans="1:4" ht="15" customHeight="1">
      <c r="A141" s="133" t="s">
        <v>839</v>
      </c>
      <c r="B141" s="80">
        <f>'5. Finance metrics'!C24</f>
        <v>2.6</v>
      </c>
      <c r="C141" s="71"/>
      <c r="D141" s="71"/>
    </row>
    <row r="142" spans="1:4" ht="15" customHeight="1">
      <c r="A142" s="29" t="s">
        <v>557</v>
      </c>
      <c r="B142" s="54">
        <f>'5. Finance metrics'!D24</f>
        <v>2.5</v>
      </c>
    </row>
    <row r="143" spans="1:4" ht="15" customHeight="1">
      <c r="A143" s="29" t="s">
        <v>432</v>
      </c>
      <c r="B143" s="54">
        <f>'5. Finance metrics'!E24</f>
        <v>2.5499999999999998</v>
      </c>
    </row>
    <row r="144" spans="1:4" ht="15" customHeight="1">
      <c r="A144" s="29" t="s">
        <v>433</v>
      </c>
      <c r="B144" s="54">
        <f>'5. Finance metrics'!G24</f>
        <v>2.5</v>
      </c>
    </row>
    <row r="145" spans="1:2" ht="15" customHeight="1">
      <c r="A145" s="69"/>
      <c r="B145"/>
    </row>
    <row r="146" spans="1:2" ht="15" customHeight="1">
      <c r="A146"/>
      <c r="B146"/>
    </row>
    <row r="161" spans="1:5" ht="15" customHeight="1">
      <c r="C161" s="11" t="s">
        <v>423</v>
      </c>
    </row>
    <row r="162" spans="1:5" ht="15" customHeight="1">
      <c r="C162" s="54">
        <f>'7. Procurement'!C195</f>
        <v>3.8</v>
      </c>
      <c r="E162" s="61"/>
    </row>
    <row r="163" spans="1:5" ht="15" customHeight="1">
      <c r="C163" s="54">
        <f>'7. Procurement'!D195</f>
        <v>3.8</v>
      </c>
    </row>
    <row r="164" spans="1:5" ht="15" customHeight="1">
      <c r="C164" s="54">
        <f>'7. Procurement'!E195</f>
        <v>3</v>
      </c>
    </row>
    <row r="168" spans="1:5" ht="31.5" customHeight="1">
      <c r="A168" s="27" t="s">
        <v>475</v>
      </c>
      <c r="B168" s="11" t="s">
        <v>422</v>
      </c>
    </row>
    <row r="169" spans="1:5" ht="15" customHeight="1">
      <c r="A169" s="133" t="s">
        <v>839</v>
      </c>
      <c r="B169" s="80">
        <f>'7. Procurement'!C194</f>
        <v>2</v>
      </c>
      <c r="C169" s="71"/>
      <c r="D169" s="71"/>
    </row>
    <row r="170" spans="1:5" ht="15" customHeight="1">
      <c r="A170" s="29" t="s">
        <v>557</v>
      </c>
      <c r="B170" s="54">
        <f>'7. Procurement'!D194</f>
        <v>1.3</v>
      </c>
    </row>
    <row r="171" spans="1:5" ht="15" customHeight="1">
      <c r="A171" s="29" t="s">
        <v>432</v>
      </c>
      <c r="B171" s="54">
        <f>'7. Procurement'!E194</f>
        <v>2.0499999999999998</v>
      </c>
    </row>
    <row r="172" spans="1:5" ht="15" customHeight="1">
      <c r="A172" s="29" t="s">
        <v>433</v>
      </c>
      <c r="B172" s="54">
        <f>'7. Procurement'!F194</f>
        <v>2.2999999999999998</v>
      </c>
    </row>
    <row r="197" spans="1:4" ht="35.25" customHeight="1">
      <c r="A197" s="134" t="s">
        <v>559</v>
      </c>
      <c r="B197" s="135" t="s">
        <v>558</v>
      </c>
      <c r="C197" s="71"/>
      <c r="D197" s="71"/>
    </row>
    <row r="198" spans="1:4" ht="15" customHeight="1">
      <c r="A198" s="133" t="s">
        <v>839</v>
      </c>
      <c r="B198" s="80">
        <f>'4. HR metrics'!C178</f>
        <v>2.2000000000000002</v>
      </c>
    </row>
    <row r="199" spans="1:4" ht="15" customHeight="1">
      <c r="A199" s="133" t="s">
        <v>557</v>
      </c>
      <c r="B199" s="80">
        <f>'4. HR metrics'!D178</f>
        <v>2.5</v>
      </c>
    </row>
    <row r="200" spans="1:4" ht="15" customHeight="1">
      <c r="A200" s="133" t="s">
        <v>432</v>
      </c>
      <c r="B200" s="80">
        <f>'4. HR metrics'!E178</f>
        <v>2.4</v>
      </c>
    </row>
    <row r="201" spans="1:4" ht="15" customHeight="1">
      <c r="A201" s="133" t="s">
        <v>433</v>
      </c>
      <c r="B201" s="80">
        <f>'4. HR metrics'!F178</f>
        <v>2.2000000000000002</v>
      </c>
    </row>
    <row r="225" spans="1:4" ht="15" customHeight="1">
      <c r="A225" s="74"/>
    </row>
    <row r="226" spans="1:4" ht="43.5" customHeight="1">
      <c r="A226" s="134" t="s">
        <v>560</v>
      </c>
      <c r="B226" s="135" t="s">
        <v>561</v>
      </c>
      <c r="C226" s="71"/>
      <c r="D226" s="71"/>
    </row>
    <row r="227" spans="1:4" ht="15" customHeight="1">
      <c r="A227" s="133" t="s">
        <v>839</v>
      </c>
      <c r="B227" s="80">
        <f>'8. CES'!C187</f>
        <v>3.3</v>
      </c>
    </row>
    <row r="228" spans="1:4" ht="15" customHeight="1">
      <c r="A228" s="133" t="s">
        <v>557</v>
      </c>
      <c r="B228" s="80">
        <f>'8. CES'!D187</f>
        <v>3.2</v>
      </c>
    </row>
    <row r="229" spans="1:4" ht="15" customHeight="1">
      <c r="A229" s="133" t="s">
        <v>432</v>
      </c>
      <c r="B229" s="80">
        <f>'8. CES'!E187</f>
        <v>2.5499999999999998</v>
      </c>
    </row>
    <row r="230" spans="1:4" ht="15" customHeight="1">
      <c r="A230" s="133" t="s">
        <v>433</v>
      </c>
      <c r="B230" s="80">
        <f>'8. CES'!F187</f>
        <v>2.6</v>
      </c>
    </row>
    <row r="255" spans="1:4" ht="33" customHeight="1">
      <c r="A255" s="134" t="s">
        <v>562</v>
      </c>
      <c r="B255" s="135" t="s">
        <v>563</v>
      </c>
      <c r="C255" s="71"/>
      <c r="D255" s="71"/>
    </row>
    <row r="256" spans="1:4" ht="15" customHeight="1">
      <c r="A256" s="133" t="s">
        <v>839</v>
      </c>
      <c r="B256" s="80">
        <f>'8. CES'!C213</f>
        <v>3</v>
      </c>
    </row>
    <row r="257" spans="1:3" ht="15" customHeight="1">
      <c r="A257" s="133" t="s">
        <v>557</v>
      </c>
      <c r="B257" s="80">
        <f>'8. CES'!D213</f>
        <v>2.5</v>
      </c>
      <c r="C257" s="71"/>
    </row>
    <row r="258" spans="1:3" ht="15" customHeight="1">
      <c r="A258" s="133" t="s">
        <v>432</v>
      </c>
      <c r="B258" s="80">
        <f>'8. CES'!E213</f>
        <v>2.75</v>
      </c>
    </row>
    <row r="259" spans="1:3" ht="15" customHeight="1">
      <c r="A259" s="133" t="s">
        <v>433</v>
      </c>
      <c r="B259" s="80">
        <f>'8. CES'!F213</f>
        <v>2.75</v>
      </c>
    </row>
    <row r="285" spans="1:8" ht="30" customHeight="1">
      <c r="A285" s="134" t="s">
        <v>564</v>
      </c>
      <c r="B285" s="135" t="s">
        <v>385</v>
      </c>
      <c r="C285" s="135" t="s">
        <v>422</v>
      </c>
      <c r="D285" s="135" t="s">
        <v>558</v>
      </c>
      <c r="E285" s="135" t="s">
        <v>561</v>
      </c>
      <c r="F285" s="135" t="s">
        <v>563</v>
      </c>
      <c r="H285" s="71"/>
    </row>
    <row r="286" spans="1:8" ht="15" customHeight="1">
      <c r="A286" s="133" t="s">
        <v>839</v>
      </c>
      <c r="B286" s="80">
        <f>'5. Finance metrics'!C24</f>
        <v>2.6</v>
      </c>
      <c r="C286" s="80">
        <f>'7. Procurement'!C12</f>
        <v>2</v>
      </c>
      <c r="D286" s="80">
        <f>'4. HR metrics'!C22</f>
        <v>2.2000000000000002</v>
      </c>
      <c r="E286" s="80">
        <f>'8. CES'!C27</f>
        <v>3.3</v>
      </c>
      <c r="F286" s="80">
        <f>'8. CES'!C29</f>
        <v>3</v>
      </c>
    </row>
    <row r="287" spans="1:8" ht="15" customHeight="1">
      <c r="A287" s="133" t="s">
        <v>557</v>
      </c>
      <c r="B287" s="80">
        <f>'5. Finance metrics'!D24</f>
        <v>2.5</v>
      </c>
      <c r="C287" s="80">
        <f>'7. Procurement'!D12</f>
        <v>1.3</v>
      </c>
      <c r="D287" s="80">
        <f>'4. HR metrics'!D22</f>
        <v>2.5</v>
      </c>
      <c r="E287" s="80">
        <f>'8. CES'!D27</f>
        <v>3.2</v>
      </c>
      <c r="F287" s="80">
        <f>'8. CES'!D29</f>
        <v>2.5</v>
      </c>
    </row>
    <row r="288" spans="1:8" ht="15" customHeight="1">
      <c r="A288" s="133" t="s">
        <v>432</v>
      </c>
      <c r="B288" s="80">
        <f>'5. Finance metrics'!E24</f>
        <v>2.5499999999999998</v>
      </c>
      <c r="C288" s="80">
        <f>'7. Procurement'!E12</f>
        <v>2.0499999999999998</v>
      </c>
      <c r="D288" s="80">
        <f>'4. HR metrics'!E22</f>
        <v>2.4</v>
      </c>
      <c r="E288" s="80">
        <f>'8. CES'!E27</f>
        <v>2.5499999999999998</v>
      </c>
      <c r="F288" s="80">
        <f>'8. CES'!E29</f>
        <v>2.75</v>
      </c>
    </row>
    <row r="289" spans="1:6" ht="15" customHeight="1">
      <c r="A289" s="133" t="s">
        <v>433</v>
      </c>
      <c r="B289" s="80">
        <f>'5. Finance metrics'!G24</f>
        <v>2.5</v>
      </c>
      <c r="C289" s="80">
        <f>'7. Procurement'!G12</f>
        <v>2.2999999999999998</v>
      </c>
      <c r="D289" s="80">
        <f>'4. HR metrics'!G22</f>
        <v>2.2000000000000002</v>
      </c>
      <c r="E289" s="80">
        <f>'8. CES'!G27</f>
        <v>2.6</v>
      </c>
      <c r="F289" s="80">
        <f>'8. CES'!G29</f>
        <v>2.75</v>
      </c>
    </row>
  </sheetData>
  <customSheetViews>
    <customSheetView guid="{1955BA96-31E1-4958-8935-A0DE5811631F}">
      <selection sqref="A1:K1"/>
      <rowBreaks count="3" manualBreakCount="3">
        <brk id="45" max="254" man="1"/>
        <brk id="87" max="16383" man="1"/>
        <brk id="138" max="16383" man="1"/>
      </rowBreaks>
      <pageMargins left="0.70866141732283472" right="0.70866141732283472" top="0.74803149606299213" bottom="0.74803149606299213" header="0.31496062992125984" footer="0.31496062992125984"/>
      <pageSetup paperSize="9" scale="55" orientation="landscape" r:id="rId1"/>
      <headerFooter>
        <oddHeader>&amp;L&amp;C&amp;R</oddHeader>
        <oddFooter>&amp;L&amp;C&amp;R</oddFooter>
      </headerFooter>
    </customSheetView>
  </customSheetViews>
  <mergeCells count="1">
    <mergeCell ref="A1:K1"/>
  </mergeCells>
  <pageMargins left="0.70866141732283472" right="0.70866141732283472" top="0.74803149606299213" bottom="0.74803149606299213" header="0.31496062992125984" footer="0.31496062992125984"/>
  <pageSetup paperSize="9" scale="55" orientation="landscape"/>
  <headerFooter>
    <oddHeader>&amp;L&amp;C&amp;R</oddHeader>
    <oddFooter>&amp;L&amp;C&amp;R</oddFooter>
  </headerFooter>
  <rowBreaks count="3" manualBreakCount="3">
    <brk id="46" max="16383" man="1"/>
    <brk id="88" max="16383" man="1"/>
    <brk id="139" max="16383" man="1"/>
  </rowBreaks>
  <drawing r:id="rId2"/>
</worksheet>
</file>

<file path=xl/worksheets/sheet5.xml><?xml version="1.0" encoding="utf-8"?>
<worksheet xmlns="http://schemas.openxmlformats.org/spreadsheetml/2006/main" xmlns:r="http://schemas.openxmlformats.org/officeDocument/2006/relationships">
  <dimension ref="A1:P179"/>
  <sheetViews>
    <sheetView zoomScaleNormal="100" workbookViewId="0">
      <pane activePane="bottomRight" state="frozen"/>
      <selection sqref="A1:K1"/>
    </sheetView>
  </sheetViews>
  <sheetFormatPr defaultRowHeight="15" customHeight="1"/>
  <cols>
    <col min="1" max="1" width="9.5" style="1" customWidth="1"/>
    <col min="2" max="2" width="31" style="1" customWidth="1"/>
    <col min="3" max="3" width="15" customWidth="1"/>
    <col min="4" max="4" width="14.5" customWidth="1"/>
    <col min="5" max="5" width="14.875" customWidth="1"/>
    <col min="6" max="6" width="15.25" customWidth="1"/>
    <col min="7" max="7" width="15.375" customWidth="1"/>
    <col min="8" max="8" width="14.375" customWidth="1"/>
    <col min="9" max="9" width="15.625" customWidth="1"/>
    <col min="10" max="10" width="15.875" customWidth="1"/>
    <col min="11" max="11" width="15.375" customWidth="1"/>
    <col min="12" max="12" width="15" customWidth="1"/>
    <col min="13" max="13" width="15.125" customWidth="1"/>
    <col min="14" max="14" width="14.25" customWidth="1"/>
    <col min="15" max="15" width="14.125" customWidth="1"/>
    <col min="16" max="16" width="16.875" customWidth="1"/>
  </cols>
  <sheetData>
    <row r="1" spans="1:14" ht="36" customHeight="1">
      <c r="A1" s="178" t="s">
        <v>866</v>
      </c>
      <c r="B1" s="178"/>
      <c r="C1" s="178"/>
      <c r="D1" s="178"/>
      <c r="E1" s="178"/>
      <c r="F1" s="178"/>
      <c r="G1" s="178"/>
      <c r="H1" s="178"/>
      <c r="I1" s="178"/>
      <c r="J1" s="178"/>
      <c r="K1" s="178"/>
    </row>
    <row r="2" spans="1:14" ht="30" customHeight="1">
      <c r="A2" s="182" t="s">
        <v>125</v>
      </c>
      <c r="B2" s="182"/>
      <c r="C2" s="182"/>
      <c r="D2" s="182"/>
      <c r="E2" s="182"/>
      <c r="F2" s="182"/>
      <c r="G2" s="182"/>
      <c r="H2" s="182"/>
    </row>
    <row r="3" spans="1:14" ht="58.5" customHeight="1">
      <c r="A3" s="26" t="s">
        <v>5</v>
      </c>
      <c r="B3" s="26" t="s">
        <v>11</v>
      </c>
      <c r="C3" s="26" t="s">
        <v>846</v>
      </c>
      <c r="D3" s="136" t="s">
        <v>807</v>
      </c>
      <c r="E3" s="136" t="s">
        <v>847</v>
      </c>
      <c r="F3" s="136" t="s">
        <v>803</v>
      </c>
      <c r="G3" s="136" t="s">
        <v>848</v>
      </c>
      <c r="H3" s="136" t="s">
        <v>804</v>
      </c>
      <c r="I3" s="26" t="s">
        <v>131</v>
      </c>
      <c r="J3" s="26" t="s">
        <v>130</v>
      </c>
      <c r="K3" s="136" t="s">
        <v>849</v>
      </c>
      <c r="L3" s="136" t="s">
        <v>805</v>
      </c>
      <c r="M3" s="136" t="s">
        <v>850</v>
      </c>
      <c r="N3" s="136" t="s">
        <v>806</v>
      </c>
    </row>
    <row r="4" spans="1:14" ht="30" customHeight="1">
      <c r="A4" s="13" t="s">
        <v>15</v>
      </c>
      <c r="B4" s="14" t="s">
        <v>2</v>
      </c>
      <c r="C4" s="30">
        <f>'2. Agency dashboard'!C10</f>
        <v>2298.2143000000001</v>
      </c>
      <c r="D4" s="30">
        <f>'2. Agency dashboard'!D10</f>
        <v>2225.9614999999999</v>
      </c>
      <c r="E4" s="30">
        <v>3110.1487000000002</v>
      </c>
      <c r="F4" s="30">
        <v>3080.7937999999999</v>
      </c>
      <c r="G4" s="30">
        <v>3110.1487000000002</v>
      </c>
      <c r="H4" s="30">
        <v>2816.0495999999998</v>
      </c>
      <c r="I4" s="30">
        <v>1734.58</v>
      </c>
      <c r="J4" s="30">
        <v>1045</v>
      </c>
      <c r="K4" s="30">
        <v>2334.6626999999999</v>
      </c>
      <c r="L4" s="30">
        <v>2342.8301000000001</v>
      </c>
      <c r="M4" s="30">
        <v>1813.4241</v>
      </c>
      <c r="N4" s="30">
        <v>1810.1829</v>
      </c>
    </row>
    <row r="5" spans="1:14" ht="30" customHeight="1">
      <c r="A5" s="13" t="s">
        <v>16</v>
      </c>
      <c r="B5" s="14" t="s">
        <v>17</v>
      </c>
      <c r="C5" s="22">
        <f>'2. Agency dashboard'!C11</f>
        <v>89.6</v>
      </c>
      <c r="D5" s="22">
        <f>'2. Agency dashboard'!D11</f>
        <v>91.178100000000001</v>
      </c>
      <c r="E5" s="22">
        <v>70.412800000000004</v>
      </c>
      <c r="F5" s="22">
        <v>61.5379</v>
      </c>
      <c r="G5" s="22">
        <v>70.412800000000004</v>
      </c>
      <c r="H5" s="22">
        <v>61.5379</v>
      </c>
      <c r="I5" s="22">
        <v>66.67</v>
      </c>
      <c r="J5" s="22">
        <v>70.88</v>
      </c>
      <c r="K5" s="22">
        <v>77.376800000000003</v>
      </c>
      <c r="L5" s="22">
        <v>78.813800000000001</v>
      </c>
      <c r="M5" s="22">
        <v>86.753299999999996</v>
      </c>
      <c r="N5" s="22">
        <v>85.466999999999999</v>
      </c>
    </row>
    <row r="6" spans="1:14" ht="30" customHeight="1">
      <c r="A6" s="13" t="s">
        <v>18</v>
      </c>
      <c r="B6" s="14" t="s">
        <v>19</v>
      </c>
      <c r="C6" s="52"/>
      <c r="D6" s="52"/>
      <c r="E6" s="52"/>
      <c r="F6" s="52"/>
      <c r="G6" s="52"/>
      <c r="H6" s="52"/>
      <c r="I6" s="52"/>
      <c r="J6" s="52"/>
      <c r="K6" s="52"/>
      <c r="L6" s="52"/>
      <c r="M6" s="52"/>
      <c r="N6" s="52"/>
    </row>
    <row r="7" spans="1:14" ht="30" customHeight="1">
      <c r="A7" s="15" t="s">
        <v>20</v>
      </c>
      <c r="B7" s="16" t="s">
        <v>21</v>
      </c>
      <c r="C7" s="30">
        <f>'2. Agency dashboard'!C13</f>
        <v>350.59519999999998</v>
      </c>
      <c r="D7" s="30">
        <f>'2. Agency dashboard'!D13</f>
        <v>439.30290000000002</v>
      </c>
      <c r="E7" s="30">
        <v>400.17059999999998</v>
      </c>
      <c r="F7" s="30">
        <v>405.4391</v>
      </c>
      <c r="G7" s="30">
        <v>419.29660000000001</v>
      </c>
      <c r="H7" s="30">
        <v>440.00970000000001</v>
      </c>
      <c r="I7" s="30">
        <v>335</v>
      </c>
      <c r="J7" s="30">
        <v>311</v>
      </c>
      <c r="K7" s="30">
        <v>324.87869999999998</v>
      </c>
      <c r="L7" s="30">
        <v>264.5335</v>
      </c>
      <c r="M7" s="30">
        <v>343.72140000000002</v>
      </c>
      <c r="N7" s="30">
        <v>284.29579999999999</v>
      </c>
    </row>
    <row r="8" spans="1:14" ht="30" customHeight="1">
      <c r="A8" s="15" t="s">
        <v>22</v>
      </c>
      <c r="B8" s="16" t="s">
        <v>23</v>
      </c>
      <c r="C8" s="30">
        <f>'2. Agency dashboard'!C14</f>
        <v>643.45240000000001</v>
      </c>
      <c r="D8" s="30">
        <f>'2. Agency dashboard'!D14</f>
        <v>102.1635</v>
      </c>
      <c r="E8" s="30">
        <v>499.53570000000002</v>
      </c>
      <c r="F8" s="30">
        <v>555.77560000000005</v>
      </c>
      <c r="G8" s="30">
        <v>579.59659999999997</v>
      </c>
      <c r="H8" s="30">
        <v>567.87099999999998</v>
      </c>
      <c r="I8" s="30">
        <v>360</v>
      </c>
      <c r="J8" s="30">
        <v>367</v>
      </c>
      <c r="K8" s="30">
        <v>314.15219999999999</v>
      </c>
      <c r="L8" s="30">
        <v>279.5299</v>
      </c>
      <c r="M8" s="30">
        <v>306.95240000000001</v>
      </c>
      <c r="N8" s="30">
        <v>364.26369999999997</v>
      </c>
    </row>
    <row r="9" spans="1:14" ht="30" customHeight="1">
      <c r="A9" s="15" t="s">
        <v>24</v>
      </c>
      <c r="B9" s="16" t="s">
        <v>25</v>
      </c>
      <c r="C9" s="30">
        <f>'2. Agency dashboard'!C15</f>
        <v>508.33330000000001</v>
      </c>
      <c r="D9" s="30">
        <f>'2. Agency dashboard'!D15</f>
        <v>64.903800000000004</v>
      </c>
      <c r="E9" s="30">
        <v>215.38929999999999</v>
      </c>
      <c r="F9" s="30">
        <v>150.14510000000001</v>
      </c>
      <c r="G9" s="30">
        <v>207.11340000000001</v>
      </c>
      <c r="H9" s="30">
        <v>182.60929999999999</v>
      </c>
      <c r="I9" s="30">
        <v>108</v>
      </c>
      <c r="J9" s="30">
        <v>265</v>
      </c>
      <c r="K9" s="30">
        <v>128.35570000000001</v>
      </c>
      <c r="L9" s="30">
        <v>109.7984</v>
      </c>
      <c r="M9" s="30">
        <v>97.250399999999999</v>
      </c>
      <c r="N9" s="30">
        <v>97.241100000000003</v>
      </c>
    </row>
    <row r="10" spans="1:14" ht="30" customHeight="1">
      <c r="A10" s="15" t="s">
        <v>26</v>
      </c>
      <c r="B10" s="16" t="s">
        <v>27</v>
      </c>
      <c r="C10" s="30">
        <f>'2. Agency dashboard'!C16</f>
        <v>416.66669999999999</v>
      </c>
      <c r="D10" s="30">
        <f>'2. Agency dashboard'!D16</f>
        <v>1121.9952000000001</v>
      </c>
      <c r="E10" s="30">
        <v>1125.9087</v>
      </c>
      <c r="F10" s="30">
        <v>1051.2211</v>
      </c>
      <c r="G10" s="30">
        <v>1013.9349</v>
      </c>
      <c r="H10" s="30">
        <v>908.09299999999996</v>
      </c>
      <c r="I10" s="30">
        <v>302</v>
      </c>
      <c r="J10" s="30">
        <v>627</v>
      </c>
      <c r="K10" s="30">
        <v>791.77120000000002</v>
      </c>
      <c r="L10" s="30">
        <v>817.55589999999995</v>
      </c>
      <c r="M10" s="30">
        <v>440.66300000000001</v>
      </c>
      <c r="N10" s="30">
        <v>431.86360000000002</v>
      </c>
    </row>
    <row r="11" spans="1:14" ht="30" customHeight="1">
      <c r="A11" s="15" t="s">
        <v>28</v>
      </c>
      <c r="B11" s="16" t="s">
        <v>29</v>
      </c>
      <c r="C11" s="30">
        <f>'2. Agency dashboard'!C17</f>
        <v>160.71430000000001</v>
      </c>
      <c r="D11" s="30">
        <f>'2. Agency dashboard'!D17</f>
        <v>227.76439999999999</v>
      </c>
      <c r="E11" s="30">
        <v>332.9529</v>
      </c>
      <c r="F11" s="30">
        <v>298.3777</v>
      </c>
      <c r="G11" s="30">
        <v>335.54079999999999</v>
      </c>
      <c r="H11" s="30">
        <v>298.82040000000001</v>
      </c>
      <c r="I11" s="30">
        <v>225</v>
      </c>
      <c r="J11" s="30">
        <v>174</v>
      </c>
      <c r="K11" s="30">
        <v>265.43680000000001</v>
      </c>
      <c r="L11" s="30">
        <v>240.03819999999999</v>
      </c>
      <c r="M11" s="30">
        <v>253.13650000000001</v>
      </c>
      <c r="N11" s="30">
        <v>235.0701</v>
      </c>
    </row>
    <row r="12" spans="1:14" ht="30" customHeight="1">
      <c r="A12" s="15" t="s">
        <v>30</v>
      </c>
      <c r="B12" s="16" t="s">
        <v>31</v>
      </c>
      <c r="C12" s="30">
        <f>'2. Agency dashboard'!C18</f>
        <v>218.45240000000001</v>
      </c>
      <c r="D12" s="30">
        <f>'2. Agency dashboard'!D18</f>
        <v>269.83170000000001</v>
      </c>
      <c r="E12" s="30">
        <v>88.351399999999998</v>
      </c>
      <c r="F12" s="30">
        <v>181.51740000000001</v>
      </c>
      <c r="G12" s="30">
        <v>87.739400000000003</v>
      </c>
      <c r="H12" s="30">
        <v>108.824</v>
      </c>
      <c r="I12" s="30">
        <v>76</v>
      </c>
      <c r="J12" s="30">
        <v>116</v>
      </c>
      <c r="K12" s="30">
        <v>86.498400000000004</v>
      </c>
      <c r="L12" s="30">
        <v>88.822199999999995</v>
      </c>
      <c r="M12" s="30">
        <v>56.302500000000002</v>
      </c>
      <c r="N12" s="30">
        <v>50.539200000000001</v>
      </c>
    </row>
    <row r="13" spans="1:14" ht="30" customHeight="1">
      <c r="A13" s="13" t="s">
        <v>32</v>
      </c>
      <c r="B13" s="14" t="s">
        <v>33</v>
      </c>
      <c r="C13" s="30">
        <f>'2. Agency dashboard'!C19</f>
        <v>6107.3446000000004</v>
      </c>
      <c r="D13" s="30">
        <f>'2. Agency dashboard'!D19</f>
        <v>1808.5106000000001</v>
      </c>
      <c r="E13" s="30">
        <v>4022.5776000000001</v>
      </c>
      <c r="F13" s="30">
        <v>2931.5560999999998</v>
      </c>
      <c r="G13" s="30">
        <v>3855.6201999999998</v>
      </c>
      <c r="H13" s="30">
        <v>3351.8301999999999</v>
      </c>
      <c r="I13" s="30">
        <v>2434.0500000000002</v>
      </c>
      <c r="J13" s="30">
        <v>1500</v>
      </c>
      <c r="K13" s="30">
        <v>2941.0909999999999</v>
      </c>
      <c r="L13" s="30">
        <v>2375.8717999999999</v>
      </c>
      <c r="M13" s="30">
        <v>2941.0909999999999</v>
      </c>
      <c r="N13" s="30">
        <v>2022.8825999999999</v>
      </c>
    </row>
    <row r="14" spans="1:14" ht="30" customHeight="1">
      <c r="A14" s="13" t="s">
        <v>34</v>
      </c>
      <c r="B14" s="14" t="s">
        <v>35</v>
      </c>
      <c r="C14" s="22"/>
      <c r="D14" s="52"/>
      <c r="E14" s="52"/>
      <c r="F14" s="52"/>
      <c r="G14" s="52"/>
      <c r="H14" s="52"/>
      <c r="I14" s="52"/>
      <c r="J14" s="52"/>
      <c r="K14" s="52"/>
      <c r="L14" s="52"/>
      <c r="M14" s="52"/>
      <c r="N14" s="52"/>
    </row>
    <row r="15" spans="1:14" ht="30" customHeight="1">
      <c r="A15" s="15" t="s">
        <v>36</v>
      </c>
      <c r="B15" s="16" t="s">
        <v>21</v>
      </c>
      <c r="C15" s="22">
        <f>'2. Agency dashboard'!C21</f>
        <v>525</v>
      </c>
      <c r="D15" s="22">
        <f>'2. Agency dashboard'!D21</f>
        <v>528.25400000000002</v>
      </c>
      <c r="E15" s="22">
        <v>356.2158</v>
      </c>
      <c r="F15" s="22">
        <v>445.63389999999998</v>
      </c>
      <c r="G15" s="22">
        <v>355.44119999999998</v>
      </c>
      <c r="H15" s="22">
        <v>313.94150000000002</v>
      </c>
      <c r="I15" s="22" t="s">
        <v>869</v>
      </c>
      <c r="J15" s="22" t="s">
        <v>869</v>
      </c>
      <c r="K15" s="22">
        <v>494.34289999999999</v>
      </c>
      <c r="L15" s="22">
        <v>552.72770000000003</v>
      </c>
      <c r="M15" s="22">
        <v>493.5652</v>
      </c>
      <c r="N15" s="22">
        <v>541.40930000000003</v>
      </c>
    </row>
    <row r="16" spans="1:14" ht="30" customHeight="1">
      <c r="A16" s="15" t="s">
        <v>37</v>
      </c>
      <c r="B16" s="16" t="s">
        <v>23</v>
      </c>
      <c r="C16" s="22">
        <f>'2. Agency dashboard'!C22</f>
        <v>685.71429999999998</v>
      </c>
      <c r="D16" s="22">
        <f>'2. Agency dashboard'!D22</f>
        <v>1386.6667</v>
      </c>
      <c r="E16" s="22">
        <v>469.09399999999999</v>
      </c>
      <c r="F16" s="22">
        <v>420.18560000000002</v>
      </c>
      <c r="G16" s="22">
        <v>442.24930000000001</v>
      </c>
      <c r="H16" s="22">
        <v>372.98869999999999</v>
      </c>
      <c r="I16" s="22" t="s">
        <v>869</v>
      </c>
      <c r="J16" s="22" t="s">
        <v>869</v>
      </c>
      <c r="K16" s="22">
        <v>684.50630000000001</v>
      </c>
      <c r="L16" s="22">
        <v>566.54830000000004</v>
      </c>
      <c r="M16" s="22">
        <v>684.50630000000001</v>
      </c>
      <c r="N16" s="22">
        <v>527.17330000000004</v>
      </c>
    </row>
    <row r="17" spans="1:16" ht="30" customHeight="1">
      <c r="A17" s="15" t="s">
        <v>38</v>
      </c>
      <c r="B17" s="16" t="s">
        <v>25</v>
      </c>
      <c r="C17" s="22">
        <f>'2. Agency dashboard'!C23</f>
        <v>2400</v>
      </c>
      <c r="D17" s="22">
        <f>'2. Agency dashboard'!D23</f>
        <v>2080</v>
      </c>
      <c r="E17" s="22">
        <v>956.48360000000002</v>
      </c>
      <c r="F17" s="22">
        <v>902.2604</v>
      </c>
      <c r="G17" s="22">
        <v>879.90570000000002</v>
      </c>
      <c r="H17" s="22">
        <v>682.60590000000002</v>
      </c>
      <c r="I17" s="22" t="s">
        <v>869</v>
      </c>
      <c r="J17" s="22" t="s">
        <v>869</v>
      </c>
      <c r="K17" s="22">
        <v>1293.1461999999999</v>
      </c>
      <c r="L17" s="22">
        <v>1180.5</v>
      </c>
      <c r="M17" s="22">
        <v>1293.1461999999999</v>
      </c>
      <c r="N17" s="22">
        <v>1180.5</v>
      </c>
    </row>
    <row r="18" spans="1:16" ht="30" customHeight="1">
      <c r="A18" s="15" t="s">
        <v>39</v>
      </c>
      <c r="B18" s="16" t="s">
        <v>27</v>
      </c>
      <c r="C18" s="22">
        <f>'2. Agency dashboard'!C24</f>
        <v>227.02699999999999</v>
      </c>
      <c r="D18" s="22">
        <f>'2. Agency dashboard'!D24</f>
        <v>218.94739999999999</v>
      </c>
      <c r="E18" s="22">
        <v>207.41470000000001</v>
      </c>
      <c r="F18" s="22">
        <v>207.23150000000001</v>
      </c>
      <c r="G18" s="22">
        <v>211.90020000000001</v>
      </c>
      <c r="H18" s="22">
        <v>234.5548</v>
      </c>
      <c r="I18" s="22" t="s">
        <v>869</v>
      </c>
      <c r="J18" s="22" t="s">
        <v>869</v>
      </c>
      <c r="K18" s="22">
        <v>240.73269999999999</v>
      </c>
      <c r="L18" s="22">
        <v>228.9922</v>
      </c>
      <c r="M18" s="22">
        <v>338.97309999999999</v>
      </c>
      <c r="N18" s="22">
        <v>322.15039999999999</v>
      </c>
    </row>
    <row r="19" spans="1:16" ht="30" customHeight="1">
      <c r="A19" s="15" t="s">
        <v>40</v>
      </c>
      <c r="B19" s="16" t="s">
        <v>29</v>
      </c>
      <c r="C19" s="22">
        <f>'2. Agency dashboard'!C25</f>
        <v>589.47370000000001</v>
      </c>
      <c r="D19" s="22">
        <f>'2. Agency dashboard'!D25</f>
        <v>594.28570000000002</v>
      </c>
      <c r="E19" s="22">
        <v>420.05149999999998</v>
      </c>
      <c r="F19" s="22">
        <v>327.21539999999999</v>
      </c>
      <c r="G19" s="22">
        <v>409.71429999999998</v>
      </c>
      <c r="H19" s="22">
        <v>342.42939999999999</v>
      </c>
      <c r="I19" s="22" t="s">
        <v>869</v>
      </c>
      <c r="J19" s="22" t="s">
        <v>869</v>
      </c>
      <c r="K19" s="22">
        <v>545.93859999999995</v>
      </c>
      <c r="L19" s="22">
        <v>540.36159999999995</v>
      </c>
      <c r="M19" s="22">
        <v>545.93859999999995</v>
      </c>
      <c r="N19" s="22">
        <v>577.23440000000005</v>
      </c>
    </row>
    <row r="20" spans="1:16" ht="30" customHeight="1">
      <c r="A20" s="15" t="s">
        <v>41</v>
      </c>
      <c r="B20" s="16" t="s">
        <v>31</v>
      </c>
      <c r="C20" s="22">
        <f>'2. Agency dashboard'!C26</f>
        <v>781.39530000000002</v>
      </c>
      <c r="D20" s="22">
        <f>'2. Agency dashboard'!D26</f>
        <v>616.29629999999997</v>
      </c>
      <c r="E20" s="22">
        <v>1337.1404</v>
      </c>
      <c r="F20" s="22">
        <v>982.42949999999996</v>
      </c>
      <c r="G20" s="22">
        <v>1409.8525999999999</v>
      </c>
      <c r="H20" s="22">
        <v>982.42949999999996</v>
      </c>
      <c r="I20" s="22" t="s">
        <v>869</v>
      </c>
      <c r="J20" s="22" t="s">
        <v>869</v>
      </c>
      <c r="K20" s="22">
        <v>1729.6429000000001</v>
      </c>
      <c r="L20" s="22">
        <v>1367.1323</v>
      </c>
      <c r="M20" s="22">
        <v>2236.3054000000002</v>
      </c>
      <c r="N20" s="22">
        <v>2133.3332999999998</v>
      </c>
    </row>
    <row r="21" spans="1:16" ht="30" customHeight="1">
      <c r="A21" s="13" t="s">
        <v>42</v>
      </c>
      <c r="B21" s="14" t="s">
        <v>44</v>
      </c>
      <c r="C21" s="21">
        <f>'2. Agency dashboard'!C27</f>
        <v>0.76600000000000001</v>
      </c>
      <c r="D21" s="21">
        <f>'2. Agency dashboard'!D27</f>
        <v>0.4118</v>
      </c>
      <c r="E21" s="21">
        <v>0.75109999999999999</v>
      </c>
      <c r="F21" s="21">
        <v>0.78210000000000002</v>
      </c>
      <c r="G21" s="21">
        <v>0.70030000000000003</v>
      </c>
      <c r="H21" s="21">
        <v>0.7</v>
      </c>
      <c r="I21" s="21">
        <v>0.85</v>
      </c>
      <c r="J21" s="21">
        <v>0.86499999999999999</v>
      </c>
      <c r="K21" s="21">
        <v>0.77170000000000005</v>
      </c>
      <c r="L21" s="21">
        <v>0.87350000000000005</v>
      </c>
      <c r="M21" s="21">
        <v>0.77170000000000005</v>
      </c>
      <c r="N21" s="21">
        <v>0.84609999999999996</v>
      </c>
      <c r="P21" s="137"/>
    </row>
    <row r="22" spans="1:16" ht="30" customHeight="1">
      <c r="A22" s="13" t="s">
        <v>43</v>
      </c>
      <c r="B22" s="14" t="s">
        <v>565</v>
      </c>
      <c r="C22" s="54">
        <f>'2. Agency dashboard'!C28</f>
        <v>2.2000000000000002</v>
      </c>
      <c r="D22" s="54">
        <f>'2. Agency dashboard'!D28</f>
        <v>2.5</v>
      </c>
      <c r="E22" s="177">
        <v>2.4</v>
      </c>
      <c r="F22" s="177">
        <v>2.2999999999999998</v>
      </c>
      <c r="G22" s="177">
        <v>2.2000000000000002</v>
      </c>
      <c r="H22" s="177">
        <v>2.2000000000000002</v>
      </c>
      <c r="I22" s="177" t="s">
        <v>869</v>
      </c>
      <c r="J22" s="177" t="s">
        <v>869</v>
      </c>
      <c r="K22" s="177">
        <v>2.5750000000000002</v>
      </c>
      <c r="L22" s="177">
        <v>2.4</v>
      </c>
      <c r="M22" s="177">
        <v>2.5</v>
      </c>
      <c r="N22" s="177">
        <v>2.4</v>
      </c>
      <c r="P22" s="138"/>
    </row>
    <row r="23" spans="1:16" ht="30" customHeight="1">
      <c r="A23" s="13" t="s">
        <v>45</v>
      </c>
      <c r="B23" s="14" t="s">
        <v>566</v>
      </c>
      <c r="C23" s="54">
        <f>'2. Agency dashboard'!C29</f>
        <v>2.9</v>
      </c>
      <c r="D23" s="54">
        <f>'2. Agency dashboard'!D29</f>
        <v>2.8</v>
      </c>
      <c r="E23" s="177">
        <v>3.25</v>
      </c>
      <c r="F23" s="177">
        <v>3.1</v>
      </c>
      <c r="G23" s="177">
        <v>3.3</v>
      </c>
      <c r="H23" s="177">
        <v>3.2</v>
      </c>
      <c r="I23" s="177" t="s">
        <v>869</v>
      </c>
      <c r="J23" s="177" t="s">
        <v>869</v>
      </c>
      <c r="K23" s="177">
        <v>3.4</v>
      </c>
      <c r="L23" s="177">
        <v>3.35</v>
      </c>
      <c r="M23" s="177">
        <v>3.4750000000000001</v>
      </c>
      <c r="N23" s="177">
        <v>3.4</v>
      </c>
      <c r="P23" s="139"/>
    </row>
    <row r="25" spans="1:16" ht="62.25" customHeight="1">
      <c r="A25" s="28" t="str">
        <f>A4</f>
        <v>HR1</v>
      </c>
      <c r="B25" s="27" t="str">
        <f>B4</f>
        <v>Total Cost of HR function per employee</v>
      </c>
      <c r="C25" s="135" t="s">
        <v>846</v>
      </c>
      <c r="D25" s="135" t="s">
        <v>807</v>
      </c>
      <c r="E25" s="11" t="s">
        <v>126</v>
      </c>
      <c r="F25" s="11" t="s">
        <v>127</v>
      </c>
      <c r="G25" s="11" t="s">
        <v>131</v>
      </c>
      <c r="H25" s="11" t="s">
        <v>130</v>
      </c>
      <c r="I25" s="11" t="s">
        <v>128</v>
      </c>
      <c r="J25" s="11" t="s">
        <v>129</v>
      </c>
    </row>
    <row r="26" spans="1:16" ht="15" customHeight="1">
      <c r="A26" s="28"/>
      <c r="B26" s="2" t="s">
        <v>132</v>
      </c>
      <c r="C26" s="23">
        <f>C4</f>
        <v>2298.2143000000001</v>
      </c>
      <c r="D26" s="23">
        <f>D4</f>
        <v>2225.9614999999999</v>
      </c>
      <c r="E26" s="23">
        <f>E4</f>
        <v>3110.1487000000002</v>
      </c>
      <c r="F26" s="23">
        <f>G4</f>
        <v>3110.1487000000002</v>
      </c>
      <c r="G26" s="23">
        <f>I4</f>
        <v>1734.58</v>
      </c>
      <c r="H26" s="23">
        <f>J4</f>
        <v>1045</v>
      </c>
      <c r="I26" s="23">
        <f>K4</f>
        <v>2334.6626999999999</v>
      </c>
      <c r="J26" s="23">
        <f>M4</f>
        <v>1813.4241</v>
      </c>
    </row>
    <row r="47" spans="1:10" ht="45" customHeight="1">
      <c r="A47" s="28" t="str">
        <f>A5</f>
        <v>HR2</v>
      </c>
      <c r="B47" s="27" t="str">
        <f>B5</f>
        <v>Number of employees per HR FTE</v>
      </c>
      <c r="C47" s="135" t="s">
        <v>846</v>
      </c>
      <c r="D47" s="135" t="s">
        <v>807</v>
      </c>
      <c r="E47" s="11" t="s">
        <v>126</v>
      </c>
      <c r="F47" s="11" t="s">
        <v>127</v>
      </c>
      <c r="G47" s="11" t="s">
        <v>131</v>
      </c>
      <c r="H47" s="11" t="s">
        <v>130</v>
      </c>
      <c r="I47" s="11" t="s">
        <v>128</v>
      </c>
      <c r="J47" s="11" t="s">
        <v>129</v>
      </c>
    </row>
    <row r="48" spans="1:10" ht="15" customHeight="1">
      <c r="A48" s="28"/>
      <c r="B48" s="2" t="s">
        <v>132</v>
      </c>
      <c r="C48" s="22">
        <f>C5</f>
        <v>89.6</v>
      </c>
      <c r="D48" s="22">
        <f>D5</f>
        <v>91.178100000000001</v>
      </c>
      <c r="E48" s="22">
        <f>E5</f>
        <v>70.412800000000004</v>
      </c>
      <c r="F48" s="22">
        <f>G5</f>
        <v>70.412800000000004</v>
      </c>
      <c r="G48" s="22">
        <f>I5</f>
        <v>66.67</v>
      </c>
      <c r="H48" s="22">
        <f>J5</f>
        <v>70.88</v>
      </c>
      <c r="I48" s="22">
        <f>K5</f>
        <v>77.376800000000003</v>
      </c>
      <c r="J48" s="22">
        <f>M5</f>
        <v>86.753299999999996</v>
      </c>
    </row>
    <row r="69" spans="1:10" ht="45" customHeight="1">
      <c r="A69" s="28" t="str">
        <f>A6</f>
        <v>HR3</v>
      </c>
      <c r="B69" s="27" t="str">
        <f>B6</f>
        <v xml:space="preserve">Cost of HR process per employee </v>
      </c>
      <c r="C69" s="135" t="s">
        <v>846</v>
      </c>
      <c r="D69" s="135" t="s">
        <v>807</v>
      </c>
      <c r="E69" s="11" t="s">
        <v>126</v>
      </c>
      <c r="F69" s="11" t="s">
        <v>127</v>
      </c>
      <c r="G69" s="11" t="s">
        <v>131</v>
      </c>
      <c r="H69" s="11" t="s">
        <v>130</v>
      </c>
      <c r="I69" s="11" t="s">
        <v>128</v>
      </c>
      <c r="J69" s="11" t="s">
        <v>129</v>
      </c>
    </row>
    <row r="70" spans="1:10" ht="30.75" customHeight="1">
      <c r="A70" s="28" t="str">
        <f t="shared" ref="A70:A75" si="0">A7</f>
        <v>HR3.1</v>
      </c>
      <c r="B70" s="16" t="str">
        <f>B7</f>
        <v>Develop and manage HR planning, policies, and strategies</v>
      </c>
      <c r="C70" s="23">
        <f>C7</f>
        <v>350.59519999999998</v>
      </c>
      <c r="D70" s="23">
        <f>D7</f>
        <v>439.30290000000002</v>
      </c>
      <c r="E70" s="23">
        <f>E7</f>
        <v>400.17059999999998</v>
      </c>
      <c r="F70" s="23">
        <f t="shared" ref="F70:F75" si="1">G7</f>
        <v>419.29660000000001</v>
      </c>
      <c r="G70" s="23">
        <f>I7</f>
        <v>335</v>
      </c>
      <c r="H70" s="23">
        <f>J7</f>
        <v>311</v>
      </c>
      <c r="I70" s="23">
        <f>K7</f>
        <v>324.87869999999998</v>
      </c>
      <c r="J70" s="23">
        <f t="shared" ref="J70:J75" si="2">M7</f>
        <v>343.72140000000002</v>
      </c>
    </row>
    <row r="71" spans="1:10" ht="30.75" customHeight="1">
      <c r="A71" s="28" t="str">
        <f t="shared" si="0"/>
        <v>HR3.2</v>
      </c>
      <c r="B71" s="16" t="str">
        <f t="shared" ref="B71:C75" si="3">B8</f>
        <v>Recruitment, source and select employees</v>
      </c>
      <c r="C71" s="23">
        <f t="shared" si="3"/>
        <v>643.45240000000001</v>
      </c>
      <c r="D71" s="23">
        <f t="shared" ref="D71:E75" si="4">D8</f>
        <v>102.1635</v>
      </c>
      <c r="E71" s="23">
        <f t="shared" si="4"/>
        <v>499.53570000000002</v>
      </c>
      <c r="F71" s="23">
        <f t="shared" si="1"/>
        <v>579.59659999999997</v>
      </c>
      <c r="G71" s="23">
        <f t="shared" ref="G71:H75" si="5">I8</f>
        <v>360</v>
      </c>
      <c r="H71" s="23">
        <f t="shared" si="5"/>
        <v>367</v>
      </c>
      <c r="I71" s="23">
        <f>K8</f>
        <v>314.15219999999999</v>
      </c>
      <c r="J71" s="23">
        <f t="shared" si="2"/>
        <v>306.95240000000001</v>
      </c>
    </row>
    <row r="72" spans="1:10" ht="30.75" customHeight="1">
      <c r="A72" s="28" t="str">
        <f t="shared" si="0"/>
        <v>HR3.3</v>
      </c>
      <c r="B72" s="16" t="str">
        <f t="shared" si="3"/>
        <v>Reward and retain employees</v>
      </c>
      <c r="C72" s="23">
        <f t="shared" si="3"/>
        <v>508.33330000000001</v>
      </c>
      <c r="D72" s="23">
        <f t="shared" si="4"/>
        <v>64.903800000000004</v>
      </c>
      <c r="E72" s="23">
        <f t="shared" si="4"/>
        <v>215.38929999999999</v>
      </c>
      <c r="F72" s="23">
        <f t="shared" si="1"/>
        <v>207.11340000000001</v>
      </c>
      <c r="G72" s="23">
        <f t="shared" si="5"/>
        <v>108</v>
      </c>
      <c r="H72" s="23">
        <f t="shared" si="5"/>
        <v>265</v>
      </c>
      <c r="I72" s="23">
        <f>K9</f>
        <v>128.35570000000001</v>
      </c>
      <c r="J72" s="23">
        <f t="shared" si="2"/>
        <v>97.250399999999999</v>
      </c>
    </row>
    <row r="73" spans="1:10" ht="30.75" customHeight="1">
      <c r="A73" s="28" t="str">
        <f t="shared" si="0"/>
        <v>HR3.4</v>
      </c>
      <c r="B73" s="16" t="str">
        <f t="shared" si="3"/>
        <v>Develop and counsel employees</v>
      </c>
      <c r="C73" s="23">
        <f t="shared" si="3"/>
        <v>416.66669999999999</v>
      </c>
      <c r="D73" s="23">
        <f t="shared" si="4"/>
        <v>1121.9952000000001</v>
      </c>
      <c r="E73" s="23">
        <f t="shared" si="4"/>
        <v>1125.9087</v>
      </c>
      <c r="F73" s="23">
        <f t="shared" si="1"/>
        <v>1013.9349</v>
      </c>
      <c r="G73" s="23">
        <f t="shared" si="5"/>
        <v>302</v>
      </c>
      <c r="H73" s="23">
        <f t="shared" si="5"/>
        <v>627</v>
      </c>
      <c r="I73" s="23">
        <f>K10</f>
        <v>791.77120000000002</v>
      </c>
      <c r="J73" s="23">
        <f t="shared" si="2"/>
        <v>440.66300000000001</v>
      </c>
    </row>
    <row r="74" spans="1:10" ht="30.75" customHeight="1">
      <c r="A74" s="28" t="str">
        <f t="shared" si="0"/>
        <v>HR3.5</v>
      </c>
      <c r="B74" s="16" t="str">
        <f t="shared" si="3"/>
        <v>Manage employee information</v>
      </c>
      <c r="C74" s="23">
        <f t="shared" si="3"/>
        <v>160.71430000000001</v>
      </c>
      <c r="D74" s="23">
        <f t="shared" si="4"/>
        <v>227.76439999999999</v>
      </c>
      <c r="E74" s="23">
        <f t="shared" si="4"/>
        <v>332.9529</v>
      </c>
      <c r="F74" s="23">
        <f t="shared" si="1"/>
        <v>335.54079999999999</v>
      </c>
      <c r="G74" s="23">
        <f t="shared" si="5"/>
        <v>225</v>
      </c>
      <c r="H74" s="23">
        <f t="shared" si="5"/>
        <v>174</v>
      </c>
      <c r="I74" s="23">
        <f>K11</f>
        <v>265.43680000000001</v>
      </c>
      <c r="J74" s="23">
        <f t="shared" si="2"/>
        <v>253.13650000000001</v>
      </c>
    </row>
    <row r="75" spans="1:10" ht="30.75" customHeight="1">
      <c r="A75" s="28" t="str">
        <f t="shared" si="0"/>
        <v>HR3.6</v>
      </c>
      <c r="B75" s="16" t="str">
        <f t="shared" si="3"/>
        <v>Redeploy and retire employees</v>
      </c>
      <c r="C75" s="23">
        <f t="shared" si="3"/>
        <v>218.45240000000001</v>
      </c>
      <c r="D75" s="23">
        <f t="shared" si="4"/>
        <v>269.83170000000001</v>
      </c>
      <c r="E75" s="23">
        <f t="shared" si="4"/>
        <v>88.351399999999998</v>
      </c>
      <c r="F75" s="23">
        <f t="shared" si="1"/>
        <v>87.739400000000003</v>
      </c>
      <c r="G75" s="23">
        <f t="shared" si="5"/>
        <v>76</v>
      </c>
      <c r="H75" s="23">
        <f t="shared" si="5"/>
        <v>116</v>
      </c>
      <c r="I75" s="23">
        <f>K12</f>
        <v>86.498400000000004</v>
      </c>
      <c r="J75" s="23">
        <f t="shared" si="2"/>
        <v>56.302500000000002</v>
      </c>
    </row>
    <row r="99" spans="1:10" ht="45" customHeight="1">
      <c r="A99" s="28" t="str">
        <f>A13</f>
        <v>HR4</v>
      </c>
      <c r="B99" s="27" t="str">
        <f>B13</f>
        <v>Cost of recruitment per new employee</v>
      </c>
      <c r="C99" s="135" t="s">
        <v>846</v>
      </c>
      <c r="D99" s="135" t="s">
        <v>807</v>
      </c>
      <c r="E99" s="11" t="s">
        <v>126</v>
      </c>
      <c r="F99" s="11" t="s">
        <v>127</v>
      </c>
      <c r="G99" s="11" t="s">
        <v>131</v>
      </c>
      <c r="H99" s="11" t="s">
        <v>130</v>
      </c>
      <c r="I99" s="11" t="s">
        <v>128</v>
      </c>
      <c r="J99" s="11" t="s">
        <v>129</v>
      </c>
    </row>
    <row r="100" spans="1:10" ht="15" customHeight="1">
      <c r="A100" s="28"/>
      <c r="B100" s="2" t="s">
        <v>132</v>
      </c>
      <c r="C100" s="23">
        <f>C13</f>
        <v>6107.3446000000004</v>
      </c>
      <c r="D100" s="23">
        <f>D13</f>
        <v>1808.5106000000001</v>
      </c>
      <c r="E100" s="23">
        <f>E13</f>
        <v>4022.5776000000001</v>
      </c>
      <c r="F100" s="23">
        <f>G13</f>
        <v>3855.6201999999998</v>
      </c>
      <c r="G100" s="23">
        <f>I13</f>
        <v>2434.0500000000002</v>
      </c>
      <c r="H100" s="23">
        <f>J13</f>
        <v>1500</v>
      </c>
      <c r="I100" s="23">
        <f>K13</f>
        <v>2941.0909999999999</v>
      </c>
      <c r="J100" s="23">
        <f>M13</f>
        <v>2941.0909999999999</v>
      </c>
    </row>
    <row r="121" spans="1:10" ht="45" customHeight="1">
      <c r="A121" s="28" t="str">
        <f>A14</f>
        <v>HR5</v>
      </c>
      <c r="B121" s="27" t="str">
        <f>B14</f>
        <v>Number of employees per HR  process FTE</v>
      </c>
      <c r="C121" s="135" t="s">
        <v>846</v>
      </c>
      <c r="D121" s="135" t="s">
        <v>807</v>
      </c>
      <c r="E121" s="11" t="s">
        <v>126</v>
      </c>
      <c r="F121" s="11" t="s">
        <v>127</v>
      </c>
      <c r="G121" s="11" t="s">
        <v>131</v>
      </c>
      <c r="H121" s="11" t="s">
        <v>130</v>
      </c>
      <c r="I121" s="11" t="s">
        <v>128</v>
      </c>
      <c r="J121" s="11" t="s">
        <v>129</v>
      </c>
    </row>
    <row r="122" spans="1:10" ht="30.75" customHeight="1">
      <c r="A122" s="28" t="str">
        <f t="shared" ref="A122:A127" si="6">A15</f>
        <v>HR5.1</v>
      </c>
      <c r="B122" s="16" t="str">
        <f>B15</f>
        <v>Develop and manage HR planning, policies, and strategies</v>
      </c>
      <c r="C122" s="22">
        <f>C15</f>
        <v>525</v>
      </c>
      <c r="D122" s="22">
        <f>D15</f>
        <v>528.25400000000002</v>
      </c>
      <c r="E122" s="22">
        <f>E15</f>
        <v>356.2158</v>
      </c>
      <c r="F122" s="22">
        <f t="shared" ref="F122:F127" si="7">G15</f>
        <v>355.44119999999998</v>
      </c>
      <c r="G122" s="22" t="str">
        <f>I15</f>
        <v>N/A</v>
      </c>
      <c r="H122" s="22" t="str">
        <f>J15</f>
        <v>N/A</v>
      </c>
      <c r="I122" s="22">
        <f>K15</f>
        <v>494.34289999999999</v>
      </c>
      <c r="J122" s="22">
        <f t="shared" ref="J122:J127" si="8">M15</f>
        <v>493.5652</v>
      </c>
    </row>
    <row r="123" spans="1:10" ht="30.75" customHeight="1">
      <c r="A123" s="28" t="str">
        <f t="shared" si="6"/>
        <v>HR5.2</v>
      </c>
      <c r="B123" s="16" t="str">
        <f t="shared" ref="B123:E127" si="9">B16</f>
        <v>Recruitment, source and select employees</v>
      </c>
      <c r="C123" s="22">
        <f t="shared" si="9"/>
        <v>685.71429999999998</v>
      </c>
      <c r="D123" s="22">
        <f t="shared" si="9"/>
        <v>1386.6667</v>
      </c>
      <c r="E123" s="22">
        <f t="shared" si="9"/>
        <v>469.09399999999999</v>
      </c>
      <c r="F123" s="22">
        <f t="shared" si="7"/>
        <v>442.24930000000001</v>
      </c>
      <c r="G123" s="22" t="str">
        <f t="shared" ref="G123:H127" si="10">I16</f>
        <v>N/A</v>
      </c>
      <c r="H123" s="22" t="str">
        <f t="shared" si="10"/>
        <v>N/A</v>
      </c>
      <c r="I123" s="22">
        <f>K16</f>
        <v>684.50630000000001</v>
      </c>
      <c r="J123" s="22">
        <f t="shared" si="8"/>
        <v>684.50630000000001</v>
      </c>
    </row>
    <row r="124" spans="1:10" ht="30.75" customHeight="1">
      <c r="A124" s="28" t="str">
        <f t="shared" si="6"/>
        <v>HR5.3</v>
      </c>
      <c r="B124" s="16" t="str">
        <f t="shared" si="9"/>
        <v>Reward and retain employees</v>
      </c>
      <c r="C124" s="22">
        <f t="shared" si="9"/>
        <v>2400</v>
      </c>
      <c r="D124" s="22">
        <f t="shared" si="9"/>
        <v>2080</v>
      </c>
      <c r="E124" s="22">
        <f t="shared" si="9"/>
        <v>956.48360000000002</v>
      </c>
      <c r="F124" s="22">
        <f t="shared" si="7"/>
        <v>879.90570000000002</v>
      </c>
      <c r="G124" s="22" t="str">
        <f t="shared" si="10"/>
        <v>N/A</v>
      </c>
      <c r="H124" s="22" t="str">
        <f t="shared" si="10"/>
        <v>N/A</v>
      </c>
      <c r="I124" s="22">
        <f>K17</f>
        <v>1293.1461999999999</v>
      </c>
      <c r="J124" s="22">
        <f t="shared" si="8"/>
        <v>1293.1461999999999</v>
      </c>
    </row>
    <row r="125" spans="1:10" ht="30.75" customHeight="1">
      <c r="A125" s="28" t="str">
        <f t="shared" si="6"/>
        <v>HR5.4</v>
      </c>
      <c r="B125" s="16" t="str">
        <f t="shared" si="9"/>
        <v>Develop and counsel employees</v>
      </c>
      <c r="C125" s="22">
        <f t="shared" si="9"/>
        <v>227.02699999999999</v>
      </c>
      <c r="D125" s="22">
        <f t="shared" si="9"/>
        <v>218.94739999999999</v>
      </c>
      <c r="E125" s="22">
        <f t="shared" si="9"/>
        <v>207.41470000000001</v>
      </c>
      <c r="F125" s="22">
        <f t="shared" si="7"/>
        <v>211.90020000000001</v>
      </c>
      <c r="G125" s="22" t="str">
        <f t="shared" si="10"/>
        <v>N/A</v>
      </c>
      <c r="H125" s="22" t="str">
        <f t="shared" si="10"/>
        <v>N/A</v>
      </c>
      <c r="I125" s="22">
        <f>K18</f>
        <v>240.73269999999999</v>
      </c>
      <c r="J125" s="22">
        <f t="shared" si="8"/>
        <v>338.97309999999999</v>
      </c>
    </row>
    <row r="126" spans="1:10" ht="30.75" customHeight="1">
      <c r="A126" s="28" t="str">
        <f t="shared" si="6"/>
        <v>HR5.5</v>
      </c>
      <c r="B126" s="16" t="str">
        <f t="shared" si="9"/>
        <v>Manage employee information</v>
      </c>
      <c r="C126" s="22">
        <f t="shared" si="9"/>
        <v>589.47370000000001</v>
      </c>
      <c r="D126" s="22">
        <f t="shared" si="9"/>
        <v>594.28570000000002</v>
      </c>
      <c r="E126" s="22">
        <f t="shared" si="9"/>
        <v>420.05149999999998</v>
      </c>
      <c r="F126" s="22">
        <f t="shared" si="7"/>
        <v>409.71429999999998</v>
      </c>
      <c r="G126" s="22" t="str">
        <f t="shared" si="10"/>
        <v>N/A</v>
      </c>
      <c r="H126" s="22" t="str">
        <f t="shared" si="10"/>
        <v>N/A</v>
      </c>
      <c r="I126" s="22">
        <f>K19</f>
        <v>545.93859999999995</v>
      </c>
      <c r="J126" s="22">
        <f t="shared" si="8"/>
        <v>545.93859999999995</v>
      </c>
    </row>
    <row r="127" spans="1:10" ht="30.75" customHeight="1">
      <c r="A127" s="28" t="str">
        <f t="shared" si="6"/>
        <v>HR5.6</v>
      </c>
      <c r="B127" s="16" t="str">
        <f t="shared" si="9"/>
        <v>Redeploy and retire employees</v>
      </c>
      <c r="C127" s="22">
        <f t="shared" si="9"/>
        <v>781.39530000000002</v>
      </c>
      <c r="D127" s="22">
        <f t="shared" si="9"/>
        <v>616.29629999999997</v>
      </c>
      <c r="E127" s="22">
        <f t="shared" si="9"/>
        <v>1337.1404</v>
      </c>
      <c r="F127" s="22">
        <f t="shared" si="7"/>
        <v>1409.8525999999999</v>
      </c>
      <c r="G127" s="22" t="str">
        <f t="shared" si="10"/>
        <v>N/A</v>
      </c>
      <c r="H127" s="22" t="str">
        <f t="shared" si="10"/>
        <v>N/A</v>
      </c>
      <c r="I127" s="22">
        <f>K20</f>
        <v>1729.6429000000001</v>
      </c>
      <c r="J127" s="22">
        <f t="shared" si="8"/>
        <v>2236.3054000000002</v>
      </c>
    </row>
    <row r="151" spans="1:10" ht="45" customHeight="1">
      <c r="A151" s="28" t="str">
        <f>A21</f>
        <v>HR6</v>
      </c>
      <c r="B151" s="27" t="str">
        <f>B21</f>
        <v>Percentage of new employees still in the role after 12 months</v>
      </c>
      <c r="C151" s="135" t="s">
        <v>846</v>
      </c>
      <c r="D151" s="135" t="s">
        <v>807</v>
      </c>
      <c r="E151" s="11" t="s">
        <v>126</v>
      </c>
      <c r="F151" s="11" t="s">
        <v>127</v>
      </c>
      <c r="G151" s="11" t="s">
        <v>131</v>
      </c>
      <c r="H151" s="11" t="s">
        <v>130</v>
      </c>
      <c r="I151" s="11" t="s">
        <v>128</v>
      </c>
      <c r="J151" s="11" t="s">
        <v>129</v>
      </c>
    </row>
    <row r="152" spans="1:10" ht="15" customHeight="1">
      <c r="A152" s="28"/>
      <c r="B152" s="2" t="s">
        <v>132</v>
      </c>
      <c r="C152" s="21">
        <f>C21</f>
        <v>0.76600000000000001</v>
      </c>
      <c r="D152" s="21">
        <f>D21</f>
        <v>0.4118</v>
      </c>
      <c r="E152" s="21">
        <f>E21</f>
        <v>0.75109999999999999</v>
      </c>
      <c r="F152" s="21">
        <f>G21</f>
        <v>0.70030000000000003</v>
      </c>
      <c r="G152" s="21">
        <f>I21</f>
        <v>0.85</v>
      </c>
      <c r="H152" s="21">
        <f>J21</f>
        <v>0.86499999999999999</v>
      </c>
      <c r="I152" s="21">
        <f>K21</f>
        <v>0.77170000000000005</v>
      </c>
      <c r="J152" s="21">
        <f>M21</f>
        <v>0.77170000000000005</v>
      </c>
    </row>
    <row r="177" spans="1:10" ht="33.75" customHeight="1">
      <c r="A177" s="140"/>
      <c r="B177" s="134" t="s">
        <v>567</v>
      </c>
      <c r="C177" s="135" t="s">
        <v>837</v>
      </c>
      <c r="D177" s="135" t="s">
        <v>568</v>
      </c>
      <c r="E177" s="135" t="s">
        <v>142</v>
      </c>
      <c r="F177" s="135" t="s">
        <v>143</v>
      </c>
      <c r="G177" s="135" t="s">
        <v>128</v>
      </c>
      <c r="H177" s="135" t="s">
        <v>129</v>
      </c>
    </row>
    <row r="178" spans="1:10" ht="15" customHeight="1">
      <c r="A178" s="140" t="str">
        <f>A22</f>
        <v>HR7</v>
      </c>
      <c r="B178" s="141" t="s">
        <v>558</v>
      </c>
      <c r="C178" s="80">
        <f t="shared" ref="C178:E179" si="11">C22</f>
        <v>2.2000000000000002</v>
      </c>
      <c r="D178" s="80">
        <f t="shared" si="11"/>
        <v>2.5</v>
      </c>
      <c r="E178" s="80">
        <f t="shared" si="11"/>
        <v>2.4</v>
      </c>
      <c r="F178" s="80">
        <f>G22</f>
        <v>2.2000000000000002</v>
      </c>
      <c r="G178" s="80">
        <f>K22</f>
        <v>2.5750000000000002</v>
      </c>
      <c r="H178" s="80">
        <f>M22</f>
        <v>2.5</v>
      </c>
      <c r="J178" s="71"/>
    </row>
    <row r="179" spans="1:10" ht="15" customHeight="1">
      <c r="A179" s="140" t="str">
        <f>A23</f>
        <v>HR8</v>
      </c>
      <c r="B179" s="141" t="s">
        <v>797</v>
      </c>
      <c r="C179" s="80">
        <f t="shared" si="11"/>
        <v>2.9</v>
      </c>
      <c r="D179" s="80">
        <f t="shared" si="11"/>
        <v>2.8</v>
      </c>
      <c r="E179" s="80">
        <f t="shared" si="11"/>
        <v>3.25</v>
      </c>
      <c r="F179" s="80">
        <f>G23</f>
        <v>3.3</v>
      </c>
      <c r="G179" s="80">
        <f>K23</f>
        <v>3.4</v>
      </c>
      <c r="H179" s="80">
        <f>M23</f>
        <v>3.4750000000000001</v>
      </c>
    </row>
  </sheetData>
  <customSheetViews>
    <customSheetView guid="{1955BA96-31E1-4958-8935-A0DE5811631F}">
      <selection sqref="A1:K1"/>
      <rowBreaks count="4" manualBreakCount="4">
        <brk id="24" max="254" man="1"/>
        <brk id="67" max="254" man="1"/>
        <brk id="118" max="254" man="1"/>
        <brk id="170" max="254" man="1"/>
      </rowBreaks>
      <pageMargins left="0.39370078740157483" right="0.39370078740157483" top="0.74803149606299213" bottom="0.74803149606299213" header="0.31496062992125984" footer="0.31496062992125984"/>
      <pageSetup paperSize="9" scale="50" orientation="landscape" r:id="rId1"/>
      <headerFooter>
        <oddHeader>&amp;L&amp;C&amp;R</oddHeader>
        <oddFooter>&amp;L&amp;C&amp;R</oddFooter>
      </headerFooter>
    </customSheetView>
  </customSheetViews>
  <mergeCells count="2">
    <mergeCell ref="A1:K1"/>
    <mergeCell ref="A2:H2"/>
  </mergeCells>
  <pageMargins left="0.39370078740157483" right="0.39370078740157483" top="0.74803149606299213" bottom="0.74803149606299213" header="0.31496062992125984" footer="0.31496062992125984"/>
  <pageSetup paperSize="9" scale="50" orientation="landscape"/>
  <headerFooter>
    <oddHeader>&amp;L&amp;C&amp;R</oddHeader>
    <oddFooter>&amp;L&amp;C&amp;R</oddFooter>
  </headerFooter>
  <rowBreaks count="4" manualBreakCount="4">
    <brk id="24" max="254" man="1"/>
    <brk id="68" max="16383" man="1"/>
    <brk id="120" max="16383" man="1"/>
    <brk id="150" max="16383" man="1"/>
  </rowBreaks>
  <drawing r:id="rId2"/>
</worksheet>
</file>

<file path=xl/worksheets/sheet6.xml><?xml version="1.0" encoding="utf-8"?>
<worksheet xmlns="http://schemas.openxmlformats.org/spreadsheetml/2006/main" xmlns:r="http://schemas.openxmlformats.org/officeDocument/2006/relationships">
  <dimension ref="A1:O204"/>
  <sheetViews>
    <sheetView zoomScaleNormal="100" workbookViewId="0">
      <selection sqref="A1:O1"/>
    </sheetView>
  </sheetViews>
  <sheetFormatPr defaultRowHeight="15" customHeight="1"/>
  <cols>
    <col min="1" max="1" width="9.125" style="1" customWidth="1"/>
    <col min="2" max="2" width="40.125" style="1" customWidth="1"/>
    <col min="3" max="3" width="14.25" customWidth="1"/>
    <col min="4" max="4" width="14.875" customWidth="1"/>
    <col min="5" max="5" width="14.5" customWidth="1"/>
    <col min="6" max="6" width="14.875" customWidth="1"/>
    <col min="7" max="7" width="14.5" customWidth="1"/>
    <col min="8" max="8" width="14.875" customWidth="1"/>
    <col min="9" max="9" width="14.625" customWidth="1"/>
    <col min="10" max="11" width="14.75" customWidth="1"/>
    <col min="12" max="12" width="14.5" customWidth="1"/>
    <col min="13" max="13" width="14" customWidth="1"/>
    <col min="14" max="14" width="14.875" customWidth="1"/>
    <col min="15" max="15" width="14.25" customWidth="1"/>
    <col min="16" max="20" width="16.875" customWidth="1"/>
  </cols>
  <sheetData>
    <row r="1" spans="1:15" ht="30" customHeight="1">
      <c r="A1" s="178" t="s">
        <v>851</v>
      </c>
      <c r="B1" s="178"/>
      <c r="C1" s="178"/>
      <c r="D1" s="178"/>
      <c r="E1" s="178"/>
      <c r="F1" s="178"/>
      <c r="G1" s="178"/>
      <c r="H1" s="178"/>
      <c r="I1" s="178"/>
      <c r="J1" s="178"/>
      <c r="K1" s="178"/>
      <c r="L1" s="178"/>
      <c r="M1" s="178"/>
      <c r="N1" s="178"/>
      <c r="O1" s="178"/>
    </row>
    <row r="2" spans="1:15" ht="30" customHeight="1">
      <c r="A2" s="182" t="s">
        <v>125</v>
      </c>
      <c r="B2" s="182"/>
      <c r="C2" s="182"/>
      <c r="D2" s="182"/>
      <c r="E2" s="182"/>
      <c r="F2" s="182"/>
      <c r="G2" s="182"/>
      <c r="H2" s="182"/>
      <c r="I2" s="182"/>
      <c r="J2" s="182"/>
    </row>
    <row r="3" spans="1:15" ht="60" customHeight="1">
      <c r="A3" s="26" t="s">
        <v>5</v>
      </c>
      <c r="B3" s="26" t="s">
        <v>11</v>
      </c>
      <c r="C3" s="135" t="s">
        <v>846</v>
      </c>
      <c r="D3" s="135" t="s">
        <v>807</v>
      </c>
      <c r="E3" s="135" t="s">
        <v>847</v>
      </c>
      <c r="F3" s="135" t="s">
        <v>803</v>
      </c>
      <c r="G3" s="135" t="s">
        <v>848</v>
      </c>
      <c r="H3" s="135" t="s">
        <v>804</v>
      </c>
      <c r="I3" s="135" t="s">
        <v>131</v>
      </c>
      <c r="J3" s="135" t="s">
        <v>130</v>
      </c>
      <c r="K3" s="135" t="s">
        <v>849</v>
      </c>
      <c r="L3" s="135" t="s">
        <v>805</v>
      </c>
      <c r="M3" s="135" t="s">
        <v>850</v>
      </c>
      <c r="N3" s="135" t="s">
        <v>806</v>
      </c>
    </row>
    <row r="4" spans="1:15" ht="30" customHeight="1">
      <c r="A4" s="13" t="s">
        <v>47</v>
      </c>
      <c r="B4" s="14" t="s">
        <v>48</v>
      </c>
      <c r="C4" s="21">
        <f>'2. Agency dashboard'!C31</f>
        <v>1.6400000000000001E-2</v>
      </c>
      <c r="D4" s="21">
        <f>'2. Agency dashboard'!D31</f>
        <v>1.6799999999999999E-2</v>
      </c>
      <c r="E4" s="21">
        <v>1.0999999999999999E-2</v>
      </c>
      <c r="F4" s="21">
        <v>1.21E-2</v>
      </c>
      <c r="G4" s="21">
        <v>1.11E-2</v>
      </c>
      <c r="H4" s="21">
        <v>1.14E-2</v>
      </c>
      <c r="I4" s="21">
        <v>1.18E-2</v>
      </c>
      <c r="J4" s="21">
        <v>1.9099999999999999E-2</v>
      </c>
      <c r="K4" s="21">
        <v>8.5000000000000006E-3</v>
      </c>
      <c r="L4" s="21">
        <v>8.8000000000000005E-3</v>
      </c>
      <c r="M4" s="21">
        <v>8.0999999999999996E-3</v>
      </c>
      <c r="N4" s="21">
        <v>8.0999999999999996E-3</v>
      </c>
    </row>
    <row r="5" spans="1:15" ht="30" customHeight="1">
      <c r="A5" s="13" t="s">
        <v>49</v>
      </c>
      <c r="B5" s="14" t="s">
        <v>431</v>
      </c>
      <c r="C5" s="52"/>
      <c r="D5" s="52"/>
      <c r="E5" s="52"/>
      <c r="F5" s="52"/>
      <c r="G5" s="52"/>
      <c r="H5" s="52"/>
      <c r="I5" s="52"/>
      <c r="J5" s="52"/>
      <c r="K5" s="52"/>
      <c r="L5" s="52"/>
      <c r="M5" s="52"/>
      <c r="N5" s="52"/>
    </row>
    <row r="6" spans="1:15" ht="30" customHeight="1">
      <c r="A6" s="15" t="s">
        <v>50</v>
      </c>
      <c r="B6" s="16" t="s">
        <v>51</v>
      </c>
      <c r="C6" s="23">
        <f>'2. Agency dashboard'!C33</f>
        <v>4.0896999999999997</v>
      </c>
      <c r="D6" s="23">
        <f>'2. Agency dashboard'!D33</f>
        <v>4.5309999999999997</v>
      </c>
      <c r="E6" s="23">
        <v>3.1103999999999998</v>
      </c>
      <c r="F6" s="23">
        <v>3.2700999999999998</v>
      </c>
      <c r="G6" s="23">
        <v>3.4005000000000001</v>
      </c>
      <c r="H6" s="23">
        <v>3.2804000000000002</v>
      </c>
      <c r="I6" s="23">
        <v>0.54</v>
      </c>
      <c r="J6" s="23">
        <v>0.98</v>
      </c>
      <c r="K6" s="23">
        <v>2.2877000000000001</v>
      </c>
      <c r="L6" s="23">
        <v>2.5108999999999999</v>
      </c>
      <c r="M6" s="23">
        <v>2.2364000000000002</v>
      </c>
      <c r="N6" s="23">
        <v>2.2149999999999999</v>
      </c>
    </row>
    <row r="7" spans="1:15" ht="30" customHeight="1">
      <c r="A7" s="15" t="s">
        <v>52</v>
      </c>
      <c r="B7" s="16" t="s">
        <v>53</v>
      </c>
      <c r="C7" s="23">
        <f>'2. Agency dashboard'!C34</f>
        <v>1.0664</v>
      </c>
      <c r="D7" s="23">
        <f>'2. Agency dashboard'!D34</f>
        <v>1.1147</v>
      </c>
      <c r="E7" s="23">
        <v>0.59219999999999995</v>
      </c>
      <c r="F7" s="23">
        <v>0.71989999999999998</v>
      </c>
      <c r="G7" s="23">
        <v>0.31190000000000001</v>
      </c>
      <c r="H7" s="23">
        <v>0.3135</v>
      </c>
      <c r="I7" s="23">
        <v>0.59</v>
      </c>
      <c r="J7" s="23">
        <v>0.36</v>
      </c>
      <c r="K7" s="23">
        <v>0.30830000000000002</v>
      </c>
      <c r="L7" s="23">
        <v>0.31559999999999999</v>
      </c>
      <c r="M7" s="23">
        <v>0.1341</v>
      </c>
      <c r="N7" s="23">
        <v>0.1124</v>
      </c>
    </row>
    <row r="8" spans="1:15" ht="30" customHeight="1">
      <c r="A8" s="15" t="s">
        <v>54</v>
      </c>
      <c r="B8" s="16" t="s">
        <v>55</v>
      </c>
      <c r="C8" s="23">
        <f>'2. Agency dashboard'!C35</f>
        <v>2.5813999999999999</v>
      </c>
      <c r="D8" s="23">
        <f>'2. Agency dashboard'!D35</f>
        <v>2.6044</v>
      </c>
      <c r="E8" s="23">
        <v>1.8613999999999999</v>
      </c>
      <c r="F8" s="23">
        <v>2.2277999999999998</v>
      </c>
      <c r="G8" s="23">
        <v>2.2147999999999999</v>
      </c>
      <c r="H8" s="23">
        <v>2.2566999999999999</v>
      </c>
      <c r="I8" s="23">
        <v>1.67</v>
      </c>
      <c r="J8" s="23">
        <v>1.94</v>
      </c>
      <c r="K8" s="23">
        <v>1.4360999999999999</v>
      </c>
      <c r="L8" s="23">
        <v>1.4198999999999999</v>
      </c>
      <c r="M8" s="23">
        <v>1.5712999999999999</v>
      </c>
      <c r="N8" s="23">
        <v>1.6031</v>
      </c>
    </row>
    <row r="9" spans="1:15" ht="30" customHeight="1">
      <c r="A9" s="15" t="s">
        <v>56</v>
      </c>
      <c r="B9" s="16" t="s">
        <v>57</v>
      </c>
      <c r="C9" s="23">
        <f>'2. Agency dashboard'!C36</f>
        <v>1.3289</v>
      </c>
      <c r="D9" s="23">
        <f>'2. Agency dashboard'!D36</f>
        <v>1.3177000000000001</v>
      </c>
      <c r="E9" s="23">
        <v>0.46960000000000002</v>
      </c>
      <c r="F9" s="23">
        <v>0.39419999999999999</v>
      </c>
      <c r="G9" s="23">
        <v>0.38109999999999999</v>
      </c>
      <c r="H9" s="23">
        <v>0.31990000000000002</v>
      </c>
      <c r="I9" s="23">
        <v>0.15</v>
      </c>
      <c r="J9" s="23" t="s">
        <v>869</v>
      </c>
      <c r="K9" s="23">
        <v>0.22420000000000001</v>
      </c>
      <c r="L9" s="23">
        <v>0.31259999999999999</v>
      </c>
      <c r="M9" s="23">
        <v>0.2374</v>
      </c>
      <c r="N9" s="23">
        <v>0.2203</v>
      </c>
    </row>
    <row r="10" spans="1:15" ht="30" customHeight="1">
      <c r="A10" s="15" t="s">
        <v>58</v>
      </c>
      <c r="B10" s="16" t="s">
        <v>59</v>
      </c>
      <c r="C10" s="23">
        <f>'2. Agency dashboard'!C37</f>
        <v>1.9568000000000001</v>
      </c>
      <c r="D10" s="23">
        <f>'2. Agency dashboard'!D37</f>
        <v>1.7718</v>
      </c>
      <c r="E10" s="23">
        <v>1.3015000000000001</v>
      </c>
      <c r="F10" s="23">
        <v>1.0764</v>
      </c>
      <c r="G10" s="23">
        <v>1.3656999999999999</v>
      </c>
      <c r="H10" s="23">
        <v>1.2789999999999999</v>
      </c>
      <c r="I10" s="23">
        <v>0.83</v>
      </c>
      <c r="J10" s="23">
        <v>1.1200000000000001</v>
      </c>
      <c r="K10" s="23">
        <v>0.67969999999999997</v>
      </c>
      <c r="L10" s="23">
        <v>0.69079999999999997</v>
      </c>
      <c r="M10" s="23">
        <v>0.77310000000000001</v>
      </c>
      <c r="N10" s="23">
        <v>0.69079999999999997</v>
      </c>
    </row>
    <row r="11" spans="1:15" ht="30" customHeight="1">
      <c r="A11" s="15" t="s">
        <v>60</v>
      </c>
      <c r="B11" s="16" t="s">
        <v>61</v>
      </c>
      <c r="C11" s="23">
        <f>'2. Agency dashboard'!C38</f>
        <v>1.9766999999999999</v>
      </c>
      <c r="D11" s="23">
        <f>'2. Agency dashboard'!D38</f>
        <v>1.6652</v>
      </c>
      <c r="E11" s="23">
        <v>1.1265000000000001</v>
      </c>
      <c r="F11" s="23">
        <v>1.3556999999999999</v>
      </c>
      <c r="G11" s="23">
        <v>1.4248000000000001</v>
      </c>
      <c r="H11" s="23">
        <v>1.2829999999999999</v>
      </c>
      <c r="I11" s="23">
        <v>0.8</v>
      </c>
      <c r="J11" s="23">
        <v>1.27</v>
      </c>
      <c r="K11" s="23">
        <v>0.89800000000000002</v>
      </c>
      <c r="L11" s="23">
        <v>1.0886</v>
      </c>
      <c r="M11" s="23">
        <v>0.75700000000000001</v>
      </c>
      <c r="N11" s="23">
        <v>1.0327999999999999</v>
      </c>
    </row>
    <row r="12" spans="1:15" ht="30" customHeight="1">
      <c r="A12" s="15" t="s">
        <v>62</v>
      </c>
      <c r="B12" s="16" t="s">
        <v>63</v>
      </c>
      <c r="C12" s="23">
        <f>'2. Agency dashboard'!C39</f>
        <v>3.4053</v>
      </c>
      <c r="D12" s="23">
        <f>'2. Agency dashboard'!D39</f>
        <v>3.7740999999999998</v>
      </c>
      <c r="E12" s="23">
        <v>1.3343</v>
      </c>
      <c r="F12" s="23">
        <v>1.0073000000000001</v>
      </c>
      <c r="G12" s="23">
        <v>0.59119999999999995</v>
      </c>
      <c r="H12" s="23">
        <v>0.55300000000000005</v>
      </c>
      <c r="I12" s="23" t="s">
        <v>869</v>
      </c>
      <c r="J12" s="23" t="s">
        <v>869</v>
      </c>
      <c r="K12" s="23">
        <v>0.39889999999999998</v>
      </c>
      <c r="L12" s="23">
        <v>0.3427</v>
      </c>
      <c r="M12" s="23">
        <v>0.27289999999999998</v>
      </c>
      <c r="N12" s="23">
        <v>0.25700000000000001</v>
      </c>
    </row>
    <row r="13" spans="1:15" ht="30" customHeight="1">
      <c r="A13" s="13" t="s">
        <v>64</v>
      </c>
      <c r="B13" s="14" t="s">
        <v>65</v>
      </c>
      <c r="C13" s="23">
        <f>'2. Agency dashboard'!C40</f>
        <v>3001.6046999999999</v>
      </c>
      <c r="D13" s="23">
        <f>'2. Agency dashboard'!D40</f>
        <v>3016.5641999999998</v>
      </c>
      <c r="E13" s="23">
        <v>2563.6707000000001</v>
      </c>
      <c r="F13" s="23">
        <v>2554.8145</v>
      </c>
      <c r="G13" s="23">
        <v>2569.2600000000002</v>
      </c>
      <c r="H13" s="23">
        <v>2620.7548999999999</v>
      </c>
      <c r="I13" s="23">
        <v>4679</v>
      </c>
      <c r="J13" s="23">
        <v>5571</v>
      </c>
      <c r="K13" s="23">
        <v>2144.1707999999999</v>
      </c>
      <c r="L13" s="23">
        <v>2139.1377000000002</v>
      </c>
      <c r="M13" s="23">
        <v>1551.3462999999999</v>
      </c>
      <c r="N13" s="23">
        <v>1580.8867</v>
      </c>
    </row>
    <row r="14" spans="1:15" ht="30" customHeight="1">
      <c r="A14" s="13" t="s">
        <v>66</v>
      </c>
      <c r="B14" s="14" t="s">
        <v>67</v>
      </c>
      <c r="C14" s="52"/>
      <c r="D14" s="52"/>
      <c r="E14" s="52"/>
      <c r="F14" s="52"/>
      <c r="G14" s="52"/>
      <c r="H14" s="52"/>
      <c r="I14" s="52"/>
      <c r="J14" s="52"/>
      <c r="K14" s="52"/>
      <c r="L14" s="52"/>
      <c r="M14" s="52"/>
      <c r="N14" s="52"/>
    </row>
    <row r="15" spans="1:15" ht="30" customHeight="1">
      <c r="A15" s="17" t="s">
        <v>68</v>
      </c>
      <c r="B15" s="16" t="s">
        <v>51</v>
      </c>
      <c r="C15" s="31">
        <f>'2. Agency dashboard'!C42</f>
        <v>0.20860000000000001</v>
      </c>
      <c r="D15" s="31">
        <f>'2. Agency dashboard'!D42</f>
        <v>0.23449999999999999</v>
      </c>
      <c r="E15" s="31">
        <v>0.25540000000000002</v>
      </c>
      <c r="F15" s="31">
        <v>0.26200000000000001</v>
      </c>
      <c r="G15" s="31">
        <v>0.2984</v>
      </c>
      <c r="H15" s="31">
        <v>0.29680000000000001</v>
      </c>
      <c r="I15" s="31">
        <v>0.12429999999999999</v>
      </c>
      <c r="J15" s="31">
        <v>0.18310000000000001</v>
      </c>
      <c r="K15" s="31">
        <v>0.20960000000000001</v>
      </c>
      <c r="L15" s="31">
        <v>0.23569999999999999</v>
      </c>
      <c r="M15" s="31">
        <v>0.2167</v>
      </c>
      <c r="N15" s="31">
        <v>0.23980000000000001</v>
      </c>
    </row>
    <row r="16" spans="1:15" ht="30" customHeight="1">
      <c r="A16" s="17" t="s">
        <v>69</v>
      </c>
      <c r="B16" s="16" t="s">
        <v>53</v>
      </c>
      <c r="C16" s="31">
        <f>'2. Agency dashboard'!C43</f>
        <v>9.98E-2</v>
      </c>
      <c r="D16" s="31">
        <f>'2. Agency dashboard'!D43</f>
        <v>9.64E-2</v>
      </c>
      <c r="E16" s="31">
        <v>6.9400000000000003E-2</v>
      </c>
      <c r="F16" s="31">
        <v>6.6900000000000001E-2</v>
      </c>
      <c r="G16" s="31">
        <v>3.5200000000000002E-2</v>
      </c>
      <c r="H16" s="31">
        <v>3.4700000000000002E-2</v>
      </c>
      <c r="I16" s="31">
        <v>3.9800000000000002E-2</v>
      </c>
      <c r="J16" s="31">
        <v>3.3799999999999997E-2</v>
      </c>
      <c r="K16" s="31">
        <v>5.2499999999999998E-2</v>
      </c>
      <c r="L16" s="31">
        <v>5.0099999999999999E-2</v>
      </c>
      <c r="M16" s="31">
        <v>1.9900000000000001E-2</v>
      </c>
      <c r="N16" s="31">
        <v>1.49E-2</v>
      </c>
    </row>
    <row r="17" spans="1:14" ht="30" customHeight="1">
      <c r="A17" s="17" t="s">
        <v>70</v>
      </c>
      <c r="B17" s="16" t="s">
        <v>55</v>
      </c>
      <c r="C17" s="31">
        <f>'2. Agency dashboard'!C44</f>
        <v>0.12790000000000001</v>
      </c>
      <c r="D17" s="31">
        <f>'2. Agency dashboard'!D44</f>
        <v>0.1366</v>
      </c>
      <c r="E17" s="31">
        <v>0.13980000000000001</v>
      </c>
      <c r="F17" s="31">
        <v>0.14149999999999999</v>
      </c>
      <c r="G17" s="31">
        <v>0.17910000000000001</v>
      </c>
      <c r="H17" s="31">
        <v>0.20219999999999999</v>
      </c>
      <c r="I17" s="31">
        <v>0.1545</v>
      </c>
      <c r="J17" s="31">
        <v>0.1525</v>
      </c>
      <c r="K17" s="31">
        <v>0.12909999999999999</v>
      </c>
      <c r="L17" s="31">
        <v>0.13619999999999999</v>
      </c>
      <c r="M17" s="31">
        <v>0.1469</v>
      </c>
      <c r="N17" s="31">
        <v>0.1406</v>
      </c>
    </row>
    <row r="18" spans="1:14" ht="30" customHeight="1">
      <c r="A18" s="17" t="s">
        <v>71</v>
      </c>
      <c r="B18" s="16" t="s">
        <v>57</v>
      </c>
      <c r="C18" s="31">
        <f>'2. Agency dashboard'!C45</f>
        <v>8.2600000000000007E-2</v>
      </c>
      <c r="D18" s="31">
        <f>'2. Agency dashboard'!D45</f>
        <v>8.0199999999999994E-2</v>
      </c>
      <c r="E18" s="31">
        <v>4.2700000000000002E-2</v>
      </c>
      <c r="F18" s="31">
        <v>0.04</v>
      </c>
      <c r="G18" s="31">
        <v>3.8899999999999997E-2</v>
      </c>
      <c r="H18" s="31">
        <v>3.3399999999999999E-2</v>
      </c>
      <c r="I18" s="31">
        <v>2.0299999999999999E-2</v>
      </c>
      <c r="J18" s="31">
        <v>1.0200000000000001E-2</v>
      </c>
      <c r="K18" s="31">
        <v>3.8800000000000001E-2</v>
      </c>
      <c r="L18" s="31">
        <v>2.2700000000000001E-2</v>
      </c>
      <c r="M18" s="31">
        <v>0.02</v>
      </c>
      <c r="N18" s="31">
        <v>1.67E-2</v>
      </c>
    </row>
    <row r="19" spans="1:14" ht="30" customHeight="1">
      <c r="A19" s="17" t="s">
        <v>72</v>
      </c>
      <c r="B19" s="16" t="s">
        <v>59</v>
      </c>
      <c r="C19" s="31">
        <f>'2. Agency dashboard'!C46</f>
        <v>0.12479999999999999</v>
      </c>
      <c r="D19" s="31">
        <f>'2. Agency dashboard'!D46</f>
        <v>9.8000000000000004E-2</v>
      </c>
      <c r="E19" s="31">
        <v>0.1168</v>
      </c>
      <c r="F19" s="31">
        <v>9.4E-2</v>
      </c>
      <c r="G19" s="31">
        <v>0.12609999999999999</v>
      </c>
      <c r="H19" s="31">
        <v>0.1406</v>
      </c>
      <c r="I19" s="31">
        <v>7.1400000000000005E-2</v>
      </c>
      <c r="J19" s="31">
        <v>0.1166</v>
      </c>
      <c r="K19" s="31">
        <v>7.0800000000000002E-2</v>
      </c>
      <c r="L19" s="31">
        <v>6.4000000000000001E-2</v>
      </c>
      <c r="M19" s="31">
        <v>7.0800000000000002E-2</v>
      </c>
      <c r="N19" s="31">
        <v>6.8599999999999994E-2</v>
      </c>
    </row>
    <row r="20" spans="1:14" ht="30" customHeight="1">
      <c r="A20" s="17" t="s">
        <v>73</v>
      </c>
      <c r="B20" s="16" t="s">
        <v>61</v>
      </c>
      <c r="C20" s="31">
        <f>'2. Agency dashboard'!C47</f>
        <v>0.19550000000000001</v>
      </c>
      <c r="D20" s="31">
        <f>'2. Agency dashboard'!D47</f>
        <v>0.1429</v>
      </c>
      <c r="E20" s="31">
        <v>0.15310000000000001</v>
      </c>
      <c r="F20" s="31">
        <v>0.1411</v>
      </c>
      <c r="G20" s="31">
        <v>0.17510000000000001</v>
      </c>
      <c r="H20" s="31">
        <v>0.15379999999999999</v>
      </c>
      <c r="I20" s="31">
        <v>0.125</v>
      </c>
      <c r="J20" s="31">
        <v>0.1545</v>
      </c>
      <c r="K20" s="31">
        <v>0.1043</v>
      </c>
      <c r="L20" s="31">
        <v>0.11310000000000001</v>
      </c>
      <c r="M20" s="31">
        <v>0.12139999999999999</v>
      </c>
      <c r="N20" s="31">
        <v>0.1206</v>
      </c>
    </row>
    <row r="21" spans="1:14" ht="30" customHeight="1">
      <c r="A21" s="17" t="s">
        <v>74</v>
      </c>
      <c r="B21" s="16" t="s">
        <v>63</v>
      </c>
      <c r="C21" s="31">
        <f>'2. Agency dashboard'!C48</f>
        <v>0.161</v>
      </c>
      <c r="D21" s="31">
        <f>'2. Agency dashboard'!D48</f>
        <v>0.21129999999999999</v>
      </c>
      <c r="E21" s="31">
        <v>0.1036</v>
      </c>
      <c r="F21" s="31">
        <v>9.4500000000000001E-2</v>
      </c>
      <c r="G21" s="31">
        <v>5.1999999999999998E-2</v>
      </c>
      <c r="H21" s="31">
        <v>5.8599999999999999E-2</v>
      </c>
      <c r="I21" s="31">
        <v>7.1400000000000005E-2</v>
      </c>
      <c r="J21" s="31">
        <v>6.3299999999999995E-2</v>
      </c>
      <c r="K21" s="31">
        <v>2.8000000000000001E-2</v>
      </c>
      <c r="L21" s="31">
        <v>2.35E-2</v>
      </c>
      <c r="M21" s="31">
        <v>3.61E-2</v>
      </c>
      <c r="N21" s="31">
        <v>3.0300000000000001E-2</v>
      </c>
    </row>
    <row r="22" spans="1:14" ht="30" customHeight="1">
      <c r="A22" s="13" t="s">
        <v>75</v>
      </c>
      <c r="B22" s="14" t="s">
        <v>76</v>
      </c>
      <c r="C22" s="23">
        <f>'2. Agency dashboard'!C49</f>
        <v>350.59519999999998</v>
      </c>
      <c r="D22" s="23">
        <f>'2. Agency dashboard'!D49</f>
        <v>309.49520000000001</v>
      </c>
      <c r="E22" s="23">
        <v>259.28039999999999</v>
      </c>
      <c r="F22" s="23">
        <v>244.38310000000001</v>
      </c>
      <c r="G22" s="23">
        <v>273.44749999999999</v>
      </c>
      <c r="H22" s="23">
        <v>269.79939999999999</v>
      </c>
      <c r="I22" s="23" t="s">
        <v>869</v>
      </c>
      <c r="J22" s="23" t="s">
        <v>869</v>
      </c>
      <c r="K22" s="23">
        <v>207.98079999999999</v>
      </c>
      <c r="L22" s="23">
        <v>188.9188</v>
      </c>
      <c r="M22" s="23">
        <v>202.79679999999999</v>
      </c>
      <c r="N22" s="23">
        <v>175.87090000000001</v>
      </c>
    </row>
    <row r="23" spans="1:14" ht="30" customHeight="1">
      <c r="A23" s="13" t="s">
        <v>77</v>
      </c>
      <c r="B23" s="18" t="s">
        <v>158</v>
      </c>
      <c r="C23" s="22">
        <f>'2. Agency dashboard'!C50</f>
        <v>320.61070000000001</v>
      </c>
      <c r="D23" s="22">
        <f>'2. Agency dashboard'!D50</f>
        <v>392.45280000000002</v>
      </c>
      <c r="E23" s="22">
        <v>360.53570000000002</v>
      </c>
      <c r="F23" s="22">
        <v>417.0598</v>
      </c>
      <c r="G23" s="22">
        <v>443.67759999999998</v>
      </c>
      <c r="H23" s="22">
        <v>411.78870000000001</v>
      </c>
      <c r="I23" s="22" t="s">
        <v>869</v>
      </c>
      <c r="J23" s="22" t="s">
        <v>869</v>
      </c>
      <c r="K23" s="22">
        <v>519.08519999999999</v>
      </c>
      <c r="L23" s="22">
        <v>561.13149999999996</v>
      </c>
      <c r="M23" s="22">
        <v>708.59810000000004</v>
      </c>
      <c r="N23" s="22">
        <v>588.25990000000002</v>
      </c>
    </row>
    <row r="24" spans="1:14" ht="30" customHeight="1">
      <c r="A24" s="13" t="s">
        <v>78</v>
      </c>
      <c r="B24" s="14" t="s">
        <v>387</v>
      </c>
      <c r="C24" s="54">
        <f>'2. Agency dashboard'!C51</f>
        <v>2.6</v>
      </c>
      <c r="D24" s="54">
        <f>'2. Agency dashboard'!D51</f>
        <v>2.5</v>
      </c>
      <c r="E24" s="54">
        <v>2.5499999999999998</v>
      </c>
      <c r="F24" s="54">
        <v>2.35</v>
      </c>
      <c r="G24" s="54">
        <v>2.5</v>
      </c>
      <c r="H24" s="54">
        <v>2.4</v>
      </c>
      <c r="I24" s="54" t="s">
        <v>869</v>
      </c>
      <c r="J24" s="54" t="s">
        <v>869</v>
      </c>
      <c r="K24" s="54">
        <v>2.75</v>
      </c>
      <c r="L24" s="54">
        <v>2.65</v>
      </c>
      <c r="M24" s="54">
        <v>2.7749999999999999</v>
      </c>
      <c r="N24" s="54">
        <v>2.5</v>
      </c>
    </row>
    <row r="25" spans="1:14" ht="30" customHeight="1">
      <c r="A25" s="13" t="s">
        <v>162</v>
      </c>
      <c r="B25" s="14" t="s">
        <v>388</v>
      </c>
      <c r="C25" s="54">
        <f>'2. Agency dashboard'!C52</f>
        <v>3.3</v>
      </c>
      <c r="D25" s="54">
        <f>'2. Agency dashboard'!D52</f>
        <v>3.9</v>
      </c>
      <c r="E25" s="54">
        <v>3.5</v>
      </c>
      <c r="F25" s="54">
        <v>3.5</v>
      </c>
      <c r="G25" s="54">
        <v>3.45</v>
      </c>
      <c r="H25" s="54">
        <v>3.5</v>
      </c>
      <c r="I25" s="54" t="s">
        <v>869</v>
      </c>
      <c r="J25" s="54" t="s">
        <v>869</v>
      </c>
      <c r="K25" s="54">
        <v>3.7749999999999999</v>
      </c>
      <c r="L25" s="54">
        <v>3.8</v>
      </c>
      <c r="M25" s="54">
        <v>3.8</v>
      </c>
      <c r="N25" s="54">
        <v>3.8</v>
      </c>
    </row>
    <row r="26" spans="1:14" ht="30" customHeight="1">
      <c r="A26" s="13" t="s">
        <v>825</v>
      </c>
      <c r="B26" s="14" t="s">
        <v>826</v>
      </c>
      <c r="C26" s="31">
        <f>'2. Agency dashboard'!C53</f>
        <v>0.26989999999999997</v>
      </c>
      <c r="D26" s="31">
        <f>'2. Agency dashboard'!D53</f>
        <v>0</v>
      </c>
      <c r="E26" s="31">
        <v>9.5600000000000004E-2</v>
      </c>
      <c r="F26" s="31">
        <v>0</v>
      </c>
      <c r="G26" s="31">
        <v>9.5600000000000004E-2</v>
      </c>
      <c r="H26" s="31">
        <v>0</v>
      </c>
      <c r="I26" s="31" t="s">
        <v>869</v>
      </c>
      <c r="J26" s="31" t="s">
        <v>869</v>
      </c>
      <c r="K26" s="31">
        <v>0.22070000000000001</v>
      </c>
      <c r="L26" s="31">
        <v>0</v>
      </c>
      <c r="M26" s="31">
        <v>0.1449</v>
      </c>
      <c r="N26" s="31">
        <v>0</v>
      </c>
    </row>
    <row r="28" spans="1:14" ht="45" customHeight="1">
      <c r="A28" s="28" t="str">
        <f>A4</f>
        <v>FIN1</v>
      </c>
      <c r="B28" s="27" t="str">
        <f>B4</f>
        <v>Total cost of the Finance function as a percentage of organisational running costs</v>
      </c>
      <c r="C28" s="135" t="s">
        <v>846</v>
      </c>
      <c r="D28" s="135" t="s">
        <v>807</v>
      </c>
      <c r="E28" s="11" t="s">
        <v>126</v>
      </c>
      <c r="F28" s="11" t="s">
        <v>127</v>
      </c>
      <c r="G28" s="11" t="s">
        <v>131</v>
      </c>
      <c r="H28" s="11" t="s">
        <v>130</v>
      </c>
      <c r="I28" s="11" t="s">
        <v>128</v>
      </c>
      <c r="J28" s="11" t="s">
        <v>129</v>
      </c>
    </row>
    <row r="29" spans="1:14" ht="15" customHeight="1">
      <c r="A29" s="28"/>
      <c r="B29" s="28" t="s">
        <v>132</v>
      </c>
      <c r="C29" s="21">
        <f>C4</f>
        <v>1.6400000000000001E-2</v>
      </c>
      <c r="D29" s="21">
        <f>D4</f>
        <v>1.6799999999999999E-2</v>
      </c>
      <c r="E29" s="21">
        <f>E4</f>
        <v>1.0999999999999999E-2</v>
      </c>
      <c r="F29" s="21">
        <f>G4</f>
        <v>1.11E-2</v>
      </c>
      <c r="G29" s="21">
        <f>I4</f>
        <v>1.18E-2</v>
      </c>
      <c r="H29" s="21">
        <f>J4</f>
        <v>1.9099999999999999E-2</v>
      </c>
      <c r="I29" s="21">
        <f>K4</f>
        <v>8.5000000000000006E-3</v>
      </c>
      <c r="J29" s="21">
        <f>M4</f>
        <v>8.0999999999999996E-3</v>
      </c>
    </row>
    <row r="50" spans="1:10" ht="45" customHeight="1">
      <c r="A50" s="28" t="str">
        <f>A5</f>
        <v>FIN2</v>
      </c>
      <c r="B50" s="27" t="str">
        <f>B5</f>
        <v>Cost of Finance processes per $1000 expenses (ORC)</v>
      </c>
      <c r="C50" s="135" t="s">
        <v>846</v>
      </c>
      <c r="D50" s="135" t="s">
        <v>807</v>
      </c>
      <c r="E50" s="11" t="s">
        <v>126</v>
      </c>
      <c r="F50" s="11" t="s">
        <v>127</v>
      </c>
      <c r="G50" s="11" t="s">
        <v>131</v>
      </c>
      <c r="H50" s="11" t="s">
        <v>130</v>
      </c>
      <c r="I50" s="11" t="s">
        <v>128</v>
      </c>
      <c r="J50" s="11" t="s">
        <v>129</v>
      </c>
    </row>
    <row r="51" spans="1:10" ht="15" customHeight="1">
      <c r="A51" s="28" t="str">
        <f t="shared" ref="A51:A57" si="0">A6</f>
        <v>FIN2.1</v>
      </c>
      <c r="B51" s="16" t="str">
        <f>B6</f>
        <v>Perform planning and management accounting</v>
      </c>
      <c r="C51" s="23">
        <f>C6</f>
        <v>4.0896999999999997</v>
      </c>
      <c r="D51" s="23">
        <f>D6</f>
        <v>4.5309999999999997</v>
      </c>
      <c r="E51" s="23">
        <f>E6</f>
        <v>3.1103999999999998</v>
      </c>
      <c r="F51" s="23">
        <f>G6</f>
        <v>3.4005000000000001</v>
      </c>
      <c r="G51" s="23">
        <f>I6</f>
        <v>0.54</v>
      </c>
      <c r="H51" s="23">
        <f>J6</f>
        <v>0.98</v>
      </c>
      <c r="I51" s="23">
        <f>K6</f>
        <v>2.2877000000000001</v>
      </c>
      <c r="J51" s="23">
        <f t="shared" ref="J51:J57" si="1">M6</f>
        <v>2.2364000000000002</v>
      </c>
    </row>
    <row r="52" spans="1:10" ht="15" customHeight="1">
      <c r="A52" s="28" t="str">
        <f t="shared" si="0"/>
        <v>FIN2.2</v>
      </c>
      <c r="B52" s="16" t="str">
        <f t="shared" ref="B52:E57" si="2">B7</f>
        <v>Perform revenue accounting</v>
      </c>
      <c r="C52" s="23">
        <f t="shared" si="2"/>
        <v>1.0664</v>
      </c>
      <c r="D52" s="23">
        <f t="shared" si="2"/>
        <v>1.1147</v>
      </c>
      <c r="E52" s="23">
        <f t="shared" si="2"/>
        <v>0.59219999999999995</v>
      </c>
      <c r="F52" s="23">
        <f t="shared" ref="F52:F57" si="3">G7</f>
        <v>0.31190000000000001</v>
      </c>
      <c r="G52" s="23">
        <f t="shared" ref="G52:G57" si="4">I7</f>
        <v>0.59</v>
      </c>
      <c r="H52" s="23">
        <f t="shared" ref="H52:H57" si="5">J7</f>
        <v>0.36</v>
      </c>
      <c r="I52" s="23">
        <f t="shared" ref="I52:I57" si="6">K7</f>
        <v>0.30830000000000002</v>
      </c>
      <c r="J52" s="23">
        <f t="shared" si="1"/>
        <v>0.1341</v>
      </c>
    </row>
    <row r="53" spans="1:10" ht="15" customHeight="1">
      <c r="A53" s="28" t="str">
        <f t="shared" si="0"/>
        <v>FIN2.3</v>
      </c>
      <c r="B53" s="16" t="str">
        <f t="shared" si="2"/>
        <v>Perform general accounting and reporting</v>
      </c>
      <c r="C53" s="23">
        <f t="shared" si="2"/>
        <v>2.5813999999999999</v>
      </c>
      <c r="D53" s="23">
        <f t="shared" si="2"/>
        <v>2.6044</v>
      </c>
      <c r="E53" s="23">
        <f t="shared" si="2"/>
        <v>1.8613999999999999</v>
      </c>
      <c r="F53" s="23">
        <f t="shared" si="3"/>
        <v>2.2147999999999999</v>
      </c>
      <c r="G53" s="23">
        <f t="shared" si="4"/>
        <v>1.67</v>
      </c>
      <c r="H53" s="23">
        <f t="shared" si="5"/>
        <v>1.94</v>
      </c>
      <c r="I53" s="23">
        <f t="shared" si="6"/>
        <v>1.4360999999999999</v>
      </c>
      <c r="J53" s="23">
        <f t="shared" si="1"/>
        <v>1.5712999999999999</v>
      </c>
    </row>
    <row r="54" spans="1:10" ht="15" customHeight="1">
      <c r="A54" s="28" t="str">
        <f t="shared" si="0"/>
        <v>FIN2.4</v>
      </c>
      <c r="B54" s="16" t="str">
        <f t="shared" si="2"/>
        <v>Manage fixed asset project accounting</v>
      </c>
      <c r="C54" s="23">
        <f t="shared" si="2"/>
        <v>1.3289</v>
      </c>
      <c r="D54" s="23">
        <f t="shared" si="2"/>
        <v>1.3177000000000001</v>
      </c>
      <c r="E54" s="23">
        <f t="shared" si="2"/>
        <v>0.46960000000000002</v>
      </c>
      <c r="F54" s="23">
        <f t="shared" si="3"/>
        <v>0.38109999999999999</v>
      </c>
      <c r="G54" s="23">
        <f t="shared" si="4"/>
        <v>0.15</v>
      </c>
      <c r="H54" s="23" t="str">
        <f t="shared" si="5"/>
        <v>N/A</v>
      </c>
      <c r="I54" s="23">
        <f t="shared" si="6"/>
        <v>0.22420000000000001</v>
      </c>
      <c r="J54" s="23">
        <f t="shared" si="1"/>
        <v>0.2374</v>
      </c>
    </row>
    <row r="55" spans="1:10" ht="15" customHeight="1">
      <c r="A55" s="28" t="str">
        <f t="shared" si="0"/>
        <v>FIN2.5</v>
      </c>
      <c r="B55" s="16" t="str">
        <f t="shared" si="2"/>
        <v>Process payroll</v>
      </c>
      <c r="C55" s="23">
        <f t="shared" si="2"/>
        <v>1.9568000000000001</v>
      </c>
      <c r="D55" s="23">
        <f t="shared" si="2"/>
        <v>1.7718</v>
      </c>
      <c r="E55" s="23">
        <f t="shared" si="2"/>
        <v>1.3015000000000001</v>
      </c>
      <c r="F55" s="23">
        <f t="shared" si="3"/>
        <v>1.3656999999999999</v>
      </c>
      <c r="G55" s="23">
        <f t="shared" si="4"/>
        <v>0.83</v>
      </c>
      <c r="H55" s="23">
        <f t="shared" si="5"/>
        <v>1.1200000000000001</v>
      </c>
      <c r="I55" s="23">
        <f t="shared" si="6"/>
        <v>0.67969999999999997</v>
      </c>
      <c r="J55" s="23">
        <f t="shared" si="1"/>
        <v>0.77310000000000001</v>
      </c>
    </row>
    <row r="56" spans="1:10" ht="30" customHeight="1">
      <c r="A56" s="28" t="str">
        <f t="shared" si="0"/>
        <v>FIN2.6</v>
      </c>
      <c r="B56" s="16" t="str">
        <f t="shared" si="2"/>
        <v>Process accounts payable and expense reimbursements</v>
      </c>
      <c r="C56" s="23">
        <f t="shared" si="2"/>
        <v>1.9766999999999999</v>
      </c>
      <c r="D56" s="23">
        <f t="shared" si="2"/>
        <v>1.6652</v>
      </c>
      <c r="E56" s="23">
        <f t="shared" si="2"/>
        <v>1.1265000000000001</v>
      </c>
      <c r="F56" s="23">
        <f t="shared" si="3"/>
        <v>1.4248000000000001</v>
      </c>
      <c r="G56" s="23">
        <f t="shared" si="4"/>
        <v>0.8</v>
      </c>
      <c r="H56" s="23">
        <f t="shared" si="5"/>
        <v>1.27</v>
      </c>
      <c r="I56" s="23">
        <f t="shared" si="6"/>
        <v>0.89800000000000002</v>
      </c>
      <c r="J56" s="23">
        <f t="shared" si="1"/>
        <v>0.75700000000000001</v>
      </c>
    </row>
    <row r="57" spans="1:10" ht="15" customHeight="1">
      <c r="A57" s="28" t="str">
        <f t="shared" si="0"/>
        <v>FIN2.7</v>
      </c>
      <c r="B57" s="16" t="str">
        <f t="shared" si="2"/>
        <v>Other</v>
      </c>
      <c r="C57" s="23">
        <f t="shared" si="2"/>
        <v>3.4053</v>
      </c>
      <c r="D57" s="23">
        <f t="shared" si="2"/>
        <v>3.7740999999999998</v>
      </c>
      <c r="E57" s="23">
        <f t="shared" si="2"/>
        <v>1.3343</v>
      </c>
      <c r="F57" s="23">
        <f t="shared" si="3"/>
        <v>0.59119999999999995</v>
      </c>
      <c r="G57" s="23" t="str">
        <f t="shared" si="4"/>
        <v>N/A</v>
      </c>
      <c r="H57" s="23" t="str">
        <f t="shared" si="5"/>
        <v>N/A</v>
      </c>
      <c r="I57" s="23">
        <f t="shared" si="6"/>
        <v>0.39889999999999998</v>
      </c>
      <c r="J57" s="23">
        <f t="shared" si="1"/>
        <v>0.27289999999999998</v>
      </c>
    </row>
    <row r="81" spans="1:10" ht="45" customHeight="1">
      <c r="A81" s="28" t="str">
        <f>A13</f>
        <v>FIN3</v>
      </c>
      <c r="B81" s="27" t="str">
        <f>B13</f>
        <v>Total cost of the Finance function per organisational FTE</v>
      </c>
      <c r="C81" s="135" t="s">
        <v>846</v>
      </c>
      <c r="D81" s="135" t="s">
        <v>807</v>
      </c>
      <c r="E81" s="11" t="s">
        <v>126</v>
      </c>
      <c r="F81" s="11" t="s">
        <v>127</v>
      </c>
      <c r="G81" s="11" t="s">
        <v>131</v>
      </c>
      <c r="H81" s="11" t="s">
        <v>130</v>
      </c>
      <c r="I81" s="11" t="s">
        <v>128</v>
      </c>
      <c r="J81" s="11" t="s">
        <v>129</v>
      </c>
    </row>
    <row r="82" spans="1:10" ht="15" customHeight="1">
      <c r="A82" s="28"/>
      <c r="B82" s="28" t="s">
        <v>132</v>
      </c>
      <c r="C82" s="23">
        <f>C13</f>
        <v>3001.6046999999999</v>
      </c>
      <c r="D82" s="23">
        <f>D13</f>
        <v>3016.5641999999998</v>
      </c>
      <c r="E82" s="23">
        <f>E13</f>
        <v>2563.6707000000001</v>
      </c>
      <c r="F82" s="23">
        <f>G13</f>
        <v>2569.2600000000002</v>
      </c>
      <c r="G82" s="23">
        <f>I13</f>
        <v>4679</v>
      </c>
      <c r="H82" s="23">
        <f>J13</f>
        <v>5571</v>
      </c>
      <c r="I82" s="23">
        <f>K13</f>
        <v>2144.1707999999999</v>
      </c>
      <c r="J82" s="23">
        <f>M13</f>
        <v>1551.3462999999999</v>
      </c>
    </row>
    <row r="103" spans="1:10" ht="45" customHeight="1">
      <c r="A103" s="28" t="str">
        <f>A14</f>
        <v>FIN4</v>
      </c>
      <c r="B103" s="27" t="str">
        <f>B14</f>
        <v>Percentage of Finance FTE by Finance process</v>
      </c>
      <c r="C103" s="135" t="s">
        <v>846</v>
      </c>
      <c r="D103" s="135" t="s">
        <v>807</v>
      </c>
      <c r="E103" s="11" t="s">
        <v>126</v>
      </c>
      <c r="F103" s="11" t="s">
        <v>127</v>
      </c>
      <c r="G103" s="11" t="s">
        <v>131</v>
      </c>
      <c r="H103" s="11" t="s">
        <v>130</v>
      </c>
      <c r="I103" s="11" t="s">
        <v>128</v>
      </c>
      <c r="J103" s="11" t="s">
        <v>129</v>
      </c>
    </row>
    <row r="104" spans="1:10" ht="15" customHeight="1">
      <c r="A104" s="28" t="str">
        <f t="shared" ref="A104:E110" si="7">A15</f>
        <v>FIN4.1</v>
      </c>
      <c r="B104" s="16" t="str">
        <f>B15</f>
        <v>Perform planning and management accounting</v>
      </c>
      <c r="C104" s="31">
        <f>C15</f>
        <v>0.20860000000000001</v>
      </c>
      <c r="D104" s="31">
        <f>D15</f>
        <v>0.23449999999999999</v>
      </c>
      <c r="E104" s="31">
        <f>E15</f>
        <v>0.25540000000000002</v>
      </c>
      <c r="F104" s="31">
        <f>G15</f>
        <v>0.2984</v>
      </c>
      <c r="G104" s="31">
        <f>I15</f>
        <v>0.12429999999999999</v>
      </c>
      <c r="H104" s="31">
        <f>J15</f>
        <v>0.18310000000000001</v>
      </c>
      <c r="I104" s="31">
        <f>K15</f>
        <v>0.20960000000000001</v>
      </c>
      <c r="J104" s="31">
        <f t="shared" ref="J104:J110" si="8">M15</f>
        <v>0.2167</v>
      </c>
    </row>
    <row r="105" spans="1:10" ht="15" customHeight="1">
      <c r="A105" s="28" t="str">
        <f t="shared" si="7"/>
        <v>FIN4.2</v>
      </c>
      <c r="B105" s="16" t="str">
        <f t="shared" si="7"/>
        <v>Perform revenue accounting</v>
      </c>
      <c r="C105" s="31">
        <f t="shared" si="7"/>
        <v>9.98E-2</v>
      </c>
      <c r="D105" s="31">
        <f t="shared" si="7"/>
        <v>9.64E-2</v>
      </c>
      <c r="E105" s="31">
        <f t="shared" si="7"/>
        <v>6.9400000000000003E-2</v>
      </c>
      <c r="F105" s="31">
        <f t="shared" ref="F105:F110" si="9">G16</f>
        <v>3.5200000000000002E-2</v>
      </c>
      <c r="G105" s="31">
        <f t="shared" ref="G105:G110" si="10">I16</f>
        <v>3.9800000000000002E-2</v>
      </c>
      <c r="H105" s="31">
        <f t="shared" ref="H105:H110" si="11">J16</f>
        <v>3.3799999999999997E-2</v>
      </c>
      <c r="I105" s="31">
        <f t="shared" ref="I105:I110" si="12">K16</f>
        <v>5.2499999999999998E-2</v>
      </c>
      <c r="J105" s="31">
        <f t="shared" si="8"/>
        <v>1.9900000000000001E-2</v>
      </c>
    </row>
    <row r="106" spans="1:10" ht="15" customHeight="1">
      <c r="A106" s="28" t="str">
        <f t="shared" si="7"/>
        <v>FIN4.3</v>
      </c>
      <c r="B106" s="16" t="str">
        <f t="shared" si="7"/>
        <v>Perform general accounting and reporting</v>
      </c>
      <c r="C106" s="31">
        <f t="shared" si="7"/>
        <v>0.12790000000000001</v>
      </c>
      <c r="D106" s="31">
        <f t="shared" si="7"/>
        <v>0.1366</v>
      </c>
      <c r="E106" s="31">
        <f t="shared" si="7"/>
        <v>0.13980000000000001</v>
      </c>
      <c r="F106" s="31">
        <f t="shared" si="9"/>
        <v>0.17910000000000001</v>
      </c>
      <c r="G106" s="31">
        <f t="shared" si="10"/>
        <v>0.1545</v>
      </c>
      <c r="H106" s="31">
        <f t="shared" si="11"/>
        <v>0.1525</v>
      </c>
      <c r="I106" s="31">
        <f t="shared" si="12"/>
        <v>0.12909999999999999</v>
      </c>
      <c r="J106" s="31">
        <f t="shared" si="8"/>
        <v>0.1469</v>
      </c>
    </row>
    <row r="107" spans="1:10" ht="15" customHeight="1">
      <c r="A107" s="28" t="str">
        <f t="shared" si="7"/>
        <v>FIN4.4</v>
      </c>
      <c r="B107" s="16" t="str">
        <f t="shared" si="7"/>
        <v>Manage fixed asset project accounting</v>
      </c>
      <c r="C107" s="31">
        <f t="shared" si="7"/>
        <v>8.2600000000000007E-2</v>
      </c>
      <c r="D107" s="31">
        <f t="shared" si="7"/>
        <v>8.0199999999999994E-2</v>
      </c>
      <c r="E107" s="31">
        <f t="shared" si="7"/>
        <v>4.2700000000000002E-2</v>
      </c>
      <c r="F107" s="31">
        <f t="shared" si="9"/>
        <v>3.8899999999999997E-2</v>
      </c>
      <c r="G107" s="31">
        <f t="shared" si="10"/>
        <v>2.0299999999999999E-2</v>
      </c>
      <c r="H107" s="31">
        <f t="shared" si="11"/>
        <v>1.0200000000000001E-2</v>
      </c>
      <c r="I107" s="31">
        <f t="shared" si="12"/>
        <v>3.8800000000000001E-2</v>
      </c>
      <c r="J107" s="31">
        <f t="shared" si="8"/>
        <v>0.02</v>
      </c>
    </row>
    <row r="108" spans="1:10" ht="15" customHeight="1">
      <c r="A108" s="28" t="str">
        <f t="shared" si="7"/>
        <v>FIN4.5</v>
      </c>
      <c r="B108" s="16" t="str">
        <f t="shared" si="7"/>
        <v>Process payroll</v>
      </c>
      <c r="C108" s="31">
        <f t="shared" si="7"/>
        <v>0.12479999999999999</v>
      </c>
      <c r="D108" s="31">
        <f t="shared" si="7"/>
        <v>9.8000000000000004E-2</v>
      </c>
      <c r="E108" s="31">
        <f t="shared" si="7"/>
        <v>0.1168</v>
      </c>
      <c r="F108" s="31">
        <f t="shared" si="9"/>
        <v>0.12609999999999999</v>
      </c>
      <c r="G108" s="31">
        <f t="shared" si="10"/>
        <v>7.1400000000000005E-2</v>
      </c>
      <c r="H108" s="31">
        <f t="shared" si="11"/>
        <v>0.1166</v>
      </c>
      <c r="I108" s="31">
        <f t="shared" si="12"/>
        <v>7.0800000000000002E-2</v>
      </c>
      <c r="J108" s="31">
        <f t="shared" si="8"/>
        <v>7.0800000000000002E-2</v>
      </c>
    </row>
    <row r="109" spans="1:10" ht="30" customHeight="1">
      <c r="A109" s="28" t="str">
        <f t="shared" si="7"/>
        <v>FIN4.6</v>
      </c>
      <c r="B109" s="16" t="str">
        <f t="shared" si="7"/>
        <v>Process accounts payable and expense reimbursements</v>
      </c>
      <c r="C109" s="31">
        <f t="shared" si="7"/>
        <v>0.19550000000000001</v>
      </c>
      <c r="D109" s="31">
        <f t="shared" si="7"/>
        <v>0.1429</v>
      </c>
      <c r="E109" s="31">
        <f t="shared" si="7"/>
        <v>0.15310000000000001</v>
      </c>
      <c r="F109" s="31">
        <f t="shared" si="9"/>
        <v>0.17510000000000001</v>
      </c>
      <c r="G109" s="31">
        <f t="shared" si="10"/>
        <v>0.125</v>
      </c>
      <c r="H109" s="31">
        <f t="shared" si="11"/>
        <v>0.1545</v>
      </c>
      <c r="I109" s="31">
        <f t="shared" si="12"/>
        <v>0.1043</v>
      </c>
      <c r="J109" s="31">
        <f t="shared" si="8"/>
        <v>0.12139999999999999</v>
      </c>
    </row>
    <row r="110" spans="1:10" ht="15" customHeight="1">
      <c r="A110" s="28" t="str">
        <f t="shared" si="7"/>
        <v>FIN4.7</v>
      </c>
      <c r="B110" s="16" t="str">
        <f>B21</f>
        <v>Other</v>
      </c>
      <c r="C110" s="31">
        <f>C21</f>
        <v>0.161</v>
      </c>
      <c r="D110" s="31">
        <f>D21</f>
        <v>0.21129999999999999</v>
      </c>
      <c r="E110" s="31">
        <f>E21</f>
        <v>0.1036</v>
      </c>
      <c r="F110" s="31">
        <f t="shared" si="9"/>
        <v>5.1999999999999998E-2</v>
      </c>
      <c r="G110" s="31">
        <f t="shared" si="10"/>
        <v>7.1400000000000005E-2</v>
      </c>
      <c r="H110" s="31">
        <f t="shared" si="11"/>
        <v>6.3299999999999995E-2</v>
      </c>
      <c r="I110" s="31">
        <f t="shared" si="12"/>
        <v>2.8000000000000001E-2</v>
      </c>
      <c r="J110" s="31">
        <f t="shared" si="8"/>
        <v>3.61E-2</v>
      </c>
    </row>
    <row r="135" spans="1:10" ht="45" customHeight="1">
      <c r="A135" s="28" t="str">
        <f>A22</f>
        <v>FIN5</v>
      </c>
      <c r="B135" s="27" t="str">
        <f>B22</f>
        <v>Cost of Payroll process per employee</v>
      </c>
      <c r="C135" s="135" t="s">
        <v>846</v>
      </c>
      <c r="D135" s="135" t="s">
        <v>807</v>
      </c>
      <c r="E135" s="11" t="s">
        <v>126</v>
      </c>
      <c r="F135" s="11" t="s">
        <v>127</v>
      </c>
      <c r="G135" s="11" t="s">
        <v>131</v>
      </c>
      <c r="H135" s="11" t="s">
        <v>130</v>
      </c>
      <c r="I135" s="11" t="s">
        <v>128</v>
      </c>
      <c r="J135" s="11" t="s">
        <v>129</v>
      </c>
    </row>
    <row r="136" spans="1:10" ht="15" customHeight="1">
      <c r="A136" s="28"/>
      <c r="B136" s="28" t="s">
        <v>132</v>
      </c>
      <c r="C136" s="23">
        <f>C22</f>
        <v>350.59519999999998</v>
      </c>
      <c r="D136" s="23">
        <f>D22</f>
        <v>309.49520000000001</v>
      </c>
      <c r="E136" s="23">
        <f>E22</f>
        <v>259.28039999999999</v>
      </c>
      <c r="F136" s="23">
        <f>G22</f>
        <v>273.44749999999999</v>
      </c>
      <c r="G136" s="23" t="str">
        <f>I22</f>
        <v>N/A</v>
      </c>
      <c r="H136" s="23" t="str">
        <f>J22</f>
        <v>N/A</v>
      </c>
      <c r="I136" s="23">
        <f>K22</f>
        <v>207.98079999999999</v>
      </c>
      <c r="J136" s="23">
        <f>M22</f>
        <v>202.79679999999999</v>
      </c>
    </row>
    <row r="156" spans="1:10" ht="45" customHeight="1">
      <c r="A156" s="28" t="str">
        <f>A23</f>
        <v>FIN6</v>
      </c>
      <c r="B156" s="27" t="str">
        <f>B23</f>
        <v>Number of employees per payroll FTE</v>
      </c>
      <c r="C156" s="135" t="s">
        <v>846</v>
      </c>
      <c r="D156" s="135" t="s">
        <v>807</v>
      </c>
      <c r="E156" s="11" t="s">
        <v>126</v>
      </c>
      <c r="F156" s="11" t="s">
        <v>127</v>
      </c>
      <c r="G156" s="11" t="s">
        <v>131</v>
      </c>
      <c r="H156" s="11" t="s">
        <v>130</v>
      </c>
      <c r="I156" s="11" t="s">
        <v>128</v>
      </c>
      <c r="J156" s="11" t="s">
        <v>129</v>
      </c>
    </row>
    <row r="157" spans="1:10" ht="15" customHeight="1">
      <c r="A157" s="28"/>
      <c r="B157" s="28" t="s">
        <v>132</v>
      </c>
      <c r="C157" s="22">
        <f>C23</f>
        <v>320.61070000000001</v>
      </c>
      <c r="D157" s="22">
        <f>D23</f>
        <v>392.45280000000002</v>
      </c>
      <c r="E157" s="22">
        <f>E23</f>
        <v>360.53570000000002</v>
      </c>
      <c r="F157" s="22">
        <f>G23</f>
        <v>443.67759999999998</v>
      </c>
      <c r="G157" s="22" t="str">
        <f>I23</f>
        <v>N/A</v>
      </c>
      <c r="H157" s="22" t="str">
        <f>J23</f>
        <v>N/A</v>
      </c>
      <c r="I157" s="22">
        <f>K23</f>
        <v>519.08519999999999</v>
      </c>
      <c r="J157" s="22">
        <f>M23</f>
        <v>708.59810000000004</v>
      </c>
    </row>
    <row r="177" spans="1:8" ht="47.25" customHeight="1">
      <c r="A177" s="28"/>
      <c r="B177" s="27" t="s">
        <v>425</v>
      </c>
      <c r="C177" s="135" t="s">
        <v>837</v>
      </c>
      <c r="D177" s="135" t="s">
        <v>568</v>
      </c>
      <c r="E177" s="11" t="s">
        <v>142</v>
      </c>
      <c r="F177" s="11" t="s">
        <v>143</v>
      </c>
      <c r="G177" s="11" t="s">
        <v>128</v>
      </c>
      <c r="H177" s="11" t="s">
        <v>129</v>
      </c>
    </row>
    <row r="178" spans="1:8" ht="15" customHeight="1">
      <c r="A178" s="28" t="str">
        <f>A24</f>
        <v>FIN7</v>
      </c>
      <c r="B178" s="20" t="s">
        <v>385</v>
      </c>
      <c r="C178" s="54">
        <f t="shared" ref="C178:E179" si="13">C24</f>
        <v>2.6</v>
      </c>
      <c r="D178" s="80">
        <f t="shared" si="13"/>
        <v>2.5</v>
      </c>
      <c r="E178" s="54">
        <f t="shared" si="13"/>
        <v>2.5499999999999998</v>
      </c>
      <c r="F178" s="54">
        <f>G24</f>
        <v>2.5</v>
      </c>
      <c r="G178" s="54">
        <f>K24</f>
        <v>2.75</v>
      </c>
      <c r="H178" s="54">
        <f>M24</f>
        <v>2.7749999999999999</v>
      </c>
    </row>
    <row r="179" spans="1:8" ht="15" customHeight="1">
      <c r="A179" s="28" t="str">
        <f>A25</f>
        <v>FIN8</v>
      </c>
      <c r="B179" s="20" t="s">
        <v>386</v>
      </c>
      <c r="C179" s="54">
        <f t="shared" si="13"/>
        <v>3.3</v>
      </c>
      <c r="D179" s="80">
        <f t="shared" si="13"/>
        <v>3.9</v>
      </c>
      <c r="E179" s="54">
        <f t="shared" si="13"/>
        <v>3.5</v>
      </c>
      <c r="F179" s="54">
        <f>G25</f>
        <v>3.45</v>
      </c>
      <c r="G179" s="54">
        <f>K25</f>
        <v>3.7749999999999999</v>
      </c>
      <c r="H179" s="54">
        <f>M25</f>
        <v>3.8</v>
      </c>
    </row>
    <row r="202" spans="1:7" ht="45" customHeight="1">
      <c r="A202" s="28" t="str">
        <f>A26</f>
        <v>FIN9</v>
      </c>
      <c r="B202" s="27" t="str">
        <f>B26</f>
        <v>Cost of Strategic Financial Management as % of Total Finance Cost</v>
      </c>
      <c r="C202" s="135" t="s">
        <v>846</v>
      </c>
      <c r="D202" s="11" t="s">
        <v>126</v>
      </c>
      <c r="E202" s="11" t="s">
        <v>127</v>
      </c>
      <c r="F202" s="11" t="s">
        <v>128</v>
      </c>
      <c r="G202" s="11" t="s">
        <v>129</v>
      </c>
    </row>
    <row r="203" spans="1:7" ht="15" customHeight="1">
      <c r="A203" s="28"/>
      <c r="B203" s="20" t="s">
        <v>132</v>
      </c>
      <c r="C203" s="176">
        <f>C26</f>
        <v>0.26989999999999997</v>
      </c>
      <c r="D203" s="176">
        <f>E26</f>
        <v>9.5600000000000004E-2</v>
      </c>
      <c r="E203" s="176">
        <f>G26</f>
        <v>9.5600000000000004E-2</v>
      </c>
      <c r="F203" s="176">
        <f>K26</f>
        <v>0.22070000000000001</v>
      </c>
      <c r="G203" s="176">
        <f>M26</f>
        <v>0.1449</v>
      </c>
    </row>
    <row r="204" spans="1:7" ht="15" customHeight="1">
      <c r="A204" s="69" t="s">
        <v>865</v>
      </c>
    </row>
  </sheetData>
  <customSheetViews>
    <customSheetView guid="{1955BA96-31E1-4958-8935-A0DE5811631F}">
      <selection sqref="A1:O1"/>
      <rowBreaks count="4" manualBreakCount="4">
        <brk id="26" max="254" man="1"/>
        <brk id="78" max="254" man="1"/>
        <brk id="132" max="16383" man="1"/>
        <brk id="174" max="254" man="1"/>
      </rowBreaks>
      <pageMargins left="0.70866141732283472" right="0.70866141732283472" top="0.74803149606299213" bottom="0.74803149606299213" header="0.31496062992125984" footer="0.31496062992125984"/>
      <pageSetup paperSize="9" scale="50" orientation="landscape" r:id="rId1"/>
      <headerFooter>
        <oddHeader>&amp;L&amp;C&amp;R</oddHeader>
        <oddFooter>&amp;L&amp;C&amp;R</oddFooter>
      </headerFooter>
    </customSheetView>
  </customSheetViews>
  <mergeCells count="2">
    <mergeCell ref="A1:O1"/>
    <mergeCell ref="A2:J2"/>
  </mergeCells>
  <pageMargins left="0.70866141732283472" right="0.70866141732283472" top="0.74803149606299213" bottom="0.74803149606299213" header="0.31496062992125984" footer="0.31496062992125984"/>
  <pageSetup paperSize="9" scale="50" orientation="landscape"/>
  <headerFooter>
    <oddHeader>&amp;L&amp;C&amp;R</oddHeader>
    <oddFooter>&amp;L&amp;C&amp;R</oddFooter>
  </headerFooter>
  <rowBreaks count="4" manualBreakCount="4">
    <brk id="27" max="254" man="1"/>
    <brk id="80" max="16383" man="1"/>
    <brk id="134" max="16383" man="1"/>
    <brk id="176" max="16383" man="1"/>
  </rowBreaks>
  <drawing r:id="rId2"/>
</worksheet>
</file>

<file path=xl/worksheets/sheet7.xml><?xml version="1.0" encoding="utf-8"?>
<worksheet xmlns="http://schemas.openxmlformats.org/spreadsheetml/2006/main" xmlns:r="http://schemas.openxmlformats.org/officeDocument/2006/relationships">
  <dimension ref="A1:N1017"/>
  <sheetViews>
    <sheetView zoomScaleNormal="100" workbookViewId="0">
      <selection sqref="A1:M1"/>
    </sheetView>
  </sheetViews>
  <sheetFormatPr defaultRowHeight="15" customHeight="1"/>
  <cols>
    <col min="1" max="1" width="15.25" style="1" customWidth="1"/>
    <col min="2" max="2" width="43.75" style="1" customWidth="1"/>
    <col min="3" max="8" width="16.75" customWidth="1"/>
    <col min="9" max="9" width="11.625" customWidth="1"/>
    <col min="10" max="10" width="16.875" customWidth="1"/>
    <col min="11" max="11" width="16.375" customWidth="1"/>
    <col min="12" max="12" width="16.875" customWidth="1"/>
    <col min="13" max="13" width="14.375" customWidth="1"/>
    <col min="14" max="17" width="16.875" customWidth="1"/>
  </cols>
  <sheetData>
    <row r="1" spans="1:14" ht="30" customHeight="1">
      <c r="A1" s="178" t="s">
        <v>852</v>
      </c>
      <c r="B1" s="178"/>
      <c r="C1" s="178"/>
      <c r="D1" s="178"/>
      <c r="E1" s="178"/>
      <c r="F1" s="178"/>
      <c r="G1" s="178"/>
      <c r="H1" s="178"/>
      <c r="I1" s="178"/>
      <c r="J1" s="178"/>
      <c r="K1" s="178"/>
      <c r="L1" s="178"/>
      <c r="M1" s="178"/>
    </row>
    <row r="2" spans="1:14" ht="30" customHeight="1">
      <c r="A2" s="182" t="s">
        <v>125</v>
      </c>
      <c r="B2" s="182"/>
      <c r="C2" s="182"/>
      <c r="D2" s="182"/>
      <c r="E2" s="182"/>
      <c r="F2" s="182"/>
      <c r="G2" s="182"/>
      <c r="H2" s="182"/>
    </row>
    <row r="3" spans="1:14" ht="62.25" customHeight="1">
      <c r="A3" s="26" t="s">
        <v>5</v>
      </c>
      <c r="B3" s="26" t="s">
        <v>11</v>
      </c>
      <c r="C3" s="136" t="s">
        <v>846</v>
      </c>
      <c r="D3" s="136" t="s">
        <v>807</v>
      </c>
      <c r="E3" s="11" t="s">
        <v>476</v>
      </c>
      <c r="F3" s="11" t="s">
        <v>127</v>
      </c>
      <c r="G3" s="11" t="s">
        <v>131</v>
      </c>
      <c r="H3" s="11" t="s">
        <v>130</v>
      </c>
      <c r="I3" s="11" t="s">
        <v>128</v>
      </c>
      <c r="J3" s="11" t="s">
        <v>129</v>
      </c>
      <c r="K3" s="26" t="s">
        <v>426</v>
      </c>
    </row>
    <row r="4" spans="1:14" ht="30" customHeight="1">
      <c r="A4" s="19" t="s">
        <v>79</v>
      </c>
      <c r="B4" s="18" t="s">
        <v>80</v>
      </c>
      <c r="C4" s="21">
        <f>'2. Agency dashboard'!C55</f>
        <v>7.7700000000000005E-2</v>
      </c>
      <c r="D4" s="21">
        <f>'2. Agency dashboard'!D55</f>
        <v>6.6900000000000001E-2</v>
      </c>
      <c r="E4" s="21">
        <v>7.7299999999999994E-2</v>
      </c>
      <c r="F4" s="21">
        <v>6.7100000000000007E-2</v>
      </c>
      <c r="G4" s="21">
        <v>1.6799999999999999E-2</v>
      </c>
      <c r="H4" s="21">
        <v>3.6299999999999999E-2</v>
      </c>
      <c r="I4" s="21">
        <v>6.5299999999999997E-2</v>
      </c>
      <c r="J4" s="21">
        <v>4.5199999999999997E-2</v>
      </c>
      <c r="K4" s="21">
        <v>3.2300000000000002E-2</v>
      </c>
    </row>
    <row r="5" spans="1:14" ht="60.75" customHeight="1">
      <c r="A5" s="122" t="s">
        <v>81</v>
      </c>
      <c r="B5" s="79" t="s">
        <v>479</v>
      </c>
      <c r="C5" s="183" t="s">
        <v>569</v>
      </c>
      <c r="D5" s="184"/>
      <c r="F5" s="21"/>
      <c r="G5" s="50"/>
      <c r="H5" s="50"/>
      <c r="I5" s="52"/>
      <c r="J5" s="21"/>
      <c r="K5" s="52"/>
      <c r="N5" s="71"/>
    </row>
    <row r="6" spans="1:14" ht="30" customHeight="1">
      <c r="A6" s="142" t="s">
        <v>570</v>
      </c>
      <c r="B6" s="55" t="s">
        <v>174</v>
      </c>
      <c r="C6" s="59">
        <f>'2. Agency dashboard'!C57</f>
        <v>0.13089999999999999</v>
      </c>
      <c r="D6" s="59">
        <f>'2. Agency dashboard'!D57</f>
        <v>0.1237</v>
      </c>
      <c r="E6" s="21">
        <v>5.6399999999999999E-2</v>
      </c>
      <c r="F6" s="21">
        <v>5.4199999999999998E-2</v>
      </c>
      <c r="G6" s="21" t="s">
        <v>869</v>
      </c>
      <c r="H6" s="21" t="s">
        <v>869</v>
      </c>
      <c r="I6" s="21">
        <v>2.87E-2</v>
      </c>
      <c r="J6" s="21">
        <v>2.87E-2</v>
      </c>
      <c r="K6" s="21">
        <v>6.9000000000000006E-2</v>
      </c>
    </row>
    <row r="7" spans="1:14" ht="30" customHeight="1">
      <c r="A7" s="142" t="s">
        <v>571</v>
      </c>
      <c r="B7" s="55" t="s">
        <v>185</v>
      </c>
      <c r="C7" s="59">
        <f>'2. Agency dashboard'!C58</f>
        <v>1.5900000000000001E-2</v>
      </c>
      <c r="D7" s="59">
        <f>'2. Agency dashboard'!D58</f>
        <v>1.34E-2</v>
      </c>
      <c r="E7" s="21">
        <v>2.76E-2</v>
      </c>
      <c r="F7" s="21">
        <v>3.5000000000000003E-2</v>
      </c>
      <c r="G7" s="21" t="s">
        <v>869</v>
      </c>
      <c r="H7" s="21" t="s">
        <v>869</v>
      </c>
      <c r="I7" s="21">
        <v>1.2500000000000001E-2</v>
      </c>
      <c r="J7" s="21">
        <v>1.7500000000000002E-2</v>
      </c>
      <c r="K7" s="21">
        <v>1.9E-2</v>
      </c>
    </row>
    <row r="8" spans="1:14" ht="30" customHeight="1">
      <c r="A8" s="142" t="s">
        <v>82</v>
      </c>
      <c r="B8" s="55" t="s">
        <v>195</v>
      </c>
      <c r="C8" s="59">
        <f>'2. Agency dashboard'!C59</f>
        <v>4.5900000000000003E-2</v>
      </c>
      <c r="D8" s="59">
        <f>'2. Agency dashboard'!D59</f>
        <v>4.4600000000000001E-2</v>
      </c>
      <c r="E8" s="21">
        <v>5.57E-2</v>
      </c>
      <c r="F8" s="21">
        <v>5.6099999999999997E-2</v>
      </c>
      <c r="G8" s="21" t="s">
        <v>869</v>
      </c>
      <c r="H8" s="21" t="s">
        <v>869</v>
      </c>
      <c r="I8" s="21">
        <v>8.09E-2</v>
      </c>
      <c r="J8" s="21">
        <v>8.48E-2</v>
      </c>
      <c r="K8" s="21">
        <v>9.6000000000000002E-2</v>
      </c>
    </row>
    <row r="9" spans="1:14" ht="30" customHeight="1">
      <c r="A9" s="142" t="s">
        <v>83</v>
      </c>
      <c r="B9" s="55" t="s">
        <v>205</v>
      </c>
      <c r="C9" s="59">
        <f>'2. Agency dashboard'!C60</f>
        <v>1.17E-2</v>
      </c>
      <c r="D9" s="59">
        <f>'2. Agency dashboard'!D60</f>
        <v>1.83E-2</v>
      </c>
      <c r="E9" s="21">
        <v>1.23E-2</v>
      </c>
      <c r="F9" s="21">
        <v>1.6299999999999999E-2</v>
      </c>
      <c r="G9" s="21" t="s">
        <v>869</v>
      </c>
      <c r="H9" s="21" t="s">
        <v>869</v>
      </c>
      <c r="I9" s="21">
        <v>7.4000000000000003E-3</v>
      </c>
      <c r="J9" s="21">
        <v>7.3000000000000001E-3</v>
      </c>
      <c r="K9" s="21">
        <v>2.1000000000000001E-2</v>
      </c>
    </row>
    <row r="10" spans="1:14" ht="30" customHeight="1">
      <c r="A10" s="142" t="s">
        <v>84</v>
      </c>
      <c r="B10" s="55" t="s">
        <v>215</v>
      </c>
      <c r="C10" s="59">
        <f>'2. Agency dashboard'!C61</f>
        <v>7.9000000000000008E-3</v>
      </c>
      <c r="D10" s="59">
        <f>'2. Agency dashboard'!D61</f>
        <v>1.1000000000000001E-3</v>
      </c>
      <c r="E10" s="21">
        <v>1.72E-2</v>
      </c>
      <c r="F10" s="21">
        <v>1.55E-2</v>
      </c>
      <c r="G10" s="21" t="s">
        <v>869</v>
      </c>
      <c r="H10" s="21" t="s">
        <v>869</v>
      </c>
      <c r="I10" s="21">
        <v>9.4000000000000004E-3</v>
      </c>
      <c r="J10" s="21">
        <v>6.1000000000000004E-3</v>
      </c>
      <c r="K10" s="21">
        <v>2.1000000000000001E-2</v>
      </c>
    </row>
    <row r="11" spans="1:14" ht="30" customHeight="1">
      <c r="A11" s="142" t="s">
        <v>572</v>
      </c>
      <c r="B11" s="55" t="s">
        <v>225</v>
      </c>
      <c r="C11" s="59">
        <f>'2. Agency dashboard'!C62</f>
        <v>0.13689999999999999</v>
      </c>
      <c r="D11" s="59">
        <f>'2. Agency dashboard'!D62</f>
        <v>6.7100000000000007E-2</v>
      </c>
      <c r="E11" s="21">
        <v>3.6499999999999998E-2</v>
      </c>
      <c r="F11" s="21">
        <v>5.8900000000000001E-2</v>
      </c>
      <c r="G11" s="21" t="s">
        <v>869</v>
      </c>
      <c r="H11" s="21" t="s">
        <v>869</v>
      </c>
      <c r="I11" s="21">
        <v>1.4500000000000001E-2</v>
      </c>
      <c r="J11" s="21">
        <v>2.69E-2</v>
      </c>
      <c r="K11" s="21">
        <v>0.1</v>
      </c>
    </row>
    <row r="12" spans="1:14" ht="30" customHeight="1">
      <c r="A12" s="142" t="s">
        <v>573</v>
      </c>
      <c r="B12" s="55" t="s">
        <v>235</v>
      </c>
      <c r="C12" s="59">
        <f>'2. Agency dashboard'!C63</f>
        <v>0.14099999999999999</v>
      </c>
      <c r="D12" s="59">
        <f>'2. Agency dashboard'!D63</f>
        <v>8.1500000000000003E-2</v>
      </c>
      <c r="E12" s="21">
        <v>0.1205</v>
      </c>
      <c r="F12" s="21">
        <v>0.14249999999999999</v>
      </c>
      <c r="G12" s="21" t="s">
        <v>869</v>
      </c>
      <c r="H12" s="21" t="s">
        <v>869</v>
      </c>
      <c r="I12" s="21">
        <v>9.8799999999999999E-2</v>
      </c>
      <c r="J12" s="21">
        <v>0.10580000000000001</v>
      </c>
      <c r="K12" s="21">
        <v>0.14399999999999999</v>
      </c>
    </row>
    <row r="13" spans="1:14" ht="30" customHeight="1">
      <c r="A13" s="142" t="s">
        <v>574</v>
      </c>
      <c r="B13" s="55" t="s">
        <v>245</v>
      </c>
      <c r="C13" s="59">
        <f>'2. Agency dashboard'!C64</f>
        <v>2.8799999999999999E-2</v>
      </c>
      <c r="D13" s="59">
        <f>'2. Agency dashboard'!D64</f>
        <v>3.3700000000000001E-2</v>
      </c>
      <c r="E13" s="21">
        <v>2.1499999999999998E-2</v>
      </c>
      <c r="F13" s="21">
        <v>2.4199999999999999E-2</v>
      </c>
      <c r="G13" s="21" t="s">
        <v>869</v>
      </c>
      <c r="H13" s="21" t="s">
        <v>869</v>
      </c>
      <c r="I13" s="21">
        <v>1.06E-2</v>
      </c>
      <c r="J13" s="21">
        <v>1.09E-2</v>
      </c>
      <c r="K13" s="21">
        <v>2.5000000000000001E-2</v>
      </c>
    </row>
    <row r="14" spans="1:14" ht="30" customHeight="1">
      <c r="A14" s="142" t="s">
        <v>575</v>
      </c>
      <c r="B14" s="55" t="s">
        <v>255</v>
      </c>
      <c r="C14" s="59">
        <f>'2. Agency dashboard'!C65</f>
        <v>0.38890000000000002</v>
      </c>
      <c r="D14" s="59">
        <f>'2. Agency dashboard'!D65</f>
        <v>0.55649999999999999</v>
      </c>
      <c r="E14" s="21">
        <v>0.47060000000000002</v>
      </c>
      <c r="F14" s="21">
        <v>0.40389999999999998</v>
      </c>
      <c r="G14" s="21" t="s">
        <v>869</v>
      </c>
      <c r="H14" s="21" t="s">
        <v>869</v>
      </c>
      <c r="I14" s="21">
        <v>0.39379999999999998</v>
      </c>
      <c r="J14" s="21">
        <v>0.224</v>
      </c>
      <c r="K14" s="21">
        <v>0.44600000000000001</v>
      </c>
    </row>
    <row r="15" spans="1:14" ht="30" customHeight="1">
      <c r="A15" s="142" t="s">
        <v>576</v>
      </c>
      <c r="B15" s="55" t="s">
        <v>265</v>
      </c>
      <c r="C15" s="59">
        <f>'2. Agency dashboard'!C66</f>
        <v>9.1999999999999998E-2</v>
      </c>
      <c r="D15" s="59">
        <f>'2. Agency dashboard'!D66</f>
        <v>6.0100000000000001E-2</v>
      </c>
      <c r="E15" s="21">
        <v>0.10979999999999999</v>
      </c>
      <c r="F15" s="21">
        <v>0.1094</v>
      </c>
      <c r="G15" s="21" t="s">
        <v>869</v>
      </c>
      <c r="H15" s="21" t="s">
        <v>869</v>
      </c>
      <c r="I15" s="21">
        <v>9.2100000000000001E-2</v>
      </c>
      <c r="J15" s="21">
        <v>5.3699999999999998E-2</v>
      </c>
      <c r="K15" s="21">
        <v>0.06</v>
      </c>
    </row>
    <row r="16" spans="1:14" ht="30" customHeight="1">
      <c r="A16" s="117" t="s">
        <v>85</v>
      </c>
      <c r="B16" s="79" t="s">
        <v>480</v>
      </c>
      <c r="C16" s="59"/>
      <c r="D16" s="59"/>
      <c r="E16" s="21"/>
      <c r="F16" s="21"/>
      <c r="G16" s="21"/>
      <c r="H16" s="21"/>
      <c r="I16" s="21"/>
      <c r="J16" s="21"/>
      <c r="K16" s="21"/>
      <c r="N16" s="71"/>
    </row>
    <row r="17" spans="1:14" ht="30" customHeight="1">
      <c r="A17" s="142" t="s">
        <v>577</v>
      </c>
      <c r="B17" s="79" t="s">
        <v>481</v>
      </c>
      <c r="C17" s="59"/>
      <c r="D17" s="59"/>
      <c r="E17" s="21"/>
      <c r="F17" s="21"/>
      <c r="G17" s="21"/>
      <c r="H17" s="21"/>
      <c r="I17" s="21"/>
      <c r="J17" s="21"/>
      <c r="K17" s="21"/>
      <c r="N17" s="71"/>
    </row>
    <row r="18" spans="1:14" ht="30" customHeight="1">
      <c r="A18" s="143" t="s">
        <v>578</v>
      </c>
      <c r="B18" s="55" t="s">
        <v>176</v>
      </c>
      <c r="C18" s="59">
        <f>'2. Agency dashboard'!C69</f>
        <v>0</v>
      </c>
      <c r="D18" s="59">
        <f>'2. Agency dashboard'!D69</f>
        <v>0</v>
      </c>
      <c r="E18" s="21">
        <v>0</v>
      </c>
      <c r="F18" s="21">
        <v>0</v>
      </c>
      <c r="G18" s="21" t="s">
        <v>869</v>
      </c>
      <c r="H18" s="21" t="s">
        <v>869</v>
      </c>
      <c r="I18" s="21">
        <v>0</v>
      </c>
      <c r="J18" s="21">
        <v>0</v>
      </c>
      <c r="K18" s="21" t="s">
        <v>869</v>
      </c>
    </row>
    <row r="19" spans="1:14" ht="30" customHeight="1">
      <c r="A19" s="143" t="s">
        <v>579</v>
      </c>
      <c r="B19" s="55" t="s">
        <v>177</v>
      </c>
      <c r="C19" s="59">
        <f>'2. Agency dashboard'!C70</f>
        <v>0</v>
      </c>
      <c r="D19" s="59">
        <f>'2. Agency dashboard'!D70</f>
        <v>0</v>
      </c>
      <c r="E19" s="21">
        <v>4.7399999999999998E-2</v>
      </c>
      <c r="F19" s="21">
        <v>8.6E-3</v>
      </c>
      <c r="G19" s="21" t="s">
        <v>869</v>
      </c>
      <c r="H19" s="21" t="s">
        <v>869</v>
      </c>
      <c r="I19" s="21">
        <v>1.6000000000000001E-3</v>
      </c>
      <c r="J19" s="21">
        <v>0</v>
      </c>
      <c r="K19" s="21" t="s">
        <v>869</v>
      </c>
    </row>
    <row r="20" spans="1:14" ht="30" customHeight="1">
      <c r="A20" s="143" t="s">
        <v>580</v>
      </c>
      <c r="B20" s="55" t="s">
        <v>178</v>
      </c>
      <c r="C20" s="59">
        <f>'2. Agency dashboard'!C71</f>
        <v>0</v>
      </c>
      <c r="D20" s="59">
        <f>'2. Agency dashboard'!D71</f>
        <v>0</v>
      </c>
      <c r="E20" s="21">
        <v>0</v>
      </c>
      <c r="F20" s="21">
        <v>0</v>
      </c>
      <c r="G20" s="21" t="s">
        <v>869</v>
      </c>
      <c r="H20" s="21" t="s">
        <v>869</v>
      </c>
      <c r="I20" s="21">
        <v>0</v>
      </c>
      <c r="J20" s="21">
        <v>0</v>
      </c>
      <c r="K20" s="21" t="s">
        <v>869</v>
      </c>
    </row>
    <row r="21" spans="1:14" ht="30" customHeight="1">
      <c r="A21" s="143" t="s">
        <v>581</v>
      </c>
      <c r="B21" s="55" t="s">
        <v>179</v>
      </c>
      <c r="C21" s="59">
        <f>'2. Agency dashboard'!C72</f>
        <v>0.74419999999999997</v>
      </c>
      <c r="D21" s="59">
        <f>'2. Agency dashboard'!D72</f>
        <v>0.55820000000000003</v>
      </c>
      <c r="E21" s="21">
        <v>0.191</v>
      </c>
      <c r="F21" s="21">
        <v>0.10299999999999999</v>
      </c>
      <c r="G21" s="21" t="s">
        <v>869</v>
      </c>
      <c r="H21" s="21" t="s">
        <v>869</v>
      </c>
      <c r="I21" s="21">
        <v>3.1300000000000001E-2</v>
      </c>
      <c r="J21" s="21">
        <v>2.0999999999999999E-3</v>
      </c>
      <c r="K21" s="21" t="s">
        <v>869</v>
      </c>
    </row>
    <row r="22" spans="1:14" ht="30" customHeight="1">
      <c r="A22" s="143" t="s">
        <v>582</v>
      </c>
      <c r="B22" s="55" t="s">
        <v>180</v>
      </c>
      <c r="C22" s="59">
        <f>'2. Agency dashboard'!C73</f>
        <v>4.8000000000000001E-2</v>
      </c>
      <c r="D22" s="59">
        <f>'2. Agency dashboard'!D73</f>
        <v>5.3199999999999997E-2</v>
      </c>
      <c r="E22" s="21">
        <v>6.9099999999999995E-2</v>
      </c>
      <c r="F22" s="21">
        <v>9.06E-2</v>
      </c>
      <c r="G22" s="21" t="s">
        <v>869</v>
      </c>
      <c r="H22" s="21" t="s">
        <v>869</v>
      </c>
      <c r="I22" s="21">
        <v>1.41E-2</v>
      </c>
      <c r="J22" s="21">
        <v>3.0000000000000001E-3</v>
      </c>
      <c r="K22" s="21">
        <v>0.16800000000000001</v>
      </c>
    </row>
    <row r="23" spans="1:14" ht="30" customHeight="1">
      <c r="A23" s="143" t="s">
        <v>583</v>
      </c>
      <c r="B23" s="55" t="s">
        <v>181</v>
      </c>
      <c r="C23" s="59">
        <f>'2. Agency dashboard'!C74</f>
        <v>0</v>
      </c>
      <c r="D23" s="59">
        <f>'2. Agency dashboard'!D74</f>
        <v>0</v>
      </c>
      <c r="E23" s="21">
        <v>0</v>
      </c>
      <c r="F23" s="21">
        <v>0</v>
      </c>
      <c r="G23" s="21" t="s">
        <v>869</v>
      </c>
      <c r="H23" s="21" t="s">
        <v>869</v>
      </c>
      <c r="I23" s="21">
        <v>0</v>
      </c>
      <c r="J23" s="21">
        <v>0</v>
      </c>
      <c r="K23" s="21">
        <v>7.0699999999999999E-2</v>
      </c>
    </row>
    <row r="24" spans="1:14" ht="30" customHeight="1">
      <c r="A24" s="143" t="s">
        <v>584</v>
      </c>
      <c r="B24" s="55" t="s">
        <v>182</v>
      </c>
      <c r="C24" s="59">
        <f>'2. Agency dashboard'!C75</f>
        <v>0.20780000000000001</v>
      </c>
      <c r="D24" s="59">
        <f>'2. Agency dashboard'!D75</f>
        <v>0.3886</v>
      </c>
      <c r="E24" s="21">
        <v>0.27950000000000003</v>
      </c>
      <c r="F24" s="21">
        <v>0.29310000000000003</v>
      </c>
      <c r="G24" s="21" t="s">
        <v>869</v>
      </c>
      <c r="H24" s="21" t="s">
        <v>869</v>
      </c>
      <c r="I24" s="21">
        <v>0.18210000000000001</v>
      </c>
      <c r="J24" s="21">
        <v>3.9100000000000003E-2</v>
      </c>
      <c r="K24" s="21">
        <v>0.21929999999999999</v>
      </c>
    </row>
    <row r="25" spans="1:14" ht="30" customHeight="1">
      <c r="A25" s="143" t="s">
        <v>585</v>
      </c>
      <c r="B25" s="55" t="s">
        <v>183</v>
      </c>
      <c r="C25" s="59">
        <f>'2. Agency dashboard'!C76</f>
        <v>0</v>
      </c>
      <c r="D25" s="59">
        <f>'2. Agency dashboard'!D76</f>
        <v>0</v>
      </c>
      <c r="E25" s="21">
        <v>0</v>
      </c>
      <c r="F25" s="21">
        <v>0</v>
      </c>
      <c r="G25" s="21" t="s">
        <v>869</v>
      </c>
      <c r="H25" s="21" t="s">
        <v>869</v>
      </c>
      <c r="I25" s="21">
        <v>0</v>
      </c>
      <c r="J25" s="21">
        <v>0</v>
      </c>
      <c r="K25" s="21">
        <v>0</v>
      </c>
    </row>
    <row r="26" spans="1:14" ht="30" customHeight="1">
      <c r="A26" s="143" t="s">
        <v>586</v>
      </c>
      <c r="B26" s="55" t="s">
        <v>184</v>
      </c>
      <c r="C26" s="59">
        <f>'2. Agency dashboard'!C77</f>
        <v>0</v>
      </c>
      <c r="D26" s="59">
        <f>'2. Agency dashboard'!D77</f>
        <v>0</v>
      </c>
      <c r="E26" s="21">
        <v>0</v>
      </c>
      <c r="F26" s="21">
        <v>0</v>
      </c>
      <c r="G26" s="21" t="s">
        <v>869</v>
      </c>
      <c r="H26" s="21" t="s">
        <v>869</v>
      </c>
      <c r="I26" s="21">
        <v>0</v>
      </c>
      <c r="J26" s="21">
        <v>0</v>
      </c>
      <c r="K26" s="21">
        <v>1.7299999999999999E-2</v>
      </c>
    </row>
    <row r="27" spans="1:14" ht="30" customHeight="1">
      <c r="A27" s="142" t="s">
        <v>587</v>
      </c>
      <c r="B27" s="79" t="s">
        <v>482</v>
      </c>
      <c r="C27" s="59"/>
      <c r="D27" s="59"/>
      <c r="E27" s="21"/>
      <c r="F27" s="21"/>
      <c r="G27" s="21"/>
      <c r="H27" s="21"/>
      <c r="I27" s="21"/>
      <c r="J27" s="21"/>
      <c r="K27" s="21"/>
    </row>
    <row r="28" spans="1:14" ht="30" customHeight="1">
      <c r="A28" s="143" t="s">
        <v>588</v>
      </c>
      <c r="B28" s="55" t="s">
        <v>186</v>
      </c>
      <c r="C28" s="59">
        <f>'2. Agency dashboard'!C79</f>
        <v>0</v>
      </c>
      <c r="D28" s="59">
        <f>'2. Agency dashboard'!D79</f>
        <v>0</v>
      </c>
      <c r="E28" s="21">
        <v>0</v>
      </c>
      <c r="F28" s="21">
        <v>0</v>
      </c>
      <c r="G28" s="21" t="s">
        <v>869</v>
      </c>
      <c r="H28" s="21" t="s">
        <v>869</v>
      </c>
      <c r="I28" s="21">
        <v>0</v>
      </c>
      <c r="J28" s="21">
        <v>0</v>
      </c>
      <c r="K28" s="21" t="s">
        <v>869</v>
      </c>
    </row>
    <row r="29" spans="1:14" ht="30" customHeight="1">
      <c r="A29" s="143" t="s">
        <v>589</v>
      </c>
      <c r="B29" s="55" t="s">
        <v>187</v>
      </c>
      <c r="C29" s="59">
        <f>'2. Agency dashboard'!C80</f>
        <v>0.2661</v>
      </c>
      <c r="D29" s="59">
        <f>'2. Agency dashboard'!D80</f>
        <v>0</v>
      </c>
      <c r="E29" s="21">
        <v>2.86E-2</v>
      </c>
      <c r="F29" s="21">
        <v>3.9100000000000003E-2</v>
      </c>
      <c r="G29" s="21" t="s">
        <v>869</v>
      </c>
      <c r="H29" s="21" t="s">
        <v>869</v>
      </c>
      <c r="I29" s="21">
        <v>0</v>
      </c>
      <c r="J29" s="21">
        <v>0</v>
      </c>
      <c r="K29" s="21" t="s">
        <v>869</v>
      </c>
    </row>
    <row r="30" spans="1:14" ht="30" customHeight="1">
      <c r="A30" s="143" t="s">
        <v>590</v>
      </c>
      <c r="B30" s="55" t="s">
        <v>188</v>
      </c>
      <c r="C30" s="59">
        <f>'2. Agency dashboard'!C81</f>
        <v>0</v>
      </c>
      <c r="D30" s="59">
        <f>'2. Agency dashboard'!D81</f>
        <v>0</v>
      </c>
      <c r="E30" s="21">
        <v>0</v>
      </c>
      <c r="F30" s="21">
        <v>0</v>
      </c>
      <c r="G30" s="21" t="s">
        <v>869</v>
      </c>
      <c r="H30" s="21" t="s">
        <v>869</v>
      </c>
      <c r="I30" s="21">
        <v>0</v>
      </c>
      <c r="J30" s="21">
        <v>0</v>
      </c>
      <c r="K30" s="21" t="s">
        <v>869</v>
      </c>
    </row>
    <row r="31" spans="1:14" ht="30" customHeight="1">
      <c r="A31" s="143" t="s">
        <v>591</v>
      </c>
      <c r="B31" s="55" t="s">
        <v>189</v>
      </c>
      <c r="C31" s="59">
        <f>'2. Agency dashboard'!C82</f>
        <v>0</v>
      </c>
      <c r="D31" s="59">
        <f>'2. Agency dashboard'!D82</f>
        <v>0</v>
      </c>
      <c r="E31" s="21">
        <v>0</v>
      </c>
      <c r="F31" s="21">
        <v>0</v>
      </c>
      <c r="G31" s="21" t="s">
        <v>869</v>
      </c>
      <c r="H31" s="21" t="s">
        <v>869</v>
      </c>
      <c r="I31" s="21">
        <v>0</v>
      </c>
      <c r="J31" s="21">
        <v>0</v>
      </c>
      <c r="K31" s="21" t="s">
        <v>869</v>
      </c>
    </row>
    <row r="32" spans="1:14" ht="30" customHeight="1">
      <c r="A32" s="143" t="s">
        <v>592</v>
      </c>
      <c r="B32" s="55" t="s">
        <v>190</v>
      </c>
      <c r="C32" s="59">
        <f>'2. Agency dashboard'!C83</f>
        <v>0.19620000000000001</v>
      </c>
      <c r="D32" s="59">
        <f>'2. Agency dashboard'!D83</f>
        <v>0.2452</v>
      </c>
      <c r="E32" s="21">
        <v>0.16400000000000001</v>
      </c>
      <c r="F32" s="21">
        <v>7.2499999999999995E-2</v>
      </c>
      <c r="G32" s="21" t="s">
        <v>869</v>
      </c>
      <c r="H32" s="21" t="s">
        <v>869</v>
      </c>
      <c r="I32" s="21">
        <v>7.8200000000000006E-2</v>
      </c>
      <c r="J32" s="21">
        <v>1.0999999999999999E-2</v>
      </c>
      <c r="K32" s="21">
        <v>0.2</v>
      </c>
    </row>
    <row r="33" spans="1:11" ht="30" customHeight="1">
      <c r="A33" s="143" t="s">
        <v>593</v>
      </c>
      <c r="B33" s="55" t="s">
        <v>191</v>
      </c>
      <c r="C33" s="59">
        <f>'2. Agency dashboard'!C84</f>
        <v>0</v>
      </c>
      <c r="D33" s="59">
        <f>'2. Agency dashboard'!D84</f>
        <v>0</v>
      </c>
      <c r="E33" s="21">
        <v>0</v>
      </c>
      <c r="F33" s="21">
        <v>0</v>
      </c>
      <c r="G33" s="21" t="s">
        <v>869</v>
      </c>
      <c r="H33" s="21" t="s">
        <v>869</v>
      </c>
      <c r="I33" s="21">
        <v>0</v>
      </c>
      <c r="J33" s="21">
        <v>0</v>
      </c>
      <c r="K33" s="21">
        <v>0.08</v>
      </c>
    </row>
    <row r="34" spans="1:11" ht="30" customHeight="1">
      <c r="A34" s="143" t="s">
        <v>594</v>
      </c>
      <c r="B34" s="55" t="s">
        <v>192</v>
      </c>
      <c r="C34" s="59">
        <f>'2. Agency dashboard'!C85</f>
        <v>0.53759999999999997</v>
      </c>
      <c r="D34" s="59">
        <f>'2. Agency dashboard'!D85</f>
        <v>0.75480000000000003</v>
      </c>
      <c r="E34" s="21">
        <v>0.45639999999999997</v>
      </c>
      <c r="F34" s="21">
        <v>0.34520000000000001</v>
      </c>
      <c r="G34" s="21" t="s">
        <v>869</v>
      </c>
      <c r="H34" s="21" t="s">
        <v>869</v>
      </c>
      <c r="I34" s="21">
        <v>3.5000000000000003E-2</v>
      </c>
      <c r="J34" s="21">
        <v>2.01E-2</v>
      </c>
      <c r="K34" s="21">
        <v>0.06</v>
      </c>
    </row>
    <row r="35" spans="1:11" ht="30" customHeight="1">
      <c r="A35" s="143" t="s">
        <v>595</v>
      </c>
      <c r="B35" s="55" t="s">
        <v>193</v>
      </c>
      <c r="C35" s="59">
        <f>'2. Agency dashboard'!C86</f>
        <v>0</v>
      </c>
      <c r="D35" s="59">
        <f>'2. Agency dashboard'!D86</f>
        <v>0</v>
      </c>
      <c r="E35" s="21">
        <v>0</v>
      </c>
      <c r="F35" s="21">
        <v>0</v>
      </c>
      <c r="G35" s="21" t="s">
        <v>869</v>
      </c>
      <c r="H35" s="21" t="s">
        <v>869</v>
      </c>
      <c r="I35" s="21">
        <v>0</v>
      </c>
      <c r="J35" s="21">
        <v>0</v>
      </c>
      <c r="K35" s="21">
        <v>0</v>
      </c>
    </row>
    <row r="36" spans="1:11" ht="30" customHeight="1">
      <c r="A36" s="143" t="s">
        <v>596</v>
      </c>
      <c r="B36" s="55" t="s">
        <v>194</v>
      </c>
      <c r="C36" s="59">
        <f>'2. Agency dashboard'!C87</f>
        <v>0</v>
      </c>
      <c r="D36" s="59">
        <f>'2. Agency dashboard'!D87</f>
        <v>0</v>
      </c>
      <c r="E36" s="21">
        <v>0</v>
      </c>
      <c r="F36" s="21">
        <v>0</v>
      </c>
      <c r="G36" s="21" t="s">
        <v>869</v>
      </c>
      <c r="H36" s="21" t="s">
        <v>869</v>
      </c>
      <c r="I36" s="21">
        <v>0</v>
      </c>
      <c r="J36" s="21">
        <v>0</v>
      </c>
      <c r="K36" s="21">
        <v>0.01</v>
      </c>
    </row>
    <row r="37" spans="1:11" ht="30" customHeight="1">
      <c r="A37" s="142" t="s">
        <v>86</v>
      </c>
      <c r="B37" s="79" t="s">
        <v>483</v>
      </c>
      <c r="C37" s="59"/>
      <c r="D37" s="59"/>
      <c r="E37" s="21"/>
      <c r="F37" s="21"/>
      <c r="G37" s="21"/>
      <c r="H37" s="21"/>
      <c r="I37" s="21"/>
      <c r="J37" s="21"/>
      <c r="K37" s="21"/>
    </row>
    <row r="38" spans="1:11" ht="30" customHeight="1">
      <c r="A38" s="143" t="s">
        <v>597</v>
      </c>
      <c r="B38" s="55" t="s">
        <v>196</v>
      </c>
      <c r="C38" s="59">
        <f>'2. Agency dashboard'!C89</f>
        <v>0</v>
      </c>
      <c r="D38" s="59">
        <f>'2. Agency dashboard'!D89</f>
        <v>0</v>
      </c>
      <c r="E38" s="21">
        <v>0</v>
      </c>
      <c r="F38" s="21">
        <v>9.2999999999999992E-3</v>
      </c>
      <c r="G38" s="21" t="s">
        <v>869</v>
      </c>
      <c r="H38" s="21" t="s">
        <v>869</v>
      </c>
      <c r="I38" s="21">
        <v>0</v>
      </c>
      <c r="J38" s="21">
        <v>0</v>
      </c>
      <c r="K38" s="21" t="s">
        <v>869</v>
      </c>
    </row>
    <row r="39" spans="1:11" ht="30" customHeight="1">
      <c r="A39" s="143" t="s">
        <v>598</v>
      </c>
      <c r="B39" s="55" t="s">
        <v>197</v>
      </c>
      <c r="C39" s="59">
        <f>'2. Agency dashboard'!C90</f>
        <v>0</v>
      </c>
      <c r="D39" s="59">
        <f>'2. Agency dashboard'!D90</f>
        <v>0</v>
      </c>
      <c r="E39" s="21">
        <v>0</v>
      </c>
      <c r="F39" s="21">
        <v>0</v>
      </c>
      <c r="G39" s="21" t="s">
        <v>869</v>
      </c>
      <c r="H39" s="21" t="s">
        <v>869</v>
      </c>
      <c r="I39" s="21">
        <v>0</v>
      </c>
      <c r="J39" s="21">
        <v>0</v>
      </c>
      <c r="K39" s="21" t="s">
        <v>869</v>
      </c>
    </row>
    <row r="40" spans="1:11" ht="30" customHeight="1">
      <c r="A40" s="143" t="s">
        <v>599</v>
      </c>
      <c r="B40" s="55" t="s">
        <v>198</v>
      </c>
      <c r="C40" s="59">
        <f>'2. Agency dashboard'!C91</f>
        <v>0</v>
      </c>
      <c r="D40" s="59">
        <f>'2. Agency dashboard'!D91</f>
        <v>0</v>
      </c>
      <c r="E40" s="21">
        <v>0</v>
      </c>
      <c r="F40" s="21">
        <v>0</v>
      </c>
      <c r="G40" s="21" t="s">
        <v>869</v>
      </c>
      <c r="H40" s="21" t="s">
        <v>869</v>
      </c>
      <c r="I40" s="21">
        <v>0</v>
      </c>
      <c r="J40" s="21">
        <v>0</v>
      </c>
      <c r="K40" s="21" t="s">
        <v>869</v>
      </c>
    </row>
    <row r="41" spans="1:11" ht="30" customHeight="1">
      <c r="A41" s="143" t="s">
        <v>600</v>
      </c>
      <c r="B41" s="55" t="s">
        <v>199</v>
      </c>
      <c r="C41" s="59">
        <f>'2. Agency dashboard'!C92</f>
        <v>0</v>
      </c>
      <c r="D41" s="59">
        <f>'2. Agency dashboard'!D92</f>
        <v>0</v>
      </c>
      <c r="E41" s="21">
        <v>0</v>
      </c>
      <c r="F41" s="21">
        <v>1.6999999999999999E-3</v>
      </c>
      <c r="G41" s="21" t="s">
        <v>869</v>
      </c>
      <c r="H41" s="21" t="s">
        <v>869</v>
      </c>
      <c r="I41" s="21">
        <v>0</v>
      </c>
      <c r="J41" s="21">
        <v>0</v>
      </c>
      <c r="K41" s="21" t="s">
        <v>869</v>
      </c>
    </row>
    <row r="42" spans="1:11" ht="30" customHeight="1">
      <c r="A42" s="143" t="s">
        <v>601</v>
      </c>
      <c r="B42" s="55" t="s">
        <v>200</v>
      </c>
      <c r="C42" s="59">
        <f>'2. Agency dashboard'!C93</f>
        <v>6.8900000000000003E-2</v>
      </c>
      <c r="D42" s="59">
        <f>'2. Agency dashboard'!D93</f>
        <v>7.3800000000000004E-2</v>
      </c>
      <c r="E42" s="21">
        <v>6.6900000000000001E-2</v>
      </c>
      <c r="F42" s="21">
        <v>6.7599999999999993E-2</v>
      </c>
      <c r="G42" s="21" t="s">
        <v>869</v>
      </c>
      <c r="H42" s="21" t="s">
        <v>869</v>
      </c>
      <c r="I42" s="21">
        <v>1.14E-2</v>
      </c>
      <c r="J42" s="21">
        <v>5.1999999999999998E-3</v>
      </c>
      <c r="K42" s="21">
        <v>0.11550000000000001</v>
      </c>
    </row>
    <row r="43" spans="1:11" ht="30" customHeight="1">
      <c r="A43" s="143" t="s">
        <v>602</v>
      </c>
      <c r="B43" s="55" t="s">
        <v>201</v>
      </c>
      <c r="C43" s="59">
        <f>'2. Agency dashboard'!C94</f>
        <v>0</v>
      </c>
      <c r="D43" s="59">
        <f>'2. Agency dashboard'!D94</f>
        <v>0</v>
      </c>
      <c r="E43" s="21">
        <v>0</v>
      </c>
      <c r="F43" s="21">
        <v>2.2000000000000001E-3</v>
      </c>
      <c r="G43" s="21" t="s">
        <v>869</v>
      </c>
      <c r="H43" s="21" t="s">
        <v>869</v>
      </c>
      <c r="I43" s="21">
        <v>0</v>
      </c>
      <c r="J43" s="21">
        <v>0</v>
      </c>
      <c r="K43" s="21">
        <v>3.4700000000000002E-2</v>
      </c>
    </row>
    <row r="44" spans="1:11" ht="30" customHeight="1">
      <c r="A44" s="143" t="s">
        <v>603</v>
      </c>
      <c r="B44" s="55" t="s">
        <v>202</v>
      </c>
      <c r="C44" s="59">
        <f>'2. Agency dashboard'!C95</f>
        <v>0</v>
      </c>
      <c r="D44" s="59">
        <f>'2. Agency dashboard'!D95</f>
        <v>0</v>
      </c>
      <c r="E44" s="21">
        <v>3.2399999999999998E-2</v>
      </c>
      <c r="F44" s="21">
        <v>5.3600000000000002E-2</v>
      </c>
      <c r="G44" s="21" t="s">
        <v>869</v>
      </c>
      <c r="H44" s="21" t="s">
        <v>869</v>
      </c>
      <c r="I44" s="21">
        <v>5.1999999999999998E-3</v>
      </c>
      <c r="J44" s="21">
        <v>3.8999999999999998E-3</v>
      </c>
      <c r="K44" s="21">
        <v>5.3499999999999999E-2</v>
      </c>
    </row>
    <row r="45" spans="1:11" ht="30" customHeight="1">
      <c r="A45" s="143" t="s">
        <v>604</v>
      </c>
      <c r="B45" s="55" t="s">
        <v>203</v>
      </c>
      <c r="C45" s="59">
        <f>'2. Agency dashboard'!C96</f>
        <v>0.93110000000000004</v>
      </c>
      <c r="D45" s="59">
        <f>'2. Agency dashboard'!D96</f>
        <v>0.92620000000000002</v>
      </c>
      <c r="E45" s="21">
        <v>0.77280000000000004</v>
      </c>
      <c r="F45" s="21">
        <v>0.4955</v>
      </c>
      <c r="G45" s="21" t="s">
        <v>869</v>
      </c>
      <c r="H45" s="21" t="s">
        <v>869</v>
      </c>
      <c r="I45" s="21">
        <v>0.46989999999999998</v>
      </c>
      <c r="J45" s="21">
        <v>3.32E-2</v>
      </c>
      <c r="K45" s="21">
        <v>0.67149999999999999</v>
      </c>
    </row>
    <row r="46" spans="1:11" ht="30" customHeight="1">
      <c r="A46" s="143" t="s">
        <v>605</v>
      </c>
      <c r="B46" s="55" t="s">
        <v>204</v>
      </c>
      <c r="C46" s="59">
        <f>'2. Agency dashboard'!C97</f>
        <v>0</v>
      </c>
      <c r="D46" s="59">
        <f>'2. Agency dashboard'!D97</f>
        <v>0</v>
      </c>
      <c r="E46" s="21">
        <v>0</v>
      </c>
      <c r="F46" s="21">
        <v>0</v>
      </c>
      <c r="G46" s="21" t="s">
        <v>869</v>
      </c>
      <c r="H46" s="21" t="s">
        <v>869</v>
      </c>
      <c r="I46" s="21">
        <v>0</v>
      </c>
      <c r="J46" s="21">
        <v>0</v>
      </c>
      <c r="K46" s="21">
        <v>0.01</v>
      </c>
    </row>
    <row r="47" spans="1:11" ht="30" customHeight="1">
      <c r="A47" s="142" t="s">
        <v>87</v>
      </c>
      <c r="B47" s="79" t="s">
        <v>484</v>
      </c>
      <c r="C47" s="59"/>
      <c r="D47" s="59"/>
      <c r="E47" s="21"/>
      <c r="F47" s="21"/>
      <c r="G47" s="21"/>
      <c r="H47" s="21"/>
      <c r="I47" s="21"/>
      <c r="J47" s="21"/>
      <c r="K47" s="21"/>
    </row>
    <row r="48" spans="1:11" ht="30" customHeight="1">
      <c r="A48" s="143" t="s">
        <v>606</v>
      </c>
      <c r="B48" s="55" t="s">
        <v>206</v>
      </c>
      <c r="C48" s="59">
        <f>'2. Agency dashboard'!C99</f>
        <v>0</v>
      </c>
      <c r="D48" s="59">
        <f>'2. Agency dashboard'!D99</f>
        <v>8.7099999999999997E-2</v>
      </c>
      <c r="E48" s="21">
        <v>0</v>
      </c>
      <c r="F48" s="21">
        <v>0</v>
      </c>
      <c r="G48" s="21" t="s">
        <v>869</v>
      </c>
      <c r="H48" s="21" t="s">
        <v>869</v>
      </c>
      <c r="I48" s="21">
        <v>0</v>
      </c>
      <c r="J48" s="21">
        <v>0</v>
      </c>
      <c r="K48" s="21" t="s">
        <v>869</v>
      </c>
    </row>
    <row r="49" spans="1:11" ht="30" customHeight="1">
      <c r="A49" s="143" t="s">
        <v>607</v>
      </c>
      <c r="B49" s="55" t="s">
        <v>207</v>
      </c>
      <c r="C49" s="59">
        <f>'2. Agency dashboard'!C100</f>
        <v>0</v>
      </c>
      <c r="D49" s="59">
        <f>'2. Agency dashboard'!D100</f>
        <v>0</v>
      </c>
      <c r="E49" s="21">
        <v>0</v>
      </c>
      <c r="F49" s="21">
        <v>0</v>
      </c>
      <c r="G49" s="21" t="s">
        <v>869</v>
      </c>
      <c r="H49" s="21" t="s">
        <v>869</v>
      </c>
      <c r="I49" s="21">
        <v>0</v>
      </c>
      <c r="J49" s="21">
        <v>0</v>
      </c>
      <c r="K49" s="21" t="s">
        <v>869</v>
      </c>
    </row>
    <row r="50" spans="1:11" ht="30" customHeight="1">
      <c r="A50" s="143" t="s">
        <v>608</v>
      </c>
      <c r="B50" s="55" t="s">
        <v>208</v>
      </c>
      <c r="C50" s="59">
        <f>'2. Agency dashboard'!C101</f>
        <v>0</v>
      </c>
      <c r="D50" s="59">
        <f>'2. Agency dashboard'!D101</f>
        <v>0</v>
      </c>
      <c r="E50" s="21">
        <v>0</v>
      </c>
      <c r="F50" s="21">
        <v>0</v>
      </c>
      <c r="G50" s="21" t="s">
        <v>869</v>
      </c>
      <c r="H50" s="21" t="s">
        <v>869</v>
      </c>
      <c r="I50" s="21">
        <v>0</v>
      </c>
      <c r="J50" s="21">
        <v>0</v>
      </c>
      <c r="K50" s="21" t="s">
        <v>869</v>
      </c>
    </row>
    <row r="51" spans="1:11" ht="30" customHeight="1">
      <c r="A51" s="143" t="s">
        <v>609</v>
      </c>
      <c r="B51" s="55" t="s">
        <v>209</v>
      </c>
      <c r="C51" s="59">
        <f>'2. Agency dashboard'!C102</f>
        <v>0</v>
      </c>
      <c r="D51" s="59">
        <f>'2. Agency dashboard'!D102</f>
        <v>0</v>
      </c>
      <c r="E51" s="21">
        <v>0</v>
      </c>
      <c r="F51" s="21">
        <v>1.5E-3</v>
      </c>
      <c r="G51" s="21" t="s">
        <v>869</v>
      </c>
      <c r="H51" s="21" t="s">
        <v>869</v>
      </c>
      <c r="I51" s="21">
        <v>0</v>
      </c>
      <c r="J51" s="21">
        <v>0</v>
      </c>
      <c r="K51" s="21" t="s">
        <v>869</v>
      </c>
    </row>
    <row r="52" spans="1:11" ht="30" customHeight="1">
      <c r="A52" s="143" t="s">
        <v>610</v>
      </c>
      <c r="B52" s="55" t="s">
        <v>210</v>
      </c>
      <c r="C52" s="59">
        <f>'2. Agency dashboard'!C103</f>
        <v>0.26740000000000003</v>
      </c>
      <c r="D52" s="59">
        <f>'2. Agency dashboard'!D103</f>
        <v>0.35959999999999998</v>
      </c>
      <c r="E52" s="21">
        <v>8.0299999999999996E-2</v>
      </c>
      <c r="F52" s="21">
        <v>0.16389999999999999</v>
      </c>
      <c r="G52" s="21" t="s">
        <v>869</v>
      </c>
      <c r="H52" s="21" t="s">
        <v>869</v>
      </c>
      <c r="I52" s="21">
        <v>5.0900000000000001E-2</v>
      </c>
      <c r="J52" s="21">
        <v>5.8000000000000003E-2</v>
      </c>
      <c r="K52" s="21">
        <v>0.3</v>
      </c>
    </row>
    <row r="53" spans="1:11" ht="30" customHeight="1">
      <c r="A53" s="143" t="s">
        <v>611</v>
      </c>
      <c r="B53" s="55" t="s">
        <v>211</v>
      </c>
      <c r="C53" s="59">
        <f>'2. Agency dashboard'!C104</f>
        <v>0</v>
      </c>
      <c r="D53" s="59">
        <f>'2. Agency dashboard'!D104</f>
        <v>0</v>
      </c>
      <c r="E53" s="21">
        <v>0</v>
      </c>
      <c r="F53" s="21">
        <v>0</v>
      </c>
      <c r="G53" s="21" t="s">
        <v>869</v>
      </c>
      <c r="H53" s="21" t="s">
        <v>869</v>
      </c>
      <c r="I53" s="21">
        <v>0</v>
      </c>
      <c r="J53" s="21">
        <v>0</v>
      </c>
      <c r="K53" s="21">
        <v>0.06</v>
      </c>
    </row>
    <row r="54" spans="1:11" ht="30" customHeight="1">
      <c r="A54" s="143" t="s">
        <v>612</v>
      </c>
      <c r="B54" s="55" t="s">
        <v>212</v>
      </c>
      <c r="C54" s="59">
        <f>'2. Agency dashboard'!C105</f>
        <v>0.73260000000000003</v>
      </c>
      <c r="D54" s="59">
        <f>'2. Agency dashboard'!D105</f>
        <v>0.5534</v>
      </c>
      <c r="E54" s="21">
        <v>9.3200000000000005E-2</v>
      </c>
      <c r="F54" s="21">
        <v>9.5000000000000001E-2</v>
      </c>
      <c r="G54" s="21" t="s">
        <v>869</v>
      </c>
      <c r="H54" s="21" t="s">
        <v>869</v>
      </c>
      <c r="I54" s="21">
        <v>1.8700000000000001E-2</v>
      </c>
      <c r="J54" s="21">
        <v>0</v>
      </c>
      <c r="K54" s="21">
        <v>0.09</v>
      </c>
    </row>
    <row r="55" spans="1:11" ht="30" customHeight="1">
      <c r="A55" s="143" t="s">
        <v>613</v>
      </c>
      <c r="B55" s="55" t="s">
        <v>213</v>
      </c>
      <c r="C55" s="59">
        <f>'2. Agency dashboard'!C106</f>
        <v>0</v>
      </c>
      <c r="D55" s="59">
        <f>'2. Agency dashboard'!D106</f>
        <v>0</v>
      </c>
      <c r="E55" s="21">
        <v>0</v>
      </c>
      <c r="F55" s="21">
        <v>0</v>
      </c>
      <c r="G55" s="21" t="s">
        <v>869</v>
      </c>
      <c r="H55" s="21" t="s">
        <v>869</v>
      </c>
      <c r="I55" s="21">
        <v>0</v>
      </c>
      <c r="J55" s="21">
        <v>0</v>
      </c>
      <c r="K55" s="21">
        <v>0</v>
      </c>
    </row>
    <row r="56" spans="1:11" ht="30" customHeight="1">
      <c r="A56" s="143" t="s">
        <v>614</v>
      </c>
      <c r="B56" s="55" t="s">
        <v>214</v>
      </c>
      <c r="C56" s="59">
        <f>'2. Agency dashboard'!C107</f>
        <v>0</v>
      </c>
      <c r="D56" s="59">
        <f>'2. Agency dashboard'!D107</f>
        <v>0</v>
      </c>
      <c r="E56" s="21">
        <v>0</v>
      </c>
      <c r="F56" s="21">
        <v>0</v>
      </c>
      <c r="G56" s="21" t="s">
        <v>869</v>
      </c>
      <c r="H56" s="21" t="s">
        <v>869</v>
      </c>
      <c r="I56" s="21">
        <v>0</v>
      </c>
      <c r="J56" s="21">
        <v>0</v>
      </c>
      <c r="K56" s="21">
        <v>0.03</v>
      </c>
    </row>
    <row r="57" spans="1:11" ht="30" customHeight="1">
      <c r="A57" s="142" t="s">
        <v>88</v>
      </c>
      <c r="B57" s="79" t="s">
        <v>485</v>
      </c>
      <c r="C57" s="59"/>
      <c r="D57" s="59"/>
      <c r="E57" s="21"/>
      <c r="F57" s="21"/>
      <c r="G57" s="21"/>
      <c r="H57" s="21"/>
      <c r="I57" s="21"/>
      <c r="J57" s="21"/>
      <c r="K57" s="21"/>
    </row>
    <row r="58" spans="1:11" ht="30" customHeight="1">
      <c r="A58" s="143" t="s">
        <v>615</v>
      </c>
      <c r="B58" s="55" t="s">
        <v>216</v>
      </c>
      <c r="C58" s="59">
        <f>'2. Agency dashboard'!C109</f>
        <v>0</v>
      </c>
      <c r="D58" s="59">
        <f>'2. Agency dashboard'!D109</f>
        <v>0</v>
      </c>
      <c r="E58" s="21">
        <v>0</v>
      </c>
      <c r="F58" s="21">
        <v>0</v>
      </c>
      <c r="G58" s="21" t="s">
        <v>869</v>
      </c>
      <c r="H58" s="21" t="s">
        <v>869</v>
      </c>
      <c r="I58" s="21">
        <v>0</v>
      </c>
      <c r="J58" s="21">
        <v>0</v>
      </c>
      <c r="K58" s="21" t="s">
        <v>869</v>
      </c>
    </row>
    <row r="59" spans="1:11" ht="30" customHeight="1">
      <c r="A59" s="143" t="s">
        <v>616</v>
      </c>
      <c r="B59" s="55" t="s">
        <v>217</v>
      </c>
      <c r="C59" s="59">
        <f>'2. Agency dashboard'!C110</f>
        <v>0</v>
      </c>
      <c r="D59" s="59">
        <f>'2. Agency dashboard'!D110</f>
        <v>0</v>
      </c>
      <c r="E59" s="21">
        <v>4.4600000000000001E-2</v>
      </c>
      <c r="F59" s="21">
        <v>0</v>
      </c>
      <c r="G59" s="21" t="s">
        <v>869</v>
      </c>
      <c r="H59" s="21" t="s">
        <v>869</v>
      </c>
      <c r="I59" s="21">
        <v>0</v>
      </c>
      <c r="J59" s="21">
        <v>0</v>
      </c>
      <c r="K59" s="21" t="s">
        <v>869</v>
      </c>
    </row>
    <row r="60" spans="1:11" ht="30" customHeight="1">
      <c r="A60" s="143" t="s">
        <v>617</v>
      </c>
      <c r="B60" s="55" t="s">
        <v>218</v>
      </c>
      <c r="C60" s="59">
        <f>'2. Agency dashboard'!C111</f>
        <v>0</v>
      </c>
      <c r="D60" s="59">
        <f>'2. Agency dashboard'!D111</f>
        <v>0</v>
      </c>
      <c r="E60" s="21">
        <v>0</v>
      </c>
      <c r="F60" s="21">
        <v>0</v>
      </c>
      <c r="G60" s="21" t="s">
        <v>869</v>
      </c>
      <c r="H60" s="21" t="s">
        <v>869</v>
      </c>
      <c r="I60" s="21">
        <v>0</v>
      </c>
      <c r="J60" s="21">
        <v>0</v>
      </c>
      <c r="K60" s="21" t="s">
        <v>869</v>
      </c>
    </row>
    <row r="61" spans="1:11" ht="30" customHeight="1">
      <c r="A61" s="143" t="s">
        <v>618</v>
      </c>
      <c r="B61" s="55" t="s">
        <v>219</v>
      </c>
      <c r="C61" s="59">
        <f>'2. Agency dashboard'!C112</f>
        <v>0</v>
      </c>
      <c r="D61" s="59">
        <f>'2. Agency dashboard'!D112</f>
        <v>0</v>
      </c>
      <c r="E61" s="21">
        <v>0</v>
      </c>
      <c r="F61" s="21">
        <v>0</v>
      </c>
      <c r="G61" s="21" t="s">
        <v>869</v>
      </c>
      <c r="H61" s="21" t="s">
        <v>869</v>
      </c>
      <c r="I61" s="21">
        <v>0</v>
      </c>
      <c r="J61" s="21">
        <v>0</v>
      </c>
      <c r="K61" s="21" t="s">
        <v>869</v>
      </c>
    </row>
    <row r="62" spans="1:11" ht="30" customHeight="1">
      <c r="A62" s="143" t="s">
        <v>619</v>
      </c>
      <c r="B62" s="55" t="s">
        <v>220</v>
      </c>
      <c r="C62" s="59">
        <f>'2. Agency dashboard'!C113</f>
        <v>0</v>
      </c>
      <c r="D62" s="59">
        <f>'2. Agency dashboard'!D113</f>
        <v>0</v>
      </c>
      <c r="E62" s="21">
        <v>9.1999999999999998E-3</v>
      </c>
      <c r="F62" s="21">
        <v>2.4299999999999999E-2</v>
      </c>
      <c r="G62" s="21" t="s">
        <v>869</v>
      </c>
      <c r="H62" s="21" t="s">
        <v>869</v>
      </c>
      <c r="I62" s="21">
        <v>0</v>
      </c>
      <c r="J62" s="21">
        <v>0</v>
      </c>
      <c r="K62" s="21">
        <v>0.28999999999999998</v>
      </c>
    </row>
    <row r="63" spans="1:11" ht="30" customHeight="1">
      <c r="A63" s="143" t="s">
        <v>620</v>
      </c>
      <c r="B63" s="55" t="s">
        <v>221</v>
      </c>
      <c r="C63" s="59">
        <f>'2. Agency dashboard'!C114</f>
        <v>0</v>
      </c>
      <c r="D63" s="59">
        <f>'2. Agency dashboard'!D114</f>
        <v>0</v>
      </c>
      <c r="E63" s="21">
        <v>0</v>
      </c>
      <c r="F63" s="21">
        <v>0</v>
      </c>
      <c r="G63" s="21" t="s">
        <v>869</v>
      </c>
      <c r="H63" s="21" t="s">
        <v>869</v>
      </c>
      <c r="I63" s="21">
        <v>0</v>
      </c>
      <c r="J63" s="21">
        <v>0</v>
      </c>
      <c r="K63" s="21">
        <v>0.1</v>
      </c>
    </row>
    <row r="64" spans="1:11" ht="30" customHeight="1">
      <c r="A64" s="143" t="s">
        <v>621</v>
      </c>
      <c r="B64" s="55" t="s">
        <v>222</v>
      </c>
      <c r="C64" s="59">
        <f>'2. Agency dashboard'!C115</f>
        <v>0.69569999999999999</v>
      </c>
      <c r="D64" s="59">
        <f>'2. Agency dashboard'!D115</f>
        <v>0</v>
      </c>
      <c r="E64" s="21">
        <v>0.45400000000000001</v>
      </c>
      <c r="F64" s="21">
        <v>0.33279999999999998</v>
      </c>
      <c r="G64" s="21" t="s">
        <v>869</v>
      </c>
      <c r="H64" s="21" t="s">
        <v>869</v>
      </c>
      <c r="I64" s="21">
        <v>1.5599999999999999E-2</v>
      </c>
      <c r="J64" s="21">
        <v>0</v>
      </c>
      <c r="K64" s="21">
        <v>0.28999999999999998</v>
      </c>
    </row>
    <row r="65" spans="1:11" ht="30" customHeight="1">
      <c r="A65" s="143" t="s">
        <v>622</v>
      </c>
      <c r="B65" s="55" t="s">
        <v>223</v>
      </c>
      <c r="C65" s="59">
        <f>'2. Agency dashboard'!C116</f>
        <v>0</v>
      </c>
      <c r="D65" s="59">
        <f>'2. Agency dashboard'!D116</f>
        <v>0</v>
      </c>
      <c r="E65" s="21">
        <v>0</v>
      </c>
      <c r="F65" s="21">
        <v>0</v>
      </c>
      <c r="G65" s="21" t="s">
        <v>869</v>
      </c>
      <c r="H65" s="21" t="s">
        <v>869</v>
      </c>
      <c r="I65" s="21">
        <v>0</v>
      </c>
      <c r="J65" s="21">
        <v>0</v>
      </c>
      <c r="K65" s="21">
        <v>0</v>
      </c>
    </row>
    <row r="66" spans="1:11" ht="30" customHeight="1">
      <c r="A66" s="143" t="s">
        <v>623</v>
      </c>
      <c r="B66" s="55" t="s">
        <v>224</v>
      </c>
      <c r="C66" s="59">
        <f>'2. Agency dashboard'!C117</f>
        <v>0.30430000000000001</v>
      </c>
      <c r="D66" s="59">
        <f>'2. Agency dashboard'!D117</f>
        <v>1</v>
      </c>
      <c r="E66" s="21">
        <v>0</v>
      </c>
      <c r="F66" s="21">
        <v>0</v>
      </c>
      <c r="G66" s="21" t="s">
        <v>869</v>
      </c>
      <c r="H66" s="21" t="s">
        <v>869</v>
      </c>
      <c r="I66" s="21">
        <v>0</v>
      </c>
      <c r="J66" s="21">
        <v>0</v>
      </c>
      <c r="K66" s="21">
        <v>0.19</v>
      </c>
    </row>
    <row r="67" spans="1:11" ht="30" customHeight="1">
      <c r="A67" s="142" t="s">
        <v>624</v>
      </c>
      <c r="B67" s="79" t="s">
        <v>486</v>
      </c>
      <c r="C67" s="59"/>
      <c r="D67" s="59"/>
      <c r="E67" s="21"/>
      <c r="F67" s="21"/>
      <c r="G67" s="21"/>
      <c r="H67" s="21"/>
      <c r="I67" s="21"/>
      <c r="J67" s="21"/>
      <c r="K67" s="21"/>
    </row>
    <row r="68" spans="1:11" ht="30" customHeight="1">
      <c r="A68" s="143" t="s">
        <v>625</v>
      </c>
      <c r="B68" s="55" t="s">
        <v>226</v>
      </c>
      <c r="C68" s="59">
        <f>'2. Agency dashboard'!C119</f>
        <v>3.8399999999999997E-2</v>
      </c>
      <c r="D68" s="59">
        <f>'2. Agency dashboard'!D119</f>
        <v>0.19769999999999999</v>
      </c>
      <c r="E68" s="21">
        <v>0</v>
      </c>
      <c r="F68" s="21">
        <v>4.3E-3</v>
      </c>
      <c r="G68" s="21" t="s">
        <v>869</v>
      </c>
      <c r="H68" s="21" t="s">
        <v>869</v>
      </c>
      <c r="I68" s="21">
        <v>0</v>
      </c>
      <c r="J68" s="21">
        <v>0</v>
      </c>
      <c r="K68" s="21" t="s">
        <v>869</v>
      </c>
    </row>
    <row r="69" spans="1:11" ht="30" customHeight="1">
      <c r="A69" s="143" t="s">
        <v>626</v>
      </c>
      <c r="B69" s="55" t="s">
        <v>227</v>
      </c>
      <c r="C69" s="59">
        <f>'2. Agency dashboard'!C120</f>
        <v>1.6199999999999999E-2</v>
      </c>
      <c r="D69" s="59">
        <f>'2. Agency dashboard'!D120</f>
        <v>0</v>
      </c>
      <c r="E69" s="21">
        <v>0</v>
      </c>
      <c r="F69" s="21">
        <v>0</v>
      </c>
      <c r="G69" s="21" t="s">
        <v>869</v>
      </c>
      <c r="H69" s="21" t="s">
        <v>869</v>
      </c>
      <c r="I69" s="21">
        <v>0</v>
      </c>
      <c r="J69" s="21">
        <v>0</v>
      </c>
      <c r="K69" s="21" t="s">
        <v>869</v>
      </c>
    </row>
    <row r="70" spans="1:11" ht="30" customHeight="1">
      <c r="A70" s="143" t="s">
        <v>627</v>
      </c>
      <c r="B70" s="55" t="s">
        <v>228</v>
      </c>
      <c r="C70" s="59">
        <f>'2. Agency dashboard'!C121</f>
        <v>0</v>
      </c>
      <c r="D70" s="59">
        <f>'2. Agency dashboard'!D121</f>
        <v>0</v>
      </c>
      <c r="E70" s="21">
        <v>0</v>
      </c>
      <c r="F70" s="21">
        <v>0</v>
      </c>
      <c r="G70" s="21" t="s">
        <v>869</v>
      </c>
      <c r="H70" s="21" t="s">
        <v>869</v>
      </c>
      <c r="I70" s="21">
        <v>0</v>
      </c>
      <c r="J70" s="21">
        <v>0</v>
      </c>
      <c r="K70" s="21" t="s">
        <v>869</v>
      </c>
    </row>
    <row r="71" spans="1:11" ht="30" customHeight="1">
      <c r="A71" s="143" t="s">
        <v>628</v>
      </c>
      <c r="B71" s="55" t="s">
        <v>229</v>
      </c>
      <c r="C71" s="59">
        <f>'2. Agency dashboard'!C122</f>
        <v>0</v>
      </c>
      <c r="D71" s="59">
        <f>'2. Agency dashboard'!D122</f>
        <v>0</v>
      </c>
      <c r="E71" s="21">
        <v>0</v>
      </c>
      <c r="F71" s="21">
        <v>0</v>
      </c>
      <c r="G71" s="21" t="s">
        <v>869</v>
      </c>
      <c r="H71" s="21" t="s">
        <v>869</v>
      </c>
      <c r="I71" s="21">
        <v>0</v>
      </c>
      <c r="J71" s="21">
        <v>0</v>
      </c>
      <c r="K71" s="21" t="s">
        <v>869</v>
      </c>
    </row>
    <row r="72" spans="1:11" ht="30" customHeight="1">
      <c r="A72" s="143" t="s">
        <v>629</v>
      </c>
      <c r="B72" s="55" t="s">
        <v>230</v>
      </c>
      <c r="C72" s="59">
        <f>'2. Agency dashboard'!C123</f>
        <v>0.16089999999999999</v>
      </c>
      <c r="D72" s="59">
        <f>'2. Agency dashboard'!D123</f>
        <v>0.29349999999999998</v>
      </c>
      <c r="E72" s="21">
        <v>6.2399999999999997E-2</v>
      </c>
      <c r="F72" s="21">
        <v>5.4100000000000002E-2</v>
      </c>
      <c r="G72" s="21" t="s">
        <v>869</v>
      </c>
      <c r="H72" s="21" t="s">
        <v>869</v>
      </c>
      <c r="I72" s="21">
        <v>3.4299999999999997E-2</v>
      </c>
      <c r="J72" s="21">
        <v>9.9000000000000008E-3</v>
      </c>
      <c r="K72" s="21">
        <v>0.14000000000000001</v>
      </c>
    </row>
    <row r="73" spans="1:11" ht="30" customHeight="1">
      <c r="A73" s="143" t="s">
        <v>630</v>
      </c>
      <c r="B73" s="55" t="s">
        <v>231</v>
      </c>
      <c r="C73" s="59">
        <f>'2. Agency dashboard'!C124</f>
        <v>0</v>
      </c>
      <c r="D73" s="59">
        <f>'2. Agency dashboard'!D124</f>
        <v>0</v>
      </c>
      <c r="E73" s="21">
        <v>0</v>
      </c>
      <c r="F73" s="21">
        <v>0</v>
      </c>
      <c r="G73" s="21" t="s">
        <v>869</v>
      </c>
      <c r="H73" s="21" t="s">
        <v>869</v>
      </c>
      <c r="I73" s="21">
        <v>0</v>
      </c>
      <c r="J73" s="21">
        <v>0</v>
      </c>
      <c r="K73" s="21">
        <v>0.01</v>
      </c>
    </row>
    <row r="74" spans="1:11" ht="30" customHeight="1">
      <c r="A74" s="143" t="s">
        <v>631</v>
      </c>
      <c r="B74" s="55" t="s">
        <v>232</v>
      </c>
      <c r="C74" s="59">
        <f>'2. Agency dashboard'!C125</f>
        <v>0.1012</v>
      </c>
      <c r="D74" s="59">
        <f>'2. Agency dashboard'!D125</f>
        <v>0.29270000000000002</v>
      </c>
      <c r="E74" s="21">
        <v>0</v>
      </c>
      <c r="F74" s="21">
        <v>0</v>
      </c>
      <c r="G74" s="21" t="s">
        <v>869</v>
      </c>
      <c r="H74" s="21" t="s">
        <v>869</v>
      </c>
      <c r="I74" s="21">
        <v>0</v>
      </c>
      <c r="J74" s="21">
        <v>0</v>
      </c>
      <c r="K74" s="21">
        <v>0.15</v>
      </c>
    </row>
    <row r="75" spans="1:11" ht="30" customHeight="1">
      <c r="A75" s="143" t="s">
        <v>632</v>
      </c>
      <c r="B75" s="55" t="s">
        <v>233</v>
      </c>
      <c r="C75" s="59">
        <f>'2. Agency dashboard'!C126</f>
        <v>0.68320000000000003</v>
      </c>
      <c r="D75" s="59">
        <f>'2. Agency dashboard'!D126</f>
        <v>0.13719999999999999</v>
      </c>
      <c r="E75" s="21">
        <v>0.75509999999999999</v>
      </c>
      <c r="F75" s="21">
        <v>0.7097</v>
      </c>
      <c r="G75" s="21" t="s">
        <v>869</v>
      </c>
      <c r="H75" s="21" t="s">
        <v>869</v>
      </c>
      <c r="I75" s="21">
        <v>0.44819999999999999</v>
      </c>
      <c r="J75" s="21">
        <v>0.46800000000000003</v>
      </c>
      <c r="K75" s="21">
        <v>0.51</v>
      </c>
    </row>
    <row r="76" spans="1:11" ht="30" customHeight="1">
      <c r="A76" s="143" t="s">
        <v>633</v>
      </c>
      <c r="B76" s="55" t="s">
        <v>234</v>
      </c>
      <c r="C76" s="59">
        <f>'2. Agency dashboard'!C127</f>
        <v>0</v>
      </c>
      <c r="D76" s="59">
        <f>'2. Agency dashboard'!D127</f>
        <v>7.8899999999999998E-2</v>
      </c>
      <c r="E76" s="21">
        <v>0</v>
      </c>
      <c r="F76" s="21">
        <v>0</v>
      </c>
      <c r="G76" s="21" t="s">
        <v>869</v>
      </c>
      <c r="H76" s="21" t="s">
        <v>869</v>
      </c>
      <c r="I76" s="21">
        <v>0</v>
      </c>
      <c r="J76" s="21">
        <v>0</v>
      </c>
      <c r="K76" s="21">
        <v>0.08</v>
      </c>
    </row>
    <row r="77" spans="1:11" ht="30" customHeight="1">
      <c r="A77" s="142" t="s">
        <v>634</v>
      </c>
      <c r="B77" s="79" t="s">
        <v>487</v>
      </c>
      <c r="C77" s="59"/>
      <c r="D77" s="59"/>
      <c r="E77" s="21"/>
      <c r="F77" s="21"/>
      <c r="G77" s="21"/>
      <c r="H77" s="21"/>
      <c r="I77" s="21"/>
      <c r="J77" s="21"/>
      <c r="K77" s="21"/>
    </row>
    <row r="78" spans="1:11" ht="30" customHeight="1">
      <c r="A78" s="143" t="s">
        <v>635</v>
      </c>
      <c r="B78" s="55" t="s">
        <v>236</v>
      </c>
      <c r="C78" s="59">
        <f>'2. Agency dashboard'!C129</f>
        <v>0.29189999999999999</v>
      </c>
      <c r="D78" s="59">
        <f>'2. Agency dashboard'!D129</f>
        <v>0.14319999999999999</v>
      </c>
      <c r="E78" s="21">
        <v>0.21199999999999999</v>
      </c>
      <c r="F78" s="21">
        <v>0.17530000000000001</v>
      </c>
      <c r="G78" s="21" t="s">
        <v>869</v>
      </c>
      <c r="H78" s="21" t="s">
        <v>869</v>
      </c>
      <c r="I78" s="21">
        <v>0.1389</v>
      </c>
      <c r="J78" s="21">
        <v>5.2200000000000003E-2</v>
      </c>
      <c r="K78" s="21" t="s">
        <v>869</v>
      </c>
    </row>
    <row r="79" spans="1:11" ht="30" customHeight="1">
      <c r="A79" s="143" t="s">
        <v>636</v>
      </c>
      <c r="B79" s="55" t="s">
        <v>237</v>
      </c>
      <c r="C79" s="59">
        <f>'2. Agency dashboard'!C130</f>
        <v>0.15079999999999999</v>
      </c>
      <c r="D79" s="59">
        <f>'2. Agency dashboard'!D130</f>
        <v>0.29210000000000003</v>
      </c>
      <c r="E79" s="21">
        <v>6.8400000000000002E-2</v>
      </c>
      <c r="F79" s="21">
        <v>3.8399999999999997E-2</v>
      </c>
      <c r="G79" s="21" t="s">
        <v>869</v>
      </c>
      <c r="H79" s="21" t="s">
        <v>869</v>
      </c>
      <c r="I79" s="21">
        <v>8.8999999999999999E-3</v>
      </c>
      <c r="J79" s="21">
        <v>6.7000000000000002E-3</v>
      </c>
      <c r="K79" s="21" t="s">
        <v>869</v>
      </c>
    </row>
    <row r="80" spans="1:11" ht="30" customHeight="1">
      <c r="A80" s="143" t="s">
        <v>637</v>
      </c>
      <c r="B80" s="55" t="s">
        <v>238</v>
      </c>
      <c r="C80" s="59">
        <f>'2. Agency dashboard'!C131</f>
        <v>0.18959999999999999</v>
      </c>
      <c r="D80" s="59">
        <f>'2. Agency dashboard'!D131</f>
        <v>7.3200000000000001E-2</v>
      </c>
      <c r="E80" s="21">
        <v>6.5799999999999997E-2</v>
      </c>
      <c r="F80" s="21">
        <v>1.0200000000000001E-2</v>
      </c>
      <c r="G80" s="21" t="s">
        <v>869</v>
      </c>
      <c r="H80" s="21" t="s">
        <v>869</v>
      </c>
      <c r="I80" s="21">
        <v>1.29E-2</v>
      </c>
      <c r="J80" s="21">
        <v>0</v>
      </c>
      <c r="K80" s="21" t="s">
        <v>869</v>
      </c>
    </row>
    <row r="81" spans="1:11" ht="30" customHeight="1">
      <c r="A81" s="143" t="s">
        <v>638</v>
      </c>
      <c r="B81" s="55" t="s">
        <v>239</v>
      </c>
      <c r="C81" s="59">
        <f>'2. Agency dashboard'!C132</f>
        <v>8.3099999999999993E-2</v>
      </c>
      <c r="D81" s="59">
        <f>'2. Agency dashboard'!D132</f>
        <v>0.16719999999999999</v>
      </c>
      <c r="E81" s="21">
        <v>6.7100000000000007E-2</v>
      </c>
      <c r="F81" s="21">
        <v>7.4700000000000003E-2</v>
      </c>
      <c r="G81" s="21" t="s">
        <v>869</v>
      </c>
      <c r="H81" s="21" t="s">
        <v>869</v>
      </c>
      <c r="I81" s="21">
        <v>3.5000000000000001E-3</v>
      </c>
      <c r="J81" s="21">
        <v>0</v>
      </c>
      <c r="K81" s="21" t="s">
        <v>869</v>
      </c>
    </row>
    <row r="82" spans="1:11" ht="30" customHeight="1">
      <c r="A82" s="143" t="s">
        <v>639</v>
      </c>
      <c r="B82" s="55" t="s">
        <v>240</v>
      </c>
      <c r="C82" s="59">
        <f>'2. Agency dashboard'!C133</f>
        <v>6.7100000000000007E-2</v>
      </c>
      <c r="D82" s="59">
        <f>'2. Agency dashboard'!D133</f>
        <v>0.1205</v>
      </c>
      <c r="E82" s="21">
        <v>0.19539999999999999</v>
      </c>
      <c r="F82" s="21">
        <v>0.1109</v>
      </c>
      <c r="G82" s="21" t="s">
        <v>869</v>
      </c>
      <c r="H82" s="21" t="s">
        <v>869</v>
      </c>
      <c r="I82" s="21">
        <v>8.7599999999999997E-2</v>
      </c>
      <c r="J82" s="21">
        <v>3.5000000000000003E-2</v>
      </c>
      <c r="K82" s="21">
        <v>0.28000000000000003</v>
      </c>
    </row>
    <row r="83" spans="1:11" ht="30" customHeight="1">
      <c r="A83" s="143" t="s">
        <v>640</v>
      </c>
      <c r="B83" s="55" t="s">
        <v>241</v>
      </c>
      <c r="C83" s="59">
        <f>'2. Agency dashboard'!C134</f>
        <v>0</v>
      </c>
      <c r="D83" s="59">
        <f>'2. Agency dashboard'!D134</f>
        <v>0</v>
      </c>
      <c r="E83" s="21">
        <v>8.0000000000000004E-4</v>
      </c>
      <c r="F83" s="21">
        <v>8.0000000000000004E-4</v>
      </c>
      <c r="G83" s="21" t="s">
        <v>869</v>
      </c>
      <c r="H83" s="21" t="s">
        <v>869</v>
      </c>
      <c r="I83" s="21">
        <v>0</v>
      </c>
      <c r="J83" s="21">
        <v>0</v>
      </c>
      <c r="K83" s="21">
        <v>0.03</v>
      </c>
    </row>
    <row r="84" spans="1:11" ht="30" customHeight="1">
      <c r="A84" s="143" t="s">
        <v>641</v>
      </c>
      <c r="B84" s="55" t="s">
        <v>242</v>
      </c>
      <c r="C84" s="59">
        <f>'2. Agency dashboard'!C135</f>
        <v>0.2175</v>
      </c>
      <c r="D84" s="59">
        <f>'2. Agency dashboard'!D135</f>
        <v>0.20380000000000001</v>
      </c>
      <c r="E84" s="21">
        <v>8.5800000000000001E-2</v>
      </c>
      <c r="F84" s="21">
        <v>0.15390000000000001</v>
      </c>
      <c r="G84" s="21" t="s">
        <v>869</v>
      </c>
      <c r="H84" s="21" t="s">
        <v>869</v>
      </c>
      <c r="I84" s="21">
        <v>2.6200000000000001E-2</v>
      </c>
      <c r="J84" s="21">
        <v>5.4000000000000003E-3</v>
      </c>
      <c r="K84" s="21">
        <v>0.09</v>
      </c>
    </row>
    <row r="85" spans="1:11" ht="30" customHeight="1">
      <c r="A85" s="143" t="s">
        <v>642</v>
      </c>
      <c r="B85" s="55" t="s">
        <v>243</v>
      </c>
      <c r="C85" s="59">
        <f>'2. Agency dashboard'!C136</f>
        <v>0</v>
      </c>
      <c r="D85" s="59">
        <f>'2. Agency dashboard'!D136</f>
        <v>0</v>
      </c>
      <c r="E85" s="21">
        <v>0</v>
      </c>
      <c r="F85" s="21">
        <v>0</v>
      </c>
      <c r="G85" s="21" t="s">
        <v>869</v>
      </c>
      <c r="H85" s="21" t="s">
        <v>869</v>
      </c>
      <c r="I85" s="21">
        <v>0</v>
      </c>
      <c r="J85" s="21">
        <v>0</v>
      </c>
      <c r="K85" s="21">
        <v>0</v>
      </c>
    </row>
    <row r="86" spans="1:11" ht="30" customHeight="1">
      <c r="A86" s="143" t="s">
        <v>643</v>
      </c>
      <c r="B86" s="55" t="s">
        <v>244</v>
      </c>
      <c r="C86" s="59">
        <f>'2. Agency dashboard'!C137</f>
        <v>0</v>
      </c>
      <c r="D86" s="59">
        <f>'2. Agency dashboard'!D137</f>
        <v>0</v>
      </c>
      <c r="E86" s="21">
        <v>4.1999999999999997E-3</v>
      </c>
      <c r="F86" s="21">
        <v>4.1000000000000003E-3</v>
      </c>
      <c r="G86" s="21" t="s">
        <v>869</v>
      </c>
      <c r="H86" s="21" t="s">
        <v>869</v>
      </c>
      <c r="I86" s="21">
        <v>0</v>
      </c>
      <c r="J86" s="21">
        <v>0</v>
      </c>
      <c r="K86" s="21">
        <v>0.03</v>
      </c>
    </row>
    <row r="87" spans="1:11" ht="30" customHeight="1">
      <c r="A87" s="142" t="s">
        <v>644</v>
      </c>
      <c r="B87" s="79" t="s">
        <v>489</v>
      </c>
      <c r="C87" s="59"/>
      <c r="D87" s="59"/>
      <c r="E87" s="21"/>
      <c r="F87" s="21"/>
      <c r="G87" s="21"/>
      <c r="H87" s="21"/>
      <c r="I87" s="21"/>
      <c r="J87" s="21"/>
      <c r="K87" s="21"/>
    </row>
    <row r="88" spans="1:11" ht="30" customHeight="1">
      <c r="A88" s="143" t="s">
        <v>645</v>
      </c>
      <c r="B88" s="55" t="s">
        <v>246</v>
      </c>
      <c r="C88" s="59">
        <f>'2. Agency dashboard'!C139</f>
        <v>0</v>
      </c>
      <c r="D88" s="59">
        <f>'2. Agency dashboard'!D139</f>
        <v>0</v>
      </c>
      <c r="E88" s="21">
        <v>0</v>
      </c>
      <c r="F88" s="21">
        <v>0</v>
      </c>
      <c r="G88" s="21" t="s">
        <v>869</v>
      </c>
      <c r="H88" s="21" t="s">
        <v>869</v>
      </c>
      <c r="I88" s="21">
        <v>0</v>
      </c>
      <c r="J88" s="21">
        <v>0</v>
      </c>
      <c r="K88" s="21" t="s">
        <v>869</v>
      </c>
    </row>
    <row r="89" spans="1:11" ht="30" customHeight="1">
      <c r="A89" s="143" t="s">
        <v>646</v>
      </c>
      <c r="B89" s="55" t="s">
        <v>247</v>
      </c>
      <c r="C89" s="59">
        <f>'2. Agency dashboard'!C140</f>
        <v>0</v>
      </c>
      <c r="D89" s="59">
        <f>'2. Agency dashboard'!D140</f>
        <v>0</v>
      </c>
      <c r="E89" s="21">
        <v>0</v>
      </c>
      <c r="F89" s="21">
        <v>0</v>
      </c>
      <c r="G89" s="21" t="s">
        <v>869</v>
      </c>
      <c r="H89" s="21" t="s">
        <v>869</v>
      </c>
      <c r="I89" s="21">
        <v>0</v>
      </c>
      <c r="J89" s="21">
        <v>0</v>
      </c>
      <c r="K89" s="21" t="s">
        <v>869</v>
      </c>
    </row>
    <row r="90" spans="1:11" ht="30" customHeight="1">
      <c r="A90" s="143" t="s">
        <v>647</v>
      </c>
      <c r="B90" s="55" t="s">
        <v>248</v>
      </c>
      <c r="C90" s="59">
        <f>'2. Agency dashboard'!C141</f>
        <v>0</v>
      </c>
      <c r="D90" s="59">
        <f>'2. Agency dashboard'!D141</f>
        <v>0</v>
      </c>
      <c r="E90" s="21">
        <v>0</v>
      </c>
      <c r="F90" s="21">
        <v>0</v>
      </c>
      <c r="G90" s="21" t="s">
        <v>869</v>
      </c>
      <c r="H90" s="21" t="s">
        <v>869</v>
      </c>
      <c r="I90" s="21">
        <v>0</v>
      </c>
      <c r="J90" s="21">
        <v>0</v>
      </c>
      <c r="K90" s="21" t="s">
        <v>869</v>
      </c>
    </row>
    <row r="91" spans="1:11" ht="30" customHeight="1">
      <c r="A91" s="143" t="s">
        <v>648</v>
      </c>
      <c r="B91" s="55" t="s">
        <v>249</v>
      </c>
      <c r="C91" s="59">
        <f>'2. Agency dashboard'!C142</f>
        <v>0</v>
      </c>
      <c r="D91" s="59">
        <f>'2. Agency dashboard'!D142</f>
        <v>0</v>
      </c>
      <c r="E91" s="21">
        <v>0</v>
      </c>
      <c r="F91" s="21">
        <v>0</v>
      </c>
      <c r="G91" s="21" t="s">
        <v>869</v>
      </c>
      <c r="H91" s="21" t="s">
        <v>869</v>
      </c>
      <c r="I91" s="21">
        <v>0</v>
      </c>
      <c r="J91" s="21">
        <v>0</v>
      </c>
      <c r="K91" s="21" t="s">
        <v>869</v>
      </c>
    </row>
    <row r="92" spans="1:11" ht="30" customHeight="1">
      <c r="A92" s="143" t="s">
        <v>649</v>
      </c>
      <c r="B92" s="55" t="s">
        <v>250</v>
      </c>
      <c r="C92" s="59">
        <f>'2. Agency dashboard'!C143</f>
        <v>0.11</v>
      </c>
      <c r="D92" s="59">
        <f>'2. Agency dashboard'!D143</f>
        <v>9.7600000000000006E-2</v>
      </c>
      <c r="E92" s="21">
        <v>0.50900000000000001</v>
      </c>
      <c r="F92" s="21">
        <v>0.54649999999999999</v>
      </c>
      <c r="G92" s="21" t="s">
        <v>869</v>
      </c>
      <c r="H92" s="21" t="s">
        <v>869</v>
      </c>
      <c r="I92" s="21">
        <v>0.19589999999999999</v>
      </c>
      <c r="J92" s="21">
        <v>1.52E-2</v>
      </c>
      <c r="K92" s="21">
        <v>0.68</v>
      </c>
    </row>
    <row r="93" spans="1:11" ht="30" customHeight="1">
      <c r="A93" s="143" t="s">
        <v>650</v>
      </c>
      <c r="B93" s="55" t="s">
        <v>251</v>
      </c>
      <c r="C93" s="59">
        <f>'2. Agency dashboard'!C144</f>
        <v>0</v>
      </c>
      <c r="D93" s="59">
        <f>'2. Agency dashboard'!D144</f>
        <v>0</v>
      </c>
      <c r="E93" s="21">
        <v>0</v>
      </c>
      <c r="F93" s="21">
        <v>0</v>
      </c>
      <c r="G93" s="21" t="s">
        <v>869</v>
      </c>
      <c r="H93" s="21" t="s">
        <v>869</v>
      </c>
      <c r="I93" s="21">
        <v>0</v>
      </c>
      <c r="J93" s="21">
        <v>0</v>
      </c>
      <c r="K93" s="21">
        <v>0.16</v>
      </c>
    </row>
    <row r="94" spans="1:11" ht="30" customHeight="1">
      <c r="A94" s="143" t="s">
        <v>651</v>
      </c>
      <c r="B94" s="55" t="s">
        <v>252</v>
      </c>
      <c r="C94" s="59">
        <f>'2. Agency dashboard'!C145</f>
        <v>0.89</v>
      </c>
      <c r="D94" s="59">
        <f>'2. Agency dashboard'!D145</f>
        <v>0.90239999999999998</v>
      </c>
      <c r="E94" s="21">
        <v>0.29049999999999998</v>
      </c>
      <c r="F94" s="21">
        <v>3.1699999999999999E-2</v>
      </c>
      <c r="G94" s="21" t="s">
        <v>869</v>
      </c>
      <c r="H94" s="21" t="s">
        <v>869</v>
      </c>
      <c r="I94" s="21">
        <v>1.5800000000000002E-2</v>
      </c>
      <c r="J94" s="21">
        <v>0</v>
      </c>
      <c r="K94" s="21">
        <v>0.08</v>
      </c>
    </row>
    <row r="95" spans="1:11" ht="30" customHeight="1">
      <c r="A95" s="143" t="s">
        <v>652</v>
      </c>
      <c r="B95" s="55" t="s">
        <v>253</v>
      </c>
      <c r="C95" s="59">
        <f>'2. Agency dashboard'!C146</f>
        <v>0</v>
      </c>
      <c r="D95" s="59">
        <f>'2. Agency dashboard'!D146</f>
        <v>0</v>
      </c>
      <c r="E95" s="21">
        <v>0</v>
      </c>
      <c r="F95" s="21">
        <v>0</v>
      </c>
      <c r="G95" s="21" t="s">
        <v>869</v>
      </c>
      <c r="H95" s="21" t="s">
        <v>869</v>
      </c>
      <c r="I95" s="21">
        <v>0</v>
      </c>
      <c r="J95" s="21">
        <v>0</v>
      </c>
      <c r="K95" s="21">
        <v>0</v>
      </c>
    </row>
    <row r="96" spans="1:11" ht="30" customHeight="1">
      <c r="A96" s="143" t="s">
        <v>653</v>
      </c>
      <c r="B96" s="55" t="s">
        <v>254</v>
      </c>
      <c r="C96" s="59">
        <f>'2. Agency dashboard'!C147</f>
        <v>0</v>
      </c>
      <c r="D96" s="59">
        <f>'2. Agency dashboard'!D147</f>
        <v>0</v>
      </c>
      <c r="E96" s="21">
        <v>0</v>
      </c>
      <c r="F96" s="21">
        <v>0</v>
      </c>
      <c r="G96" s="21" t="s">
        <v>869</v>
      </c>
      <c r="H96" s="21" t="s">
        <v>869</v>
      </c>
      <c r="I96" s="21">
        <v>0</v>
      </c>
      <c r="J96" s="21">
        <v>0</v>
      </c>
      <c r="K96" s="21">
        <v>0.02</v>
      </c>
    </row>
    <row r="97" spans="1:11" ht="30" customHeight="1">
      <c r="A97" s="142" t="s">
        <v>654</v>
      </c>
      <c r="B97" s="79" t="s">
        <v>491</v>
      </c>
      <c r="C97" s="59"/>
      <c r="D97" s="59"/>
      <c r="E97" s="21"/>
      <c r="F97" s="21"/>
      <c r="G97" s="21"/>
      <c r="H97" s="21"/>
      <c r="I97" s="21"/>
      <c r="J97" s="21"/>
      <c r="K97" s="21"/>
    </row>
    <row r="98" spans="1:11" ht="30" customHeight="1">
      <c r="A98" s="143" t="s">
        <v>655</v>
      </c>
      <c r="B98" s="55" t="s">
        <v>256</v>
      </c>
      <c r="C98" s="59">
        <f>'2. Agency dashboard'!C149</f>
        <v>-1.34E-2</v>
      </c>
      <c r="D98" s="59">
        <f>'2. Agency dashboard'!D149</f>
        <v>4.6100000000000002E-2</v>
      </c>
      <c r="E98" s="21">
        <v>0</v>
      </c>
      <c r="F98" s="21">
        <v>0</v>
      </c>
      <c r="G98" s="21" t="s">
        <v>869</v>
      </c>
      <c r="H98" s="21" t="s">
        <v>869</v>
      </c>
      <c r="I98" s="21">
        <v>0</v>
      </c>
      <c r="J98" s="21">
        <v>0</v>
      </c>
      <c r="K98" s="21" t="s">
        <v>869</v>
      </c>
    </row>
    <row r="99" spans="1:11" ht="30" customHeight="1">
      <c r="A99" s="143" t="s">
        <v>656</v>
      </c>
      <c r="B99" s="55" t="s">
        <v>257</v>
      </c>
      <c r="C99" s="59">
        <f>'2. Agency dashboard'!C150</f>
        <v>0</v>
      </c>
      <c r="D99" s="59">
        <f>'2. Agency dashboard'!D150</f>
        <v>0</v>
      </c>
      <c r="E99" s="21">
        <v>0</v>
      </c>
      <c r="F99" s="21">
        <v>0</v>
      </c>
      <c r="G99" s="21" t="s">
        <v>869</v>
      </c>
      <c r="H99" s="21" t="s">
        <v>869</v>
      </c>
      <c r="I99" s="21">
        <v>0</v>
      </c>
      <c r="J99" s="21">
        <v>0</v>
      </c>
      <c r="K99" s="21" t="s">
        <v>869</v>
      </c>
    </row>
    <row r="100" spans="1:11" ht="30" customHeight="1">
      <c r="A100" s="143" t="s">
        <v>657</v>
      </c>
      <c r="B100" s="55" t="s">
        <v>258</v>
      </c>
      <c r="C100" s="59">
        <f>'2. Agency dashboard'!C151</f>
        <v>0.13139999999999999</v>
      </c>
      <c r="D100" s="59">
        <f>'2. Agency dashboard'!D151</f>
        <v>0.48509999999999998</v>
      </c>
      <c r="E100" s="21">
        <v>0.1762</v>
      </c>
      <c r="F100" s="21">
        <v>0.1762</v>
      </c>
      <c r="G100" s="21" t="s">
        <v>869</v>
      </c>
      <c r="H100" s="21" t="s">
        <v>869</v>
      </c>
      <c r="I100" s="21">
        <v>0.13450000000000001</v>
      </c>
      <c r="J100" s="21">
        <v>1.5900000000000001E-2</v>
      </c>
      <c r="K100" s="21" t="s">
        <v>869</v>
      </c>
    </row>
    <row r="101" spans="1:11" ht="30" customHeight="1">
      <c r="A101" s="143" t="s">
        <v>658</v>
      </c>
      <c r="B101" s="55" t="s">
        <v>259</v>
      </c>
      <c r="C101" s="59">
        <f>'2. Agency dashboard'!C152</f>
        <v>0.11070000000000001</v>
      </c>
      <c r="D101" s="59">
        <f>'2. Agency dashboard'!D152</f>
        <v>9.6100000000000005E-2</v>
      </c>
      <c r="E101" s="21">
        <v>0.19919999999999999</v>
      </c>
      <c r="F101" s="21">
        <v>0.1676</v>
      </c>
      <c r="G101" s="21" t="s">
        <v>869</v>
      </c>
      <c r="H101" s="21" t="s">
        <v>869</v>
      </c>
      <c r="I101" s="21">
        <v>0.1457</v>
      </c>
      <c r="J101" s="21">
        <v>0.10150000000000001</v>
      </c>
      <c r="K101" s="21" t="s">
        <v>869</v>
      </c>
    </row>
    <row r="102" spans="1:11" ht="30" customHeight="1">
      <c r="A102" s="143" t="s">
        <v>659</v>
      </c>
      <c r="B102" s="55" t="s">
        <v>260</v>
      </c>
      <c r="C102" s="59">
        <f>'2. Agency dashboard'!C153</f>
        <v>0.51480000000000004</v>
      </c>
      <c r="D102" s="59">
        <f>'2. Agency dashboard'!D153</f>
        <v>0.22670000000000001</v>
      </c>
      <c r="E102" s="21">
        <v>0.2271</v>
      </c>
      <c r="F102" s="21">
        <v>0.19689999999999999</v>
      </c>
      <c r="G102" s="21" t="s">
        <v>869</v>
      </c>
      <c r="H102" s="21" t="s">
        <v>869</v>
      </c>
      <c r="I102" s="21">
        <v>0.17510000000000001</v>
      </c>
      <c r="J102" s="21">
        <v>0.1547</v>
      </c>
      <c r="K102" s="21">
        <v>0.19</v>
      </c>
    </row>
    <row r="103" spans="1:11" ht="30" customHeight="1">
      <c r="A103" s="143" t="s">
        <v>660</v>
      </c>
      <c r="B103" s="55" t="s">
        <v>261</v>
      </c>
      <c r="C103" s="59">
        <f>'2. Agency dashboard'!C154</f>
        <v>0.25650000000000001</v>
      </c>
      <c r="D103" s="59">
        <f>'2. Agency dashboard'!D154</f>
        <v>0.14080000000000001</v>
      </c>
      <c r="E103" s="21">
        <v>6.9199999999999998E-2</v>
      </c>
      <c r="F103" s="21">
        <v>5.96E-2</v>
      </c>
      <c r="G103" s="21" t="s">
        <v>869</v>
      </c>
      <c r="H103" s="21" t="s">
        <v>869</v>
      </c>
      <c r="I103" s="21">
        <v>2.3900000000000001E-2</v>
      </c>
      <c r="J103" s="21">
        <v>0</v>
      </c>
      <c r="K103" s="21">
        <v>0.17</v>
      </c>
    </row>
    <row r="104" spans="1:11" ht="30" customHeight="1">
      <c r="A104" s="143" t="s">
        <v>661</v>
      </c>
      <c r="B104" s="55" t="s">
        <v>262</v>
      </c>
      <c r="C104" s="59">
        <f>'2. Agency dashboard'!C155</f>
        <v>0</v>
      </c>
      <c r="D104" s="59">
        <f>'2. Agency dashboard'!D155</f>
        <v>0</v>
      </c>
      <c r="E104" s="21">
        <v>0.11849999999999999</v>
      </c>
      <c r="F104" s="21">
        <v>0.11070000000000001</v>
      </c>
      <c r="G104" s="21" t="s">
        <v>869</v>
      </c>
      <c r="H104" s="21" t="s">
        <v>869</v>
      </c>
      <c r="I104" s="21">
        <v>2.6800000000000001E-2</v>
      </c>
      <c r="J104" s="21">
        <v>1.24E-2</v>
      </c>
      <c r="K104" s="21">
        <v>0.24</v>
      </c>
    </row>
    <row r="105" spans="1:11" ht="30" customHeight="1">
      <c r="A105" s="143" t="s">
        <v>662</v>
      </c>
      <c r="B105" s="55" t="s">
        <v>263</v>
      </c>
      <c r="C105" s="59">
        <f>'2. Agency dashboard'!C156</f>
        <v>0</v>
      </c>
      <c r="D105" s="59">
        <f>'2. Agency dashboard'!D156</f>
        <v>0</v>
      </c>
      <c r="E105" s="21">
        <v>0</v>
      </c>
      <c r="F105" s="21">
        <v>0</v>
      </c>
      <c r="G105" s="21" t="s">
        <v>869</v>
      </c>
      <c r="H105" s="21" t="s">
        <v>869</v>
      </c>
      <c r="I105" s="21">
        <v>0</v>
      </c>
      <c r="J105" s="21">
        <v>0</v>
      </c>
      <c r="K105" s="21">
        <v>0</v>
      </c>
    </row>
    <row r="106" spans="1:11" ht="30" customHeight="1">
      <c r="A106" s="143" t="s">
        <v>663</v>
      </c>
      <c r="B106" s="55" t="s">
        <v>264</v>
      </c>
      <c r="C106" s="59">
        <f>'2. Agency dashboard'!C157</f>
        <v>0</v>
      </c>
      <c r="D106" s="59">
        <f>'2. Agency dashboard'!D157</f>
        <v>5.3E-3</v>
      </c>
      <c r="E106" s="21">
        <v>4.0000000000000002E-4</v>
      </c>
      <c r="F106" s="21">
        <v>4.4999999999999997E-3</v>
      </c>
      <c r="G106" s="21" t="s">
        <v>869</v>
      </c>
      <c r="H106" s="21" t="s">
        <v>869</v>
      </c>
      <c r="I106" s="21">
        <v>0</v>
      </c>
      <c r="J106" s="21">
        <v>0</v>
      </c>
      <c r="K106" s="21">
        <v>0.05</v>
      </c>
    </row>
    <row r="107" spans="1:11" ht="30" customHeight="1">
      <c r="A107" s="142" t="s">
        <v>664</v>
      </c>
      <c r="B107" s="79" t="s">
        <v>493</v>
      </c>
      <c r="C107" s="59"/>
      <c r="D107" s="59"/>
      <c r="E107" s="21"/>
      <c r="F107" s="21"/>
      <c r="G107" s="21"/>
      <c r="H107" s="21"/>
      <c r="I107" s="21"/>
      <c r="J107" s="21"/>
      <c r="K107" s="21"/>
    </row>
    <row r="108" spans="1:11" ht="30" customHeight="1">
      <c r="A108" s="143" t="s">
        <v>665</v>
      </c>
      <c r="B108" s="55" t="s">
        <v>266</v>
      </c>
      <c r="C108" s="59">
        <f>'2. Agency dashboard'!C159</f>
        <v>0</v>
      </c>
      <c r="D108" s="59">
        <f>'2. Agency dashboard'!D159</f>
        <v>0</v>
      </c>
      <c r="E108" s="21">
        <v>0</v>
      </c>
      <c r="F108" s="21">
        <v>0</v>
      </c>
      <c r="G108" s="21" t="s">
        <v>869</v>
      </c>
      <c r="H108" s="21" t="s">
        <v>869</v>
      </c>
      <c r="I108" s="21">
        <v>0</v>
      </c>
      <c r="J108" s="21">
        <v>0</v>
      </c>
      <c r="K108" s="21" t="s">
        <v>869</v>
      </c>
    </row>
    <row r="109" spans="1:11" ht="30" customHeight="1">
      <c r="A109" s="143" t="s">
        <v>666</v>
      </c>
      <c r="B109" s="55" t="s">
        <v>267</v>
      </c>
      <c r="C109" s="59">
        <f>'2. Agency dashboard'!C160</f>
        <v>0</v>
      </c>
      <c r="D109" s="59">
        <f>'2. Agency dashboard'!D160</f>
        <v>0</v>
      </c>
      <c r="E109" s="21">
        <v>0</v>
      </c>
      <c r="F109" s="21">
        <v>0</v>
      </c>
      <c r="G109" s="21" t="s">
        <v>869</v>
      </c>
      <c r="H109" s="21" t="s">
        <v>869</v>
      </c>
      <c r="I109" s="21">
        <v>0</v>
      </c>
      <c r="J109" s="21">
        <v>0</v>
      </c>
      <c r="K109" s="21" t="s">
        <v>869</v>
      </c>
    </row>
    <row r="110" spans="1:11" ht="30" customHeight="1">
      <c r="A110" s="143" t="s">
        <v>667</v>
      </c>
      <c r="B110" s="55" t="s">
        <v>268</v>
      </c>
      <c r="C110" s="59">
        <f>'2. Agency dashboard'!C161</f>
        <v>0</v>
      </c>
      <c r="D110" s="59">
        <f>'2. Agency dashboard'!D161</f>
        <v>0</v>
      </c>
      <c r="E110" s="21">
        <v>0</v>
      </c>
      <c r="F110" s="21">
        <v>0</v>
      </c>
      <c r="G110" s="21" t="s">
        <v>869</v>
      </c>
      <c r="H110" s="21" t="s">
        <v>869</v>
      </c>
      <c r="I110" s="21">
        <v>0</v>
      </c>
      <c r="J110" s="21">
        <v>0</v>
      </c>
      <c r="K110" s="21" t="s">
        <v>869</v>
      </c>
    </row>
    <row r="111" spans="1:11" ht="30" customHeight="1">
      <c r="A111" s="143" t="s">
        <v>668</v>
      </c>
      <c r="B111" s="55" t="s">
        <v>269</v>
      </c>
      <c r="C111" s="59">
        <f>'2. Agency dashboard'!C162</f>
        <v>0</v>
      </c>
      <c r="D111" s="59">
        <f>'2. Agency dashboard'!D162</f>
        <v>0</v>
      </c>
      <c r="E111" s="21">
        <v>0</v>
      </c>
      <c r="F111" s="21">
        <v>0</v>
      </c>
      <c r="G111" s="21" t="s">
        <v>869</v>
      </c>
      <c r="H111" s="21" t="s">
        <v>869</v>
      </c>
      <c r="I111" s="21">
        <v>0</v>
      </c>
      <c r="J111" s="21">
        <v>0</v>
      </c>
      <c r="K111" s="21" t="s">
        <v>869</v>
      </c>
    </row>
    <row r="112" spans="1:11" ht="30" customHeight="1">
      <c r="A112" s="143" t="s">
        <v>669</v>
      </c>
      <c r="B112" s="55" t="s">
        <v>270</v>
      </c>
      <c r="C112" s="59">
        <f>'2. Agency dashboard'!C163</f>
        <v>0.80669999999999997</v>
      </c>
      <c r="D112" s="59">
        <f>'2. Agency dashboard'!D163</f>
        <v>0.93159999999999998</v>
      </c>
      <c r="E112" s="21">
        <v>0.63429999999999997</v>
      </c>
      <c r="F112" s="21">
        <v>0.7147</v>
      </c>
      <c r="G112" s="21" t="s">
        <v>869</v>
      </c>
      <c r="H112" s="21" t="s">
        <v>869</v>
      </c>
      <c r="I112" s="21">
        <v>0.54249999999999998</v>
      </c>
      <c r="J112" s="21">
        <v>0.50800000000000001</v>
      </c>
      <c r="K112" s="21">
        <v>0.68</v>
      </c>
    </row>
    <row r="113" spans="1:14" ht="30" customHeight="1">
      <c r="A113" s="143" t="s">
        <v>670</v>
      </c>
      <c r="B113" s="55" t="s">
        <v>271</v>
      </c>
      <c r="C113" s="59">
        <f>'2. Agency dashboard'!C164</f>
        <v>0</v>
      </c>
      <c r="D113" s="59">
        <f>'2. Agency dashboard'!D164</f>
        <v>6.8400000000000002E-2</v>
      </c>
      <c r="E113" s="21">
        <v>3.5400000000000001E-2</v>
      </c>
      <c r="F113" s="21">
        <v>3.1800000000000002E-2</v>
      </c>
      <c r="G113" s="21" t="s">
        <v>869</v>
      </c>
      <c r="H113" s="21" t="s">
        <v>869</v>
      </c>
      <c r="I113" s="21">
        <v>1.1000000000000001E-3</v>
      </c>
      <c r="J113" s="21">
        <v>0</v>
      </c>
      <c r="K113" s="21">
        <v>0.16</v>
      </c>
    </row>
    <row r="114" spans="1:14" ht="30" customHeight="1">
      <c r="A114" s="143" t="s">
        <v>671</v>
      </c>
      <c r="B114" s="55" t="s">
        <v>272</v>
      </c>
      <c r="C114" s="59">
        <f>'2. Agency dashboard'!C165</f>
        <v>0</v>
      </c>
      <c r="D114" s="59">
        <f>'2. Agency dashboard'!D165</f>
        <v>0</v>
      </c>
      <c r="E114" s="21">
        <v>6.08E-2</v>
      </c>
      <c r="F114" s="21">
        <v>5.9799999999999999E-2</v>
      </c>
      <c r="G114" s="21" t="s">
        <v>869</v>
      </c>
      <c r="H114" s="21" t="s">
        <v>869</v>
      </c>
      <c r="I114" s="21">
        <v>0</v>
      </c>
      <c r="J114" s="21">
        <v>0</v>
      </c>
      <c r="K114" s="21">
        <v>0</v>
      </c>
    </row>
    <row r="115" spans="1:14" ht="30" customHeight="1">
      <c r="A115" s="143" t="s">
        <v>672</v>
      </c>
      <c r="B115" s="55" t="s">
        <v>273</v>
      </c>
      <c r="C115" s="59">
        <f>'2. Agency dashboard'!C166</f>
        <v>0</v>
      </c>
      <c r="D115" s="59">
        <f>'2. Agency dashboard'!D166</f>
        <v>0</v>
      </c>
      <c r="E115" s="21">
        <v>0</v>
      </c>
      <c r="F115" s="21">
        <v>0</v>
      </c>
      <c r="G115" s="21" t="s">
        <v>869</v>
      </c>
      <c r="H115" s="21" t="s">
        <v>869</v>
      </c>
      <c r="I115" s="21">
        <v>0</v>
      </c>
      <c r="J115" s="21">
        <v>0</v>
      </c>
      <c r="K115" s="21">
        <v>0</v>
      </c>
    </row>
    <row r="116" spans="1:14" ht="30" customHeight="1">
      <c r="A116" s="143" t="s">
        <v>673</v>
      </c>
      <c r="B116" s="55" t="s">
        <v>274</v>
      </c>
      <c r="C116" s="59">
        <f>'2. Agency dashboard'!C167</f>
        <v>0.1933</v>
      </c>
      <c r="D116" s="59">
        <f>'2. Agency dashboard'!D167</f>
        <v>0</v>
      </c>
      <c r="E116" s="21">
        <v>0.109</v>
      </c>
      <c r="F116" s="21">
        <v>5.45E-2</v>
      </c>
      <c r="G116" s="21" t="s">
        <v>869</v>
      </c>
      <c r="H116" s="21" t="s">
        <v>869</v>
      </c>
      <c r="I116" s="21">
        <v>3.9100000000000003E-2</v>
      </c>
      <c r="J116" s="21">
        <v>2.2599999999999999E-2</v>
      </c>
      <c r="K116" s="21">
        <v>0.12</v>
      </c>
    </row>
    <row r="117" spans="1:14" ht="66" customHeight="1">
      <c r="A117" s="55" t="s">
        <v>89</v>
      </c>
      <c r="B117" s="79" t="s">
        <v>494</v>
      </c>
      <c r="C117" s="183" t="s">
        <v>569</v>
      </c>
      <c r="D117" s="184"/>
      <c r="F117" s="21"/>
      <c r="G117" s="21"/>
      <c r="H117" s="21"/>
      <c r="I117" s="52"/>
      <c r="J117" s="21"/>
      <c r="K117" s="52"/>
      <c r="N117" s="71"/>
    </row>
    <row r="118" spans="1:14" ht="30" customHeight="1">
      <c r="A118" s="142" t="s">
        <v>173</v>
      </c>
      <c r="B118" s="55" t="s">
        <v>275</v>
      </c>
      <c r="C118" s="59">
        <f>'2. Agency dashboard'!C169</f>
        <v>0.46829999999999999</v>
      </c>
      <c r="D118" s="59">
        <f>'2. Agency dashboard'!D169</f>
        <v>0.26919999999999999</v>
      </c>
      <c r="E118" s="21">
        <v>0.54849999999999999</v>
      </c>
      <c r="F118" s="21">
        <v>0.55349999999999999</v>
      </c>
      <c r="G118" s="21" t="s">
        <v>869</v>
      </c>
      <c r="H118" s="21" t="s">
        <v>869</v>
      </c>
      <c r="I118" s="21">
        <v>0.47549999999999998</v>
      </c>
      <c r="J118" s="21">
        <v>0.39489999999999997</v>
      </c>
      <c r="K118" s="21" t="s">
        <v>869</v>
      </c>
    </row>
    <row r="119" spans="1:14" ht="30" customHeight="1">
      <c r="A119" s="143" t="s">
        <v>674</v>
      </c>
      <c r="B119" s="55" t="s">
        <v>276</v>
      </c>
      <c r="C119" s="59">
        <f>'2. Agency dashboard'!C170</f>
        <v>0.22239999999999999</v>
      </c>
      <c r="D119" s="59">
        <f>'2. Agency dashboard'!D170</f>
        <v>0.1007</v>
      </c>
      <c r="E119" s="21">
        <v>0.34449999999999997</v>
      </c>
      <c r="F119" s="21">
        <v>0.3392</v>
      </c>
      <c r="G119" s="21" t="s">
        <v>869</v>
      </c>
      <c r="H119" s="21" t="s">
        <v>869</v>
      </c>
      <c r="I119" s="21">
        <v>0.23</v>
      </c>
      <c r="J119" s="21">
        <v>0.14960000000000001</v>
      </c>
      <c r="K119" s="21" t="s">
        <v>869</v>
      </c>
    </row>
    <row r="120" spans="1:14" ht="30" customHeight="1">
      <c r="A120" s="143" t="s">
        <v>675</v>
      </c>
      <c r="B120" s="55" t="s">
        <v>286</v>
      </c>
      <c r="C120" s="59">
        <f>'2. Agency dashboard'!C171</f>
        <v>2.7300000000000001E-2</v>
      </c>
      <c r="D120" s="59">
        <f>'2. Agency dashboard'!D171</f>
        <v>5.5100000000000003E-2</v>
      </c>
      <c r="E120" s="21">
        <v>0.14749999999999999</v>
      </c>
      <c r="F120" s="21">
        <v>0.13750000000000001</v>
      </c>
      <c r="G120" s="21" t="s">
        <v>869</v>
      </c>
      <c r="H120" s="21" t="s">
        <v>869</v>
      </c>
      <c r="I120" s="21">
        <v>9.1200000000000003E-2</v>
      </c>
      <c r="J120" s="21">
        <v>8.3900000000000002E-2</v>
      </c>
      <c r="K120" s="21" t="s">
        <v>869</v>
      </c>
    </row>
    <row r="121" spans="1:14" ht="30" customHeight="1">
      <c r="A121" s="143" t="s">
        <v>676</v>
      </c>
      <c r="B121" s="55" t="s">
        <v>296</v>
      </c>
      <c r="C121" s="59">
        <f>'2. Agency dashboard'!C172</f>
        <v>0.18010000000000001</v>
      </c>
      <c r="D121" s="59">
        <f>'2. Agency dashboard'!D172</f>
        <v>0</v>
      </c>
      <c r="E121" s="21">
        <v>6.4000000000000003E-3</v>
      </c>
      <c r="F121" s="21">
        <v>6.4999999999999997E-3</v>
      </c>
      <c r="G121" s="21" t="s">
        <v>869</v>
      </c>
      <c r="H121" s="21" t="s">
        <v>869</v>
      </c>
      <c r="I121" s="21">
        <v>2.9999999999999997E-4</v>
      </c>
      <c r="J121" s="21">
        <v>0</v>
      </c>
      <c r="K121" s="21" t="s">
        <v>869</v>
      </c>
    </row>
    <row r="122" spans="1:14" ht="30" customHeight="1">
      <c r="A122" s="143" t="s">
        <v>677</v>
      </c>
      <c r="B122" s="55" t="s">
        <v>306</v>
      </c>
      <c r="C122" s="59">
        <f>'2. Agency dashboard'!C173</f>
        <v>3.85E-2</v>
      </c>
      <c r="D122" s="59">
        <f>'2. Agency dashboard'!D173</f>
        <v>0.1134</v>
      </c>
      <c r="E122" s="21">
        <v>3.3500000000000002E-2</v>
      </c>
      <c r="F122" s="21">
        <v>8.3400000000000002E-2</v>
      </c>
      <c r="G122" s="21" t="s">
        <v>869</v>
      </c>
      <c r="H122" s="21" t="s">
        <v>869</v>
      </c>
      <c r="I122" s="21">
        <v>1.43E-2</v>
      </c>
      <c r="J122" s="21">
        <v>2.0500000000000001E-2</v>
      </c>
      <c r="K122" s="21" t="s">
        <v>869</v>
      </c>
    </row>
    <row r="123" spans="1:14" ht="30" customHeight="1">
      <c r="A123" s="142" t="s">
        <v>175</v>
      </c>
      <c r="B123" s="55" t="s">
        <v>316</v>
      </c>
      <c r="C123" s="59">
        <f>'2. Agency dashboard'!C174</f>
        <v>0.53169999999999995</v>
      </c>
      <c r="D123" s="59">
        <f>'2. Agency dashboard'!D174</f>
        <v>0.73080000000000001</v>
      </c>
      <c r="E123" s="21">
        <v>0.45150000000000001</v>
      </c>
      <c r="F123" s="21">
        <v>0.44650000000000001</v>
      </c>
      <c r="G123" s="21" t="s">
        <v>869</v>
      </c>
      <c r="H123" s="21" t="s">
        <v>869</v>
      </c>
      <c r="I123" s="21">
        <v>0.29509999999999997</v>
      </c>
      <c r="J123" s="21">
        <v>0.2059</v>
      </c>
      <c r="K123" s="21" t="s">
        <v>869</v>
      </c>
    </row>
    <row r="124" spans="1:14" ht="30" customHeight="1">
      <c r="A124" s="143" t="s">
        <v>678</v>
      </c>
      <c r="B124" s="55" t="s">
        <v>317</v>
      </c>
      <c r="C124" s="59">
        <f>'2. Agency dashboard'!C175</f>
        <v>1.26E-2</v>
      </c>
      <c r="D124" s="59">
        <f>'2. Agency dashboard'!D175</f>
        <v>5.3999999999999999E-2</v>
      </c>
      <c r="E124" s="21">
        <v>1.5800000000000002E-2</v>
      </c>
      <c r="F124" s="21">
        <v>1.09E-2</v>
      </c>
      <c r="G124" s="21" t="s">
        <v>869</v>
      </c>
      <c r="H124" s="21" t="s">
        <v>869</v>
      </c>
      <c r="I124" s="21">
        <v>5.8999999999999999E-3</v>
      </c>
      <c r="J124" s="21">
        <v>0</v>
      </c>
      <c r="K124" s="21" t="s">
        <v>869</v>
      </c>
    </row>
    <row r="125" spans="1:14" ht="30" customHeight="1">
      <c r="A125" s="143" t="s">
        <v>680</v>
      </c>
      <c r="B125" s="55" t="s">
        <v>327</v>
      </c>
      <c r="C125" s="59">
        <f>'2. Agency dashboard'!C176</f>
        <v>0.51910000000000001</v>
      </c>
      <c r="D125" s="59">
        <f>'2. Agency dashboard'!D176</f>
        <v>0.67679999999999996</v>
      </c>
      <c r="E125" s="21">
        <v>0.37130000000000002</v>
      </c>
      <c r="F125" s="21">
        <v>0.31929999999999997</v>
      </c>
      <c r="G125" s="21" t="s">
        <v>869</v>
      </c>
      <c r="H125" s="21" t="s">
        <v>869</v>
      </c>
      <c r="I125" s="21">
        <v>0.2666</v>
      </c>
      <c r="J125" s="21">
        <v>0.17330000000000001</v>
      </c>
      <c r="K125" s="21" t="s">
        <v>869</v>
      </c>
    </row>
    <row r="126" spans="1:14" ht="30" customHeight="1">
      <c r="A126" s="143" t="s">
        <v>679</v>
      </c>
      <c r="B126" s="55" t="s">
        <v>337</v>
      </c>
      <c r="C126" s="59">
        <f>'2. Agency dashboard'!C177</f>
        <v>0</v>
      </c>
      <c r="D126" s="59">
        <f>'2. Agency dashboard'!D177</f>
        <v>0</v>
      </c>
      <c r="E126" s="21">
        <v>6.9999999999999999E-4</v>
      </c>
      <c r="F126" s="21">
        <v>8.9999999999999998E-4</v>
      </c>
      <c r="G126" s="21" t="s">
        <v>869</v>
      </c>
      <c r="H126" s="21" t="s">
        <v>869</v>
      </c>
      <c r="I126" s="21">
        <v>1E-4</v>
      </c>
      <c r="J126" s="21">
        <v>0</v>
      </c>
      <c r="K126" s="21" t="s">
        <v>869</v>
      </c>
    </row>
    <row r="127" spans="1:14" ht="30" customHeight="1">
      <c r="A127" s="117" t="s">
        <v>681</v>
      </c>
      <c r="B127" s="79" t="s">
        <v>504</v>
      </c>
      <c r="C127" s="59"/>
      <c r="D127" s="59"/>
      <c r="E127" s="21"/>
      <c r="F127" s="21"/>
      <c r="G127" s="21"/>
      <c r="H127" s="21"/>
      <c r="I127" s="21"/>
      <c r="J127" s="21"/>
      <c r="K127" s="21"/>
      <c r="N127" s="71"/>
    </row>
    <row r="128" spans="1:14" ht="30" customHeight="1">
      <c r="A128" s="142" t="s">
        <v>682</v>
      </c>
      <c r="B128" s="79" t="s">
        <v>505</v>
      </c>
      <c r="C128" s="59"/>
      <c r="D128" s="59"/>
      <c r="E128" s="21"/>
      <c r="F128" s="21"/>
      <c r="G128" s="21"/>
      <c r="H128" s="21"/>
      <c r="I128" s="21"/>
      <c r="J128" s="21"/>
      <c r="K128" s="21"/>
    </row>
    <row r="129" spans="1:11" ht="30" customHeight="1">
      <c r="A129" s="144" t="s">
        <v>683</v>
      </c>
      <c r="B129" s="55" t="s">
        <v>277</v>
      </c>
      <c r="C129" s="59">
        <f>'2. Agency dashboard'!C180</f>
        <v>0</v>
      </c>
      <c r="D129" s="59">
        <f>'2. Agency dashboard'!D180</f>
        <v>0</v>
      </c>
      <c r="E129" s="21">
        <v>0</v>
      </c>
      <c r="F129" s="21">
        <v>0</v>
      </c>
      <c r="G129" s="21" t="s">
        <v>869</v>
      </c>
      <c r="H129" s="21" t="s">
        <v>869</v>
      </c>
      <c r="I129" s="21">
        <v>0</v>
      </c>
      <c r="J129" s="21">
        <v>0</v>
      </c>
      <c r="K129" s="21" t="s">
        <v>869</v>
      </c>
    </row>
    <row r="130" spans="1:11" ht="30" customHeight="1">
      <c r="A130" s="144" t="s">
        <v>684</v>
      </c>
      <c r="B130" s="55" t="s">
        <v>278</v>
      </c>
      <c r="C130" s="59">
        <f>'2. Agency dashboard'!C181</f>
        <v>0</v>
      </c>
      <c r="D130" s="59">
        <f>'2. Agency dashboard'!D181</f>
        <v>0</v>
      </c>
      <c r="E130" s="21">
        <v>0</v>
      </c>
      <c r="F130" s="21">
        <v>0</v>
      </c>
      <c r="G130" s="21" t="s">
        <v>869</v>
      </c>
      <c r="H130" s="21" t="s">
        <v>869</v>
      </c>
      <c r="I130" s="21">
        <v>0</v>
      </c>
      <c r="J130" s="21">
        <v>5.3E-3</v>
      </c>
      <c r="K130" s="21" t="s">
        <v>869</v>
      </c>
    </row>
    <row r="131" spans="1:11" ht="30" customHeight="1">
      <c r="A131" s="144" t="s">
        <v>685</v>
      </c>
      <c r="B131" s="55" t="s">
        <v>279</v>
      </c>
      <c r="C131" s="59">
        <f>'2. Agency dashboard'!C182</f>
        <v>0</v>
      </c>
      <c r="D131" s="59">
        <f>'2. Agency dashboard'!D182</f>
        <v>0</v>
      </c>
      <c r="E131" s="21">
        <v>0</v>
      </c>
      <c r="F131" s="21">
        <v>0</v>
      </c>
      <c r="G131" s="21" t="s">
        <v>869</v>
      </c>
      <c r="H131" s="21" t="s">
        <v>869</v>
      </c>
      <c r="I131" s="21">
        <v>0</v>
      </c>
      <c r="J131" s="21">
        <v>0</v>
      </c>
      <c r="K131" s="21" t="s">
        <v>869</v>
      </c>
    </row>
    <row r="132" spans="1:11" ht="30" customHeight="1">
      <c r="A132" s="144" t="s">
        <v>686</v>
      </c>
      <c r="B132" s="55" t="s">
        <v>280</v>
      </c>
      <c r="C132" s="59">
        <f>'2. Agency dashboard'!C183</f>
        <v>2.7699999999999999E-2</v>
      </c>
      <c r="D132" s="59">
        <f>'2. Agency dashboard'!D183</f>
        <v>4.3099999999999999E-2</v>
      </c>
      <c r="E132" s="21">
        <v>0.1179</v>
      </c>
      <c r="F132" s="21">
        <v>0.1101</v>
      </c>
      <c r="G132" s="21" t="s">
        <v>869</v>
      </c>
      <c r="H132" s="21" t="s">
        <v>869</v>
      </c>
      <c r="I132" s="21">
        <v>0.24160000000000001</v>
      </c>
      <c r="J132" s="21">
        <v>0.35070000000000001</v>
      </c>
      <c r="K132" s="21" t="s">
        <v>869</v>
      </c>
    </row>
    <row r="133" spans="1:11" ht="30" customHeight="1">
      <c r="A133" s="144" t="s">
        <v>687</v>
      </c>
      <c r="B133" s="55" t="s">
        <v>281</v>
      </c>
      <c r="C133" s="59">
        <f>'2. Agency dashboard'!C184</f>
        <v>0.92630000000000001</v>
      </c>
      <c r="D133" s="59">
        <f>'2. Agency dashboard'!D184</f>
        <v>0.90090000000000003</v>
      </c>
      <c r="E133" s="21">
        <v>0.24579999999999999</v>
      </c>
      <c r="F133" s="21">
        <v>0.28399999999999997</v>
      </c>
      <c r="G133" s="21" t="s">
        <v>869</v>
      </c>
      <c r="H133" s="21" t="s">
        <v>869</v>
      </c>
      <c r="I133" s="21">
        <v>0.38140000000000002</v>
      </c>
      <c r="J133" s="21">
        <v>0.65359999999999996</v>
      </c>
      <c r="K133" s="21" t="s">
        <v>869</v>
      </c>
    </row>
    <row r="134" spans="1:11" ht="30" customHeight="1">
      <c r="A134" s="144" t="s">
        <v>688</v>
      </c>
      <c r="B134" s="55" t="s">
        <v>282</v>
      </c>
      <c r="C134" s="59">
        <f>'2. Agency dashboard'!C185</f>
        <v>4.5999999999999999E-2</v>
      </c>
      <c r="D134" s="59">
        <f>'2. Agency dashboard'!D185</f>
        <v>5.6000000000000001E-2</v>
      </c>
      <c r="E134" s="21">
        <v>4.2000000000000003E-2</v>
      </c>
      <c r="F134" s="21">
        <v>3.5000000000000001E-3</v>
      </c>
      <c r="G134" s="21" t="s">
        <v>869</v>
      </c>
      <c r="H134" s="21" t="s">
        <v>869</v>
      </c>
      <c r="I134" s="21">
        <v>7.17E-2</v>
      </c>
      <c r="J134" s="21">
        <v>6.6699999999999995E-2</v>
      </c>
      <c r="K134" s="21" t="s">
        <v>869</v>
      </c>
    </row>
    <row r="135" spans="1:11" ht="30" customHeight="1">
      <c r="A135" s="144" t="s">
        <v>689</v>
      </c>
      <c r="B135" s="55" t="s">
        <v>283</v>
      </c>
      <c r="C135" s="59">
        <f>'2. Agency dashboard'!C186</f>
        <v>0</v>
      </c>
      <c r="D135" s="59">
        <f>'2. Agency dashboard'!D186</f>
        <v>0</v>
      </c>
      <c r="E135" s="21">
        <v>0.35510000000000003</v>
      </c>
      <c r="F135" s="21">
        <v>0.19259999999999999</v>
      </c>
      <c r="G135" s="21" t="s">
        <v>869</v>
      </c>
      <c r="H135" s="21" t="s">
        <v>869</v>
      </c>
      <c r="I135" s="21">
        <v>0.56989999999999996</v>
      </c>
      <c r="J135" s="21">
        <v>0.56730000000000003</v>
      </c>
      <c r="K135" s="21" t="s">
        <v>869</v>
      </c>
    </row>
    <row r="136" spans="1:11" ht="30" customHeight="1">
      <c r="A136" s="144" t="s">
        <v>690</v>
      </c>
      <c r="B136" s="55" t="s">
        <v>284</v>
      </c>
      <c r="C136" s="59">
        <f>'2. Agency dashboard'!C187</f>
        <v>0</v>
      </c>
      <c r="D136" s="59">
        <f>'2. Agency dashboard'!D187</f>
        <v>0</v>
      </c>
      <c r="E136" s="21">
        <v>0</v>
      </c>
      <c r="F136" s="21">
        <v>0</v>
      </c>
      <c r="G136" s="21" t="s">
        <v>869</v>
      </c>
      <c r="H136" s="21" t="s">
        <v>869</v>
      </c>
      <c r="I136" s="21">
        <v>0</v>
      </c>
      <c r="J136" s="21">
        <v>0</v>
      </c>
      <c r="K136" s="21" t="s">
        <v>869</v>
      </c>
    </row>
    <row r="137" spans="1:11" ht="30" customHeight="1">
      <c r="A137" s="144" t="s">
        <v>691</v>
      </c>
      <c r="B137" s="55" t="s">
        <v>285</v>
      </c>
      <c r="C137" s="59">
        <f>'2. Agency dashboard'!C188</f>
        <v>0</v>
      </c>
      <c r="D137" s="59">
        <f>'2. Agency dashboard'!D188</f>
        <v>0</v>
      </c>
      <c r="E137" s="21">
        <v>8.0000000000000004E-4</v>
      </c>
      <c r="F137" s="21">
        <v>1E-3</v>
      </c>
      <c r="G137" s="21" t="s">
        <v>869</v>
      </c>
      <c r="H137" s="21" t="s">
        <v>869</v>
      </c>
      <c r="I137" s="21">
        <v>9.9000000000000008E-3</v>
      </c>
      <c r="J137" s="21">
        <v>1.5699999999999999E-2</v>
      </c>
      <c r="K137" s="21" t="s">
        <v>869</v>
      </c>
    </row>
    <row r="138" spans="1:11" ht="30" customHeight="1">
      <c r="A138" s="143" t="s">
        <v>693</v>
      </c>
      <c r="B138" s="79" t="s">
        <v>506</v>
      </c>
      <c r="C138" s="59"/>
      <c r="D138" s="59"/>
      <c r="E138" s="21"/>
      <c r="F138" s="21"/>
      <c r="G138" s="21"/>
      <c r="H138" s="21"/>
      <c r="I138" s="21"/>
      <c r="J138" s="21"/>
      <c r="K138" s="21"/>
    </row>
    <row r="139" spans="1:11" ht="30" customHeight="1">
      <c r="A139" s="144" t="s">
        <v>692</v>
      </c>
      <c r="B139" s="55" t="s">
        <v>287</v>
      </c>
      <c r="C139" s="59">
        <f>'2. Agency dashboard'!C190</f>
        <v>0</v>
      </c>
      <c r="D139" s="59">
        <f>'2. Agency dashboard'!D190</f>
        <v>0</v>
      </c>
      <c r="E139" s="21">
        <v>0</v>
      </c>
      <c r="F139" s="21">
        <v>0</v>
      </c>
      <c r="G139" s="21" t="s">
        <v>869</v>
      </c>
      <c r="H139" s="21" t="s">
        <v>869</v>
      </c>
      <c r="I139" s="21">
        <v>0</v>
      </c>
      <c r="J139" s="21">
        <v>0</v>
      </c>
      <c r="K139" s="21" t="s">
        <v>869</v>
      </c>
    </row>
    <row r="140" spans="1:11" ht="30" customHeight="1">
      <c r="A140" s="144" t="s">
        <v>694</v>
      </c>
      <c r="B140" s="55" t="s">
        <v>288</v>
      </c>
      <c r="C140" s="59">
        <f>'2. Agency dashboard'!C191</f>
        <v>0</v>
      </c>
      <c r="D140" s="59">
        <f>'2. Agency dashboard'!D191</f>
        <v>0</v>
      </c>
      <c r="E140" s="21">
        <v>0</v>
      </c>
      <c r="F140" s="21">
        <v>0</v>
      </c>
      <c r="G140" s="21" t="s">
        <v>869</v>
      </c>
      <c r="H140" s="21" t="s">
        <v>869</v>
      </c>
      <c r="I140" s="21">
        <v>0</v>
      </c>
      <c r="J140" s="21">
        <v>0</v>
      </c>
      <c r="K140" s="21" t="s">
        <v>869</v>
      </c>
    </row>
    <row r="141" spans="1:11" ht="30" customHeight="1">
      <c r="A141" s="144" t="s">
        <v>695</v>
      </c>
      <c r="B141" s="55" t="s">
        <v>289</v>
      </c>
      <c r="C141" s="59">
        <f>'2. Agency dashboard'!C192</f>
        <v>0</v>
      </c>
      <c r="D141" s="59">
        <f>'2. Agency dashboard'!D192</f>
        <v>0</v>
      </c>
      <c r="E141" s="21">
        <v>0</v>
      </c>
      <c r="F141" s="21">
        <v>0</v>
      </c>
      <c r="G141" s="21" t="s">
        <v>869</v>
      </c>
      <c r="H141" s="21" t="s">
        <v>869</v>
      </c>
      <c r="I141" s="21">
        <v>0</v>
      </c>
      <c r="J141" s="21">
        <v>4.4000000000000003E-3</v>
      </c>
      <c r="K141" s="21" t="s">
        <v>869</v>
      </c>
    </row>
    <row r="142" spans="1:11" ht="30" customHeight="1">
      <c r="A142" s="144" t="s">
        <v>696</v>
      </c>
      <c r="B142" s="55" t="s">
        <v>290</v>
      </c>
      <c r="C142" s="59">
        <f>'2. Agency dashboard'!C193</f>
        <v>1</v>
      </c>
      <c r="D142" s="59">
        <f>'2. Agency dashboard'!D193</f>
        <v>1</v>
      </c>
      <c r="E142" s="21">
        <v>0.8347</v>
      </c>
      <c r="F142" s="21">
        <v>0.77449999999999997</v>
      </c>
      <c r="G142" s="21" t="s">
        <v>869</v>
      </c>
      <c r="H142" s="21" t="s">
        <v>869</v>
      </c>
      <c r="I142" s="21">
        <v>0.9869</v>
      </c>
      <c r="J142" s="21">
        <v>0.95930000000000004</v>
      </c>
      <c r="K142" s="21" t="s">
        <v>869</v>
      </c>
    </row>
    <row r="143" spans="1:11" ht="30" customHeight="1">
      <c r="A143" s="144" t="s">
        <v>697</v>
      </c>
      <c r="B143" s="55" t="s">
        <v>291</v>
      </c>
      <c r="C143" s="59">
        <f>'2. Agency dashboard'!C194</f>
        <v>0</v>
      </c>
      <c r="D143" s="59">
        <f>'2. Agency dashboard'!D194</f>
        <v>0</v>
      </c>
      <c r="E143" s="21">
        <v>0</v>
      </c>
      <c r="F143" s="21">
        <v>0</v>
      </c>
      <c r="G143" s="21" t="s">
        <v>869</v>
      </c>
      <c r="H143" s="21" t="s">
        <v>869</v>
      </c>
      <c r="I143" s="21">
        <v>0.17949999999999999</v>
      </c>
      <c r="J143" s="21">
        <v>4.7300000000000002E-2</v>
      </c>
      <c r="K143" s="21" t="s">
        <v>869</v>
      </c>
    </row>
    <row r="144" spans="1:11" ht="30" customHeight="1">
      <c r="A144" s="144" t="s">
        <v>698</v>
      </c>
      <c r="B144" s="55" t="s">
        <v>292</v>
      </c>
      <c r="C144" s="59">
        <f>'2. Agency dashboard'!C195</f>
        <v>0</v>
      </c>
      <c r="D144" s="59">
        <f>'2. Agency dashboard'!D195</f>
        <v>0</v>
      </c>
      <c r="E144" s="21">
        <v>0</v>
      </c>
      <c r="F144" s="21">
        <v>0</v>
      </c>
      <c r="G144" s="21" t="s">
        <v>869</v>
      </c>
      <c r="H144" s="21" t="s">
        <v>869</v>
      </c>
      <c r="I144" s="21">
        <v>0</v>
      </c>
      <c r="J144" s="21">
        <v>0</v>
      </c>
      <c r="K144" s="21" t="s">
        <v>869</v>
      </c>
    </row>
    <row r="145" spans="1:11" ht="30" customHeight="1">
      <c r="A145" s="144" t="s">
        <v>699</v>
      </c>
      <c r="B145" s="55" t="s">
        <v>293</v>
      </c>
      <c r="C145" s="59">
        <f>'2. Agency dashboard'!C196</f>
        <v>0</v>
      </c>
      <c r="D145" s="59">
        <f>'2. Agency dashboard'!D196</f>
        <v>0</v>
      </c>
      <c r="E145" s="21">
        <v>0</v>
      </c>
      <c r="F145" s="21">
        <v>0</v>
      </c>
      <c r="G145" s="21" t="s">
        <v>869</v>
      </c>
      <c r="H145" s="21" t="s">
        <v>869</v>
      </c>
      <c r="I145" s="21">
        <v>9.7000000000000003E-3</v>
      </c>
      <c r="J145" s="21">
        <v>3.7400000000000003E-2</v>
      </c>
      <c r="K145" s="21" t="s">
        <v>869</v>
      </c>
    </row>
    <row r="146" spans="1:11" ht="30" customHeight="1">
      <c r="A146" s="144" t="s">
        <v>700</v>
      </c>
      <c r="B146" s="55" t="s">
        <v>294</v>
      </c>
      <c r="C146" s="59">
        <f>'2. Agency dashboard'!C197</f>
        <v>0</v>
      </c>
      <c r="D146" s="59">
        <f>'2. Agency dashboard'!D197</f>
        <v>0</v>
      </c>
      <c r="E146" s="21">
        <v>0</v>
      </c>
      <c r="F146" s="21">
        <v>0</v>
      </c>
      <c r="G146" s="21" t="s">
        <v>869</v>
      </c>
      <c r="H146" s="21" t="s">
        <v>869</v>
      </c>
      <c r="I146" s="21">
        <v>0</v>
      </c>
      <c r="J146" s="21">
        <v>0</v>
      </c>
      <c r="K146" s="21" t="s">
        <v>869</v>
      </c>
    </row>
    <row r="147" spans="1:11" ht="30" customHeight="1">
      <c r="A147" s="144" t="s">
        <v>701</v>
      </c>
      <c r="B147" s="55" t="s">
        <v>295</v>
      </c>
      <c r="C147" s="59">
        <f>'2. Agency dashboard'!C198</f>
        <v>0</v>
      </c>
      <c r="D147" s="59">
        <f>'2. Agency dashboard'!D198</f>
        <v>0</v>
      </c>
      <c r="E147" s="21">
        <v>0</v>
      </c>
      <c r="F147" s="21">
        <v>0</v>
      </c>
      <c r="G147" s="21" t="s">
        <v>869</v>
      </c>
      <c r="H147" s="21" t="s">
        <v>869</v>
      </c>
      <c r="I147" s="21">
        <v>0</v>
      </c>
      <c r="J147" s="21">
        <v>0</v>
      </c>
      <c r="K147" s="21" t="s">
        <v>869</v>
      </c>
    </row>
    <row r="148" spans="1:11" ht="30" customHeight="1">
      <c r="A148" s="143" t="s">
        <v>702</v>
      </c>
      <c r="B148" s="79" t="s">
        <v>507</v>
      </c>
      <c r="C148" s="59"/>
      <c r="D148" s="59"/>
      <c r="E148" s="21"/>
      <c r="F148" s="21"/>
      <c r="G148" s="21"/>
      <c r="H148" s="21"/>
      <c r="I148" s="21"/>
      <c r="J148" s="21"/>
      <c r="K148" s="21"/>
    </row>
    <row r="149" spans="1:11" ht="30" customHeight="1">
      <c r="A149" s="144" t="s">
        <v>703</v>
      </c>
      <c r="B149" s="55" t="s">
        <v>297</v>
      </c>
      <c r="C149" s="59">
        <f>'2. Agency dashboard'!C200</f>
        <v>0</v>
      </c>
      <c r="D149" s="59">
        <f>'2. Agency dashboard'!D200</f>
        <v>0</v>
      </c>
      <c r="E149" s="21">
        <v>0</v>
      </c>
      <c r="F149" s="21">
        <v>0</v>
      </c>
      <c r="G149" s="21" t="s">
        <v>869</v>
      </c>
      <c r="H149" s="21" t="s">
        <v>869</v>
      </c>
      <c r="I149" s="21">
        <v>0</v>
      </c>
      <c r="J149" s="21">
        <v>0</v>
      </c>
      <c r="K149" s="21" t="s">
        <v>869</v>
      </c>
    </row>
    <row r="150" spans="1:11" ht="30" customHeight="1">
      <c r="A150" s="144" t="s">
        <v>704</v>
      </c>
      <c r="B150" s="55" t="s">
        <v>298</v>
      </c>
      <c r="C150" s="59">
        <f>'2. Agency dashboard'!C201</f>
        <v>0</v>
      </c>
      <c r="D150" s="59">
        <f>'2. Agency dashboard'!D201</f>
        <v>0</v>
      </c>
      <c r="E150" s="21">
        <v>0</v>
      </c>
      <c r="F150" s="21">
        <v>0</v>
      </c>
      <c r="G150" s="21" t="s">
        <v>869</v>
      </c>
      <c r="H150" s="21" t="s">
        <v>869</v>
      </c>
      <c r="I150" s="21">
        <v>0</v>
      </c>
      <c r="J150" s="21">
        <v>0</v>
      </c>
      <c r="K150" s="21" t="s">
        <v>869</v>
      </c>
    </row>
    <row r="151" spans="1:11" ht="30" customHeight="1">
      <c r="A151" s="144" t="s">
        <v>705</v>
      </c>
      <c r="B151" s="55" t="s">
        <v>299</v>
      </c>
      <c r="C151" s="59">
        <f>'2. Agency dashboard'!C202</f>
        <v>0</v>
      </c>
      <c r="D151" s="59">
        <f>'2. Agency dashboard'!D202</f>
        <v>0</v>
      </c>
      <c r="E151" s="21">
        <v>0</v>
      </c>
      <c r="F151" s="21">
        <v>0</v>
      </c>
      <c r="G151" s="21" t="s">
        <v>869</v>
      </c>
      <c r="H151" s="21" t="s">
        <v>869</v>
      </c>
      <c r="I151" s="21">
        <v>0</v>
      </c>
      <c r="J151" s="21">
        <v>8.1299999999999997E-2</v>
      </c>
      <c r="K151" s="21" t="s">
        <v>869</v>
      </c>
    </row>
    <row r="152" spans="1:11" ht="30" customHeight="1">
      <c r="A152" s="144" t="s">
        <v>706</v>
      </c>
      <c r="B152" s="55" t="s">
        <v>300</v>
      </c>
      <c r="C152" s="59">
        <f>'2. Agency dashboard'!C203</f>
        <v>0</v>
      </c>
      <c r="D152" s="59">
        <f>'2. Agency dashboard'!D203</f>
        <v>0</v>
      </c>
      <c r="E152" s="21">
        <v>0</v>
      </c>
      <c r="F152" s="21">
        <v>0</v>
      </c>
      <c r="G152" s="21" t="s">
        <v>869</v>
      </c>
      <c r="H152" s="21" t="s">
        <v>869</v>
      </c>
      <c r="I152" s="21">
        <v>0</v>
      </c>
      <c r="J152" s="21">
        <v>0</v>
      </c>
      <c r="K152" s="21" t="s">
        <v>869</v>
      </c>
    </row>
    <row r="153" spans="1:11" ht="30" customHeight="1">
      <c r="A153" s="144" t="s">
        <v>707</v>
      </c>
      <c r="B153" s="55" t="s">
        <v>301</v>
      </c>
      <c r="C153" s="59">
        <f>'2. Agency dashboard'!C204</f>
        <v>1</v>
      </c>
      <c r="D153" s="59">
        <f>'2. Agency dashboard'!D204</f>
        <v>0</v>
      </c>
      <c r="E153" s="21">
        <v>0.47010000000000002</v>
      </c>
      <c r="F153" s="21">
        <v>6.4100000000000004E-2</v>
      </c>
      <c r="G153" s="21" t="s">
        <v>869</v>
      </c>
      <c r="H153" s="21" t="s">
        <v>869</v>
      </c>
      <c r="I153" s="21">
        <v>0.99170000000000003</v>
      </c>
      <c r="J153" s="21">
        <v>0.57979999999999998</v>
      </c>
      <c r="K153" s="21" t="s">
        <v>869</v>
      </c>
    </row>
    <row r="154" spans="1:11" ht="30" customHeight="1">
      <c r="A154" s="144" t="s">
        <v>708</v>
      </c>
      <c r="B154" s="55" t="s">
        <v>302</v>
      </c>
      <c r="C154" s="59">
        <f>'2. Agency dashboard'!C205</f>
        <v>0</v>
      </c>
      <c r="D154" s="59">
        <f>'2. Agency dashboard'!D205</f>
        <v>0</v>
      </c>
      <c r="E154" s="21">
        <v>0</v>
      </c>
      <c r="F154" s="21">
        <v>0</v>
      </c>
      <c r="G154" s="21" t="s">
        <v>869</v>
      </c>
      <c r="H154" s="21" t="s">
        <v>869</v>
      </c>
      <c r="I154" s="21">
        <v>9.4999999999999998E-3</v>
      </c>
      <c r="J154" s="21">
        <v>0</v>
      </c>
      <c r="K154" s="21" t="s">
        <v>869</v>
      </c>
    </row>
    <row r="155" spans="1:11" ht="30" customHeight="1">
      <c r="A155" s="144" t="s">
        <v>709</v>
      </c>
      <c r="B155" s="55" t="s">
        <v>303</v>
      </c>
      <c r="C155" s="59">
        <f>'2. Agency dashboard'!C206</f>
        <v>0</v>
      </c>
      <c r="D155" s="59">
        <f>'2. Agency dashboard'!D206</f>
        <v>0</v>
      </c>
      <c r="E155" s="21">
        <v>0</v>
      </c>
      <c r="F155" s="21">
        <v>0</v>
      </c>
      <c r="G155" s="21" t="s">
        <v>869</v>
      </c>
      <c r="H155" s="21" t="s">
        <v>869</v>
      </c>
      <c r="I155" s="21">
        <v>0</v>
      </c>
      <c r="J155" s="21">
        <v>0</v>
      </c>
      <c r="K155" s="21" t="s">
        <v>869</v>
      </c>
    </row>
    <row r="156" spans="1:11" ht="30" customHeight="1">
      <c r="A156" s="144" t="s">
        <v>710</v>
      </c>
      <c r="B156" s="55" t="s">
        <v>304</v>
      </c>
      <c r="C156" s="59">
        <f>'2. Agency dashboard'!C207</f>
        <v>0</v>
      </c>
      <c r="D156" s="59">
        <f>'2. Agency dashboard'!D207</f>
        <v>0</v>
      </c>
      <c r="E156" s="21">
        <v>0</v>
      </c>
      <c r="F156" s="21">
        <v>0</v>
      </c>
      <c r="G156" s="21" t="s">
        <v>869</v>
      </c>
      <c r="H156" s="21" t="s">
        <v>869</v>
      </c>
      <c r="I156" s="21">
        <v>0</v>
      </c>
      <c r="J156" s="21">
        <v>0</v>
      </c>
      <c r="K156" s="21" t="s">
        <v>869</v>
      </c>
    </row>
    <row r="157" spans="1:11" ht="30" customHeight="1">
      <c r="A157" s="144" t="s">
        <v>711</v>
      </c>
      <c r="B157" s="55" t="s">
        <v>305</v>
      </c>
      <c r="C157" s="59">
        <f>'2. Agency dashboard'!C208</f>
        <v>0</v>
      </c>
      <c r="D157" s="59">
        <f>'2. Agency dashboard'!D208</f>
        <v>0</v>
      </c>
      <c r="E157" s="21">
        <v>0</v>
      </c>
      <c r="F157" s="21">
        <v>0</v>
      </c>
      <c r="G157" s="21" t="s">
        <v>869</v>
      </c>
      <c r="H157" s="21" t="s">
        <v>869</v>
      </c>
      <c r="I157" s="21">
        <v>0</v>
      </c>
      <c r="J157" s="21">
        <v>0</v>
      </c>
      <c r="K157" s="21" t="s">
        <v>869</v>
      </c>
    </row>
    <row r="158" spans="1:11" ht="30" customHeight="1">
      <c r="A158" s="143" t="s">
        <v>712</v>
      </c>
      <c r="B158" s="79" t="s">
        <v>508</v>
      </c>
      <c r="C158" s="59"/>
      <c r="D158" s="59"/>
      <c r="E158" s="21"/>
      <c r="F158" s="21"/>
      <c r="G158" s="21"/>
      <c r="H158" s="21"/>
      <c r="I158" s="21"/>
      <c r="J158" s="21"/>
      <c r="K158" s="21"/>
    </row>
    <row r="159" spans="1:11" ht="30" customHeight="1">
      <c r="A159" s="144" t="s">
        <v>713</v>
      </c>
      <c r="B159" s="55" t="s">
        <v>307</v>
      </c>
      <c r="C159" s="59">
        <f>'2. Agency dashboard'!C210</f>
        <v>0</v>
      </c>
      <c r="D159" s="59">
        <f>'2. Agency dashboard'!D210</f>
        <v>0</v>
      </c>
      <c r="E159" s="21">
        <v>0</v>
      </c>
      <c r="F159" s="21">
        <v>0</v>
      </c>
      <c r="G159" s="21" t="s">
        <v>869</v>
      </c>
      <c r="H159" s="21" t="s">
        <v>869</v>
      </c>
      <c r="I159" s="21">
        <v>0</v>
      </c>
      <c r="J159" s="21">
        <v>0</v>
      </c>
      <c r="K159" s="21" t="s">
        <v>869</v>
      </c>
    </row>
    <row r="160" spans="1:11" ht="30" customHeight="1">
      <c r="A160" s="144" t="s">
        <v>714</v>
      </c>
      <c r="B160" s="55" t="s">
        <v>308</v>
      </c>
      <c r="C160" s="59">
        <f>'2. Agency dashboard'!C211</f>
        <v>0</v>
      </c>
      <c r="D160" s="59">
        <f>'2. Agency dashboard'!D211</f>
        <v>0</v>
      </c>
      <c r="E160" s="21">
        <v>0</v>
      </c>
      <c r="F160" s="21">
        <v>0</v>
      </c>
      <c r="G160" s="21" t="s">
        <v>869</v>
      </c>
      <c r="H160" s="21" t="s">
        <v>869</v>
      </c>
      <c r="I160" s="21">
        <v>0</v>
      </c>
      <c r="J160" s="21">
        <v>0</v>
      </c>
      <c r="K160" s="21" t="s">
        <v>869</v>
      </c>
    </row>
    <row r="161" spans="1:11" ht="30" customHeight="1">
      <c r="A161" s="144" t="s">
        <v>715</v>
      </c>
      <c r="B161" s="55" t="s">
        <v>309</v>
      </c>
      <c r="C161" s="59">
        <f>'2. Agency dashboard'!C212</f>
        <v>0</v>
      </c>
      <c r="D161" s="59">
        <f>'2. Agency dashboard'!D212</f>
        <v>4.07E-2</v>
      </c>
      <c r="E161" s="21">
        <v>0</v>
      </c>
      <c r="F161" s="21">
        <v>0</v>
      </c>
      <c r="G161" s="21" t="s">
        <v>869</v>
      </c>
      <c r="H161" s="21" t="s">
        <v>869</v>
      </c>
      <c r="I161" s="21">
        <v>0.15490000000000001</v>
      </c>
      <c r="J161" s="21">
        <v>2.4400000000000002E-2</v>
      </c>
      <c r="K161" s="21" t="s">
        <v>869</v>
      </c>
    </row>
    <row r="162" spans="1:11" ht="30" customHeight="1">
      <c r="A162" s="144" t="s">
        <v>716</v>
      </c>
      <c r="B162" s="55" t="s">
        <v>310</v>
      </c>
      <c r="C162" s="59">
        <f>'2. Agency dashboard'!C213</f>
        <v>1</v>
      </c>
      <c r="D162" s="59">
        <f>'2. Agency dashboard'!D213</f>
        <v>0.21340000000000001</v>
      </c>
      <c r="E162" s="21">
        <v>6.8199999999999997E-2</v>
      </c>
      <c r="F162" s="21">
        <v>0</v>
      </c>
      <c r="G162" s="21" t="s">
        <v>869</v>
      </c>
      <c r="H162" s="21" t="s">
        <v>869</v>
      </c>
      <c r="I162" s="21">
        <v>0.1633</v>
      </c>
      <c r="J162" s="21">
        <v>0.14810000000000001</v>
      </c>
      <c r="K162" s="21" t="s">
        <v>869</v>
      </c>
    </row>
    <row r="163" spans="1:11" ht="30" customHeight="1">
      <c r="A163" s="144" t="s">
        <v>717</v>
      </c>
      <c r="B163" s="55" t="s">
        <v>311</v>
      </c>
      <c r="C163" s="59">
        <f>'2. Agency dashboard'!C214</f>
        <v>0</v>
      </c>
      <c r="D163" s="59">
        <f>'2. Agency dashboard'!D214</f>
        <v>0.69950000000000001</v>
      </c>
      <c r="E163" s="21">
        <v>0.31419999999999998</v>
      </c>
      <c r="F163" s="21">
        <v>0.31419999999999998</v>
      </c>
      <c r="G163" s="21" t="s">
        <v>869</v>
      </c>
      <c r="H163" s="21" t="s">
        <v>869</v>
      </c>
      <c r="I163" s="21">
        <v>0.50170000000000003</v>
      </c>
      <c r="J163" s="21">
        <v>0.5796</v>
      </c>
      <c r="K163" s="21" t="s">
        <v>869</v>
      </c>
    </row>
    <row r="164" spans="1:11" ht="30" customHeight="1">
      <c r="A164" s="144" t="s">
        <v>718</v>
      </c>
      <c r="B164" s="55" t="s">
        <v>312</v>
      </c>
      <c r="C164" s="59">
        <f>'2. Agency dashboard'!C215</f>
        <v>0</v>
      </c>
      <c r="D164" s="59">
        <f>'2. Agency dashboard'!D215</f>
        <v>0</v>
      </c>
      <c r="E164" s="21">
        <v>0.1512</v>
      </c>
      <c r="F164" s="21">
        <v>0</v>
      </c>
      <c r="G164" s="21" t="s">
        <v>869</v>
      </c>
      <c r="H164" s="21" t="s">
        <v>869</v>
      </c>
      <c r="I164" s="21">
        <v>0.36630000000000001</v>
      </c>
      <c r="J164" s="21">
        <v>0.26190000000000002</v>
      </c>
      <c r="K164" s="21" t="s">
        <v>869</v>
      </c>
    </row>
    <row r="165" spans="1:11" ht="30" customHeight="1">
      <c r="A165" s="144" t="s">
        <v>719</v>
      </c>
      <c r="B165" s="55" t="s">
        <v>313</v>
      </c>
      <c r="C165" s="59">
        <f>'2. Agency dashboard'!C216</f>
        <v>0</v>
      </c>
      <c r="D165" s="59">
        <f>'2. Agency dashboard'!D216</f>
        <v>0</v>
      </c>
      <c r="E165" s="21">
        <v>1.1999999999999999E-3</v>
      </c>
      <c r="F165" s="21">
        <v>2E-3</v>
      </c>
      <c r="G165" s="21" t="s">
        <v>869</v>
      </c>
      <c r="H165" s="21" t="s">
        <v>869</v>
      </c>
      <c r="I165" s="21">
        <v>4.7199999999999999E-2</v>
      </c>
      <c r="J165" s="21">
        <v>0.12520000000000001</v>
      </c>
      <c r="K165" s="21" t="s">
        <v>869</v>
      </c>
    </row>
    <row r="166" spans="1:11" ht="30" customHeight="1">
      <c r="A166" s="144" t="s">
        <v>720</v>
      </c>
      <c r="B166" s="55" t="s">
        <v>314</v>
      </c>
      <c r="C166" s="59">
        <f>'2. Agency dashboard'!C217</f>
        <v>0</v>
      </c>
      <c r="D166" s="59">
        <f>'2. Agency dashboard'!D217</f>
        <v>0</v>
      </c>
      <c r="E166" s="21">
        <v>0</v>
      </c>
      <c r="F166" s="21">
        <v>0</v>
      </c>
      <c r="G166" s="21" t="s">
        <v>869</v>
      </c>
      <c r="H166" s="21" t="s">
        <v>869</v>
      </c>
      <c r="I166" s="21">
        <v>0</v>
      </c>
      <c r="J166" s="21">
        <v>0</v>
      </c>
      <c r="K166" s="21" t="s">
        <v>869</v>
      </c>
    </row>
    <row r="167" spans="1:11" ht="30" customHeight="1">
      <c r="A167" s="144" t="s">
        <v>721</v>
      </c>
      <c r="B167" s="55" t="s">
        <v>315</v>
      </c>
      <c r="C167" s="59">
        <f>'2. Agency dashboard'!C218</f>
        <v>0</v>
      </c>
      <c r="D167" s="59">
        <f>'2. Agency dashboard'!D218</f>
        <v>4.6399999999999997E-2</v>
      </c>
      <c r="E167" s="21">
        <v>2.0000000000000001E-4</v>
      </c>
      <c r="F167" s="21">
        <v>0</v>
      </c>
      <c r="G167" s="21" t="s">
        <v>869</v>
      </c>
      <c r="H167" s="21" t="s">
        <v>869</v>
      </c>
      <c r="I167" s="21">
        <v>4.7999999999999996E-3</v>
      </c>
      <c r="J167" s="21">
        <v>2.5999999999999999E-3</v>
      </c>
      <c r="K167" s="21" t="s">
        <v>869</v>
      </c>
    </row>
    <row r="168" spans="1:11" ht="30" customHeight="1">
      <c r="A168" s="143" t="s">
        <v>722</v>
      </c>
      <c r="B168" s="79" t="s">
        <v>509</v>
      </c>
      <c r="C168" s="59"/>
      <c r="D168" s="59"/>
      <c r="E168" s="21"/>
      <c r="F168" s="21"/>
      <c r="G168" s="21"/>
      <c r="H168" s="21"/>
      <c r="I168" s="21"/>
      <c r="J168" s="21"/>
      <c r="K168" s="21"/>
    </row>
    <row r="169" spans="1:11" ht="30" customHeight="1">
      <c r="A169" s="144" t="s">
        <v>723</v>
      </c>
      <c r="B169" s="55" t="s">
        <v>318</v>
      </c>
      <c r="C169" s="59">
        <f>'2. Agency dashboard'!C220</f>
        <v>0</v>
      </c>
      <c r="D169" s="59">
        <f>'2. Agency dashboard'!D220</f>
        <v>0</v>
      </c>
      <c r="E169" s="21">
        <v>0</v>
      </c>
      <c r="F169" s="21">
        <v>0</v>
      </c>
      <c r="G169" s="21" t="s">
        <v>869</v>
      </c>
      <c r="H169" s="21" t="s">
        <v>869</v>
      </c>
      <c r="I169" s="21">
        <v>0</v>
      </c>
      <c r="J169" s="21">
        <v>0</v>
      </c>
      <c r="K169" s="21" t="s">
        <v>869</v>
      </c>
    </row>
    <row r="170" spans="1:11" ht="30" customHeight="1">
      <c r="A170" s="144" t="s">
        <v>724</v>
      </c>
      <c r="B170" s="55" t="s">
        <v>319</v>
      </c>
      <c r="C170" s="59">
        <f>'2. Agency dashboard'!C221</f>
        <v>0</v>
      </c>
      <c r="D170" s="59">
        <f>'2. Agency dashboard'!D221</f>
        <v>0</v>
      </c>
      <c r="E170" s="21">
        <v>0</v>
      </c>
      <c r="F170" s="21">
        <v>0</v>
      </c>
      <c r="G170" s="21" t="s">
        <v>869</v>
      </c>
      <c r="H170" s="21" t="s">
        <v>869</v>
      </c>
      <c r="I170" s="21">
        <v>0</v>
      </c>
      <c r="J170" s="21">
        <v>0</v>
      </c>
      <c r="K170" s="21" t="s">
        <v>869</v>
      </c>
    </row>
    <row r="171" spans="1:11" ht="30" customHeight="1">
      <c r="A171" s="144" t="s">
        <v>725</v>
      </c>
      <c r="B171" s="55" t="s">
        <v>320</v>
      </c>
      <c r="C171" s="59">
        <f>'2. Agency dashboard'!C222</f>
        <v>0</v>
      </c>
      <c r="D171" s="59">
        <f>'2. Agency dashboard'!D222</f>
        <v>1</v>
      </c>
      <c r="E171" s="21">
        <v>0</v>
      </c>
      <c r="F171" s="21">
        <v>0</v>
      </c>
      <c r="G171" s="21" t="s">
        <v>869</v>
      </c>
      <c r="H171" s="21" t="s">
        <v>869</v>
      </c>
      <c r="I171" s="21">
        <v>0.1082</v>
      </c>
      <c r="J171" s="21">
        <v>0.24729999999999999</v>
      </c>
      <c r="K171" s="21" t="s">
        <v>869</v>
      </c>
    </row>
    <row r="172" spans="1:11" ht="33" customHeight="1">
      <c r="A172" s="144" t="s">
        <v>726</v>
      </c>
      <c r="B172" s="55" t="s">
        <v>321</v>
      </c>
      <c r="C172" s="59">
        <f>'2. Agency dashboard'!C223</f>
        <v>1</v>
      </c>
      <c r="D172" s="59">
        <f>'2. Agency dashboard'!D223</f>
        <v>0</v>
      </c>
      <c r="E172" s="21">
        <v>0</v>
      </c>
      <c r="F172" s="21">
        <v>0</v>
      </c>
      <c r="G172" s="21" t="s">
        <v>869</v>
      </c>
      <c r="H172" s="21" t="s">
        <v>869</v>
      </c>
      <c r="I172" s="21">
        <v>1.7999999999999999E-2</v>
      </c>
      <c r="J172" s="21">
        <v>8.9999999999999998E-4</v>
      </c>
      <c r="K172" s="21" t="s">
        <v>869</v>
      </c>
    </row>
    <row r="173" spans="1:11" ht="30" customHeight="1">
      <c r="A173" s="144" t="s">
        <v>727</v>
      </c>
      <c r="B173" s="55" t="s">
        <v>322</v>
      </c>
      <c r="C173" s="59">
        <f>'2. Agency dashboard'!C224</f>
        <v>0</v>
      </c>
      <c r="D173" s="59">
        <f>'2. Agency dashboard'!D224</f>
        <v>0</v>
      </c>
      <c r="E173" s="21">
        <v>7.7299999999999994E-2</v>
      </c>
      <c r="F173" s="21">
        <v>0</v>
      </c>
      <c r="G173" s="21" t="s">
        <v>869</v>
      </c>
      <c r="H173" s="21" t="s">
        <v>869</v>
      </c>
      <c r="I173" s="21">
        <v>0.28139999999999998</v>
      </c>
      <c r="J173" s="21">
        <v>0.2276</v>
      </c>
      <c r="K173" s="21" t="s">
        <v>869</v>
      </c>
    </row>
    <row r="174" spans="1:11" ht="30" customHeight="1">
      <c r="A174" s="144" t="s">
        <v>728</v>
      </c>
      <c r="B174" s="55" t="s">
        <v>323</v>
      </c>
      <c r="C174" s="59">
        <f>'2. Agency dashboard'!C225</f>
        <v>0</v>
      </c>
      <c r="D174" s="59">
        <f>'2. Agency dashboard'!D225</f>
        <v>0</v>
      </c>
      <c r="E174" s="21">
        <v>0</v>
      </c>
      <c r="F174" s="21">
        <v>0</v>
      </c>
      <c r="G174" s="21" t="s">
        <v>869</v>
      </c>
      <c r="H174" s="21" t="s">
        <v>869</v>
      </c>
      <c r="I174" s="21">
        <v>0.28820000000000001</v>
      </c>
      <c r="J174" s="21">
        <v>9.3100000000000002E-2</v>
      </c>
      <c r="K174" s="21" t="s">
        <v>869</v>
      </c>
    </row>
    <row r="175" spans="1:11" ht="30" customHeight="1">
      <c r="A175" s="144" t="s">
        <v>729</v>
      </c>
      <c r="B175" s="55" t="s">
        <v>324</v>
      </c>
      <c r="C175" s="59">
        <f>'2. Agency dashboard'!C226</f>
        <v>0</v>
      </c>
      <c r="D175" s="59">
        <f>'2. Agency dashboard'!D226</f>
        <v>0</v>
      </c>
      <c r="E175" s="21">
        <v>0</v>
      </c>
      <c r="F175" s="21">
        <v>0</v>
      </c>
      <c r="G175" s="21" t="s">
        <v>869</v>
      </c>
      <c r="H175" s="21" t="s">
        <v>869</v>
      </c>
      <c r="I175" s="21">
        <v>1.14E-2</v>
      </c>
      <c r="J175" s="21">
        <v>0</v>
      </c>
      <c r="K175" s="21" t="s">
        <v>869</v>
      </c>
    </row>
    <row r="176" spans="1:11" ht="30" customHeight="1">
      <c r="A176" s="144" t="s">
        <v>730</v>
      </c>
      <c r="B176" s="55" t="s">
        <v>325</v>
      </c>
      <c r="C176" s="59">
        <f>'2. Agency dashboard'!C227</f>
        <v>0</v>
      </c>
      <c r="D176" s="59">
        <f>'2. Agency dashboard'!D227</f>
        <v>0</v>
      </c>
      <c r="E176" s="21">
        <v>0</v>
      </c>
      <c r="F176" s="21">
        <v>0</v>
      </c>
      <c r="G176" s="21" t="s">
        <v>869</v>
      </c>
      <c r="H176" s="21" t="s">
        <v>869</v>
      </c>
      <c r="I176" s="21">
        <v>0</v>
      </c>
      <c r="J176" s="21">
        <v>0</v>
      </c>
      <c r="K176" s="21" t="s">
        <v>869</v>
      </c>
    </row>
    <row r="177" spans="1:11" ht="30" customHeight="1">
      <c r="A177" s="144" t="s">
        <v>731</v>
      </c>
      <c r="B177" s="55" t="s">
        <v>326</v>
      </c>
      <c r="C177" s="59">
        <f>'2. Agency dashboard'!C228</f>
        <v>0</v>
      </c>
      <c r="D177" s="59">
        <f>'2. Agency dashboard'!D228</f>
        <v>0</v>
      </c>
      <c r="E177" s="21">
        <v>0</v>
      </c>
      <c r="F177" s="21">
        <v>0</v>
      </c>
      <c r="G177" s="21" t="s">
        <v>869</v>
      </c>
      <c r="H177" s="21" t="s">
        <v>869</v>
      </c>
      <c r="I177" s="21">
        <v>4.4999999999999997E-3</v>
      </c>
      <c r="J177" s="21">
        <v>0</v>
      </c>
      <c r="K177" s="21" t="s">
        <v>869</v>
      </c>
    </row>
    <row r="178" spans="1:11" ht="30" customHeight="1">
      <c r="A178" s="143" t="s">
        <v>732</v>
      </c>
      <c r="B178" s="79" t="s">
        <v>510</v>
      </c>
      <c r="C178" s="59"/>
      <c r="D178" s="59"/>
      <c r="E178" s="21"/>
      <c r="F178" s="21"/>
      <c r="G178" s="21"/>
      <c r="H178" s="21"/>
      <c r="I178" s="21"/>
      <c r="J178" s="21"/>
      <c r="K178" s="21"/>
    </row>
    <row r="179" spans="1:11" ht="30" customHeight="1">
      <c r="A179" s="144" t="s">
        <v>733</v>
      </c>
      <c r="B179" s="55" t="s">
        <v>328</v>
      </c>
      <c r="C179" s="59">
        <f>'2. Agency dashboard'!C230</f>
        <v>-2.58E-2</v>
      </c>
      <c r="D179" s="59">
        <f>'2. Agency dashboard'!D230</f>
        <v>6.8099999999999994E-2</v>
      </c>
      <c r="E179" s="21">
        <v>0</v>
      </c>
      <c r="F179" s="21">
        <v>0</v>
      </c>
      <c r="G179" s="21" t="s">
        <v>869</v>
      </c>
      <c r="H179" s="21" t="s">
        <v>869</v>
      </c>
      <c r="I179" s="21">
        <v>2.9999999999999997E-4</v>
      </c>
      <c r="J179" s="21">
        <v>1.4E-3</v>
      </c>
      <c r="K179" s="21" t="s">
        <v>869</v>
      </c>
    </row>
    <row r="180" spans="1:11" ht="30" customHeight="1">
      <c r="A180" s="144" t="s">
        <v>734</v>
      </c>
      <c r="B180" s="55" t="s">
        <v>329</v>
      </c>
      <c r="C180" s="59">
        <f>'2. Agency dashboard'!C231</f>
        <v>0</v>
      </c>
      <c r="D180" s="59">
        <f>'2. Agency dashboard'!D231</f>
        <v>0</v>
      </c>
      <c r="E180" s="21">
        <v>0</v>
      </c>
      <c r="F180" s="21">
        <v>0</v>
      </c>
      <c r="G180" s="21" t="s">
        <v>869</v>
      </c>
      <c r="H180" s="21" t="s">
        <v>869</v>
      </c>
      <c r="I180" s="21">
        <v>0</v>
      </c>
      <c r="J180" s="21">
        <v>0</v>
      </c>
      <c r="K180" s="21" t="s">
        <v>869</v>
      </c>
    </row>
    <row r="181" spans="1:11" ht="30" customHeight="1">
      <c r="A181" s="144" t="s">
        <v>735</v>
      </c>
      <c r="B181" s="55" t="s">
        <v>330</v>
      </c>
      <c r="C181" s="59">
        <f>'2. Agency dashboard'!C232</f>
        <v>0.25319999999999998</v>
      </c>
      <c r="D181" s="59">
        <f>'2. Agency dashboard'!D232</f>
        <v>0.63009999999999999</v>
      </c>
      <c r="E181" s="21">
        <v>0.46089999999999998</v>
      </c>
      <c r="F181" s="21">
        <v>0.42609999999999998</v>
      </c>
      <c r="G181" s="21" t="s">
        <v>869</v>
      </c>
      <c r="H181" s="21" t="s">
        <v>869</v>
      </c>
      <c r="I181" s="21">
        <v>0.73980000000000001</v>
      </c>
      <c r="J181" s="21">
        <v>0.68700000000000006</v>
      </c>
      <c r="K181" s="21" t="s">
        <v>869</v>
      </c>
    </row>
    <row r="182" spans="1:11" ht="30" customHeight="1">
      <c r="A182" s="144" t="s">
        <v>736</v>
      </c>
      <c r="B182" s="55" t="s">
        <v>331</v>
      </c>
      <c r="C182" s="59">
        <f>'2. Agency dashboard'!C233</f>
        <v>5.04E-2</v>
      </c>
      <c r="D182" s="59">
        <f>'2. Agency dashboard'!D233</f>
        <v>1.83E-2</v>
      </c>
      <c r="E182" s="21">
        <v>3.0200000000000001E-2</v>
      </c>
      <c r="F182" s="21">
        <v>5.0000000000000001E-4</v>
      </c>
      <c r="G182" s="21" t="s">
        <v>869</v>
      </c>
      <c r="H182" s="21" t="s">
        <v>869</v>
      </c>
      <c r="I182" s="21">
        <v>6.7100000000000007E-2</v>
      </c>
      <c r="J182" s="21">
        <v>7.0199999999999999E-2</v>
      </c>
      <c r="K182" s="21" t="s">
        <v>869</v>
      </c>
    </row>
    <row r="183" spans="1:11" ht="30" customHeight="1">
      <c r="A183" s="144" t="s">
        <v>737</v>
      </c>
      <c r="B183" s="55" t="s">
        <v>332</v>
      </c>
      <c r="C183" s="59">
        <f>'2. Agency dashboard'!C234</f>
        <v>0.24790000000000001</v>
      </c>
      <c r="D183" s="59">
        <f>'2. Agency dashboard'!D234</f>
        <v>8.3799999999999999E-2</v>
      </c>
      <c r="E183" s="21">
        <v>0.22939999999999999</v>
      </c>
      <c r="F183" s="21">
        <v>0.17860000000000001</v>
      </c>
      <c r="G183" s="21" t="s">
        <v>869</v>
      </c>
      <c r="H183" s="21" t="s">
        <v>869</v>
      </c>
      <c r="I183" s="21">
        <v>0.2571</v>
      </c>
      <c r="J183" s="21">
        <v>0.245</v>
      </c>
      <c r="K183" s="21" t="s">
        <v>869</v>
      </c>
    </row>
    <row r="184" spans="1:11" ht="30" customHeight="1">
      <c r="A184" s="144" t="s">
        <v>738</v>
      </c>
      <c r="B184" s="55" t="s">
        <v>333</v>
      </c>
      <c r="C184" s="59">
        <f>'2. Agency dashboard'!C235</f>
        <v>0.47439999999999999</v>
      </c>
      <c r="D184" s="59">
        <f>'2. Agency dashboard'!D235</f>
        <v>0.19969999999999999</v>
      </c>
      <c r="E184" s="21">
        <v>7.6700000000000004E-2</v>
      </c>
      <c r="F184" s="21">
        <v>1.5900000000000001E-2</v>
      </c>
      <c r="G184" s="21" t="s">
        <v>869</v>
      </c>
      <c r="H184" s="21" t="s">
        <v>869</v>
      </c>
      <c r="I184" s="21">
        <v>0.23050000000000001</v>
      </c>
      <c r="J184" s="21">
        <v>0.13150000000000001</v>
      </c>
      <c r="K184" s="21" t="s">
        <v>869</v>
      </c>
    </row>
    <row r="185" spans="1:11" ht="30" customHeight="1">
      <c r="A185" s="144" t="s">
        <v>739</v>
      </c>
      <c r="B185" s="55" t="s">
        <v>334</v>
      </c>
      <c r="C185" s="59">
        <f>'2. Agency dashboard'!C236</f>
        <v>0</v>
      </c>
      <c r="D185" s="59">
        <f>'2. Agency dashboard'!D236</f>
        <v>0</v>
      </c>
      <c r="E185" s="21">
        <v>0</v>
      </c>
      <c r="F185" s="21">
        <v>0</v>
      </c>
      <c r="G185" s="21" t="s">
        <v>869</v>
      </c>
      <c r="H185" s="21" t="s">
        <v>869</v>
      </c>
      <c r="I185" s="21">
        <v>4.3499999999999997E-2</v>
      </c>
      <c r="J185" s="21">
        <v>0.1226</v>
      </c>
      <c r="K185" s="21" t="s">
        <v>869</v>
      </c>
    </row>
    <row r="186" spans="1:11" ht="30" customHeight="1">
      <c r="A186" s="144" t="s">
        <v>740</v>
      </c>
      <c r="B186" s="55" t="s">
        <v>335</v>
      </c>
      <c r="C186" s="59">
        <f>'2. Agency dashboard'!C237</f>
        <v>0</v>
      </c>
      <c r="D186" s="59">
        <f>'2. Agency dashboard'!D237</f>
        <v>0</v>
      </c>
      <c r="E186" s="21">
        <v>0</v>
      </c>
      <c r="F186" s="21">
        <v>0</v>
      </c>
      <c r="G186" s="21" t="s">
        <v>869</v>
      </c>
      <c r="H186" s="21" t="s">
        <v>869</v>
      </c>
      <c r="I186" s="21">
        <v>0</v>
      </c>
      <c r="J186" s="21">
        <v>0</v>
      </c>
      <c r="K186" s="21" t="s">
        <v>869</v>
      </c>
    </row>
    <row r="187" spans="1:11" ht="30" customHeight="1">
      <c r="A187" s="144" t="s">
        <v>741</v>
      </c>
      <c r="B187" s="55" t="s">
        <v>336</v>
      </c>
      <c r="C187" s="59">
        <f>'2. Agency dashboard'!C238</f>
        <v>0</v>
      </c>
      <c r="D187" s="59">
        <f>'2. Agency dashboard'!D238</f>
        <v>0</v>
      </c>
      <c r="E187" s="21">
        <v>2.9999999999999997E-4</v>
      </c>
      <c r="F187" s="21">
        <v>0</v>
      </c>
      <c r="G187" s="21" t="s">
        <v>869</v>
      </c>
      <c r="H187" s="21" t="s">
        <v>869</v>
      </c>
      <c r="I187" s="21">
        <v>0.01</v>
      </c>
      <c r="J187" s="21">
        <v>5.3E-3</v>
      </c>
      <c r="K187" s="21" t="s">
        <v>869</v>
      </c>
    </row>
    <row r="188" spans="1:11" ht="30" customHeight="1">
      <c r="A188" s="143" t="s">
        <v>742</v>
      </c>
      <c r="B188" s="79" t="s">
        <v>511</v>
      </c>
      <c r="C188" s="59"/>
      <c r="D188" s="59"/>
      <c r="E188" s="21"/>
      <c r="F188" s="21"/>
      <c r="G188" s="21"/>
      <c r="H188" s="21"/>
      <c r="I188" s="21"/>
      <c r="J188" s="21"/>
      <c r="K188" s="21"/>
    </row>
    <row r="189" spans="1:11" ht="30" customHeight="1">
      <c r="A189" s="144" t="s">
        <v>743</v>
      </c>
      <c r="B189" s="55" t="s">
        <v>338</v>
      </c>
      <c r="C189" s="59">
        <f>'2. Agency dashboard'!C240</f>
        <v>0</v>
      </c>
      <c r="D189" s="59">
        <f>'2. Agency dashboard'!D240</f>
        <v>0</v>
      </c>
      <c r="E189" s="21">
        <v>0</v>
      </c>
      <c r="F189" s="21">
        <v>0</v>
      </c>
      <c r="G189" s="21" t="s">
        <v>869</v>
      </c>
      <c r="H189" s="21" t="s">
        <v>869</v>
      </c>
      <c r="I189" s="21">
        <v>0</v>
      </c>
      <c r="J189" s="21">
        <v>0</v>
      </c>
      <c r="K189" s="21" t="s">
        <v>869</v>
      </c>
    </row>
    <row r="190" spans="1:11" ht="30" customHeight="1">
      <c r="A190" s="144" t="s">
        <v>744</v>
      </c>
      <c r="B190" s="55" t="s">
        <v>339</v>
      </c>
      <c r="C190" s="59">
        <f>'2. Agency dashboard'!C241</f>
        <v>0</v>
      </c>
      <c r="D190" s="59">
        <f>'2. Agency dashboard'!D241</f>
        <v>0</v>
      </c>
      <c r="E190" s="21">
        <v>0</v>
      </c>
      <c r="F190" s="21">
        <v>0</v>
      </c>
      <c r="G190" s="21" t="s">
        <v>869</v>
      </c>
      <c r="H190" s="21" t="s">
        <v>869</v>
      </c>
      <c r="I190" s="21">
        <v>0</v>
      </c>
      <c r="J190" s="21">
        <v>0</v>
      </c>
      <c r="K190" s="21" t="s">
        <v>869</v>
      </c>
    </row>
    <row r="191" spans="1:11" ht="30" customHeight="1">
      <c r="A191" s="144" t="s">
        <v>745</v>
      </c>
      <c r="B191" s="55" t="s">
        <v>340</v>
      </c>
      <c r="C191" s="59">
        <f>'2. Agency dashboard'!C242</f>
        <v>0</v>
      </c>
      <c r="D191" s="59">
        <f>'2. Agency dashboard'!D242</f>
        <v>0</v>
      </c>
      <c r="E191" s="21">
        <v>0</v>
      </c>
      <c r="F191" s="21">
        <v>0</v>
      </c>
      <c r="G191" s="21" t="s">
        <v>869</v>
      </c>
      <c r="H191" s="21" t="s">
        <v>869</v>
      </c>
      <c r="I191" s="21">
        <v>0.61370000000000002</v>
      </c>
      <c r="J191" s="21">
        <v>0.5756</v>
      </c>
      <c r="K191" s="21" t="s">
        <v>869</v>
      </c>
    </row>
    <row r="192" spans="1:11" ht="30" customHeight="1">
      <c r="A192" s="144" t="s">
        <v>746</v>
      </c>
      <c r="B192" s="55" t="s">
        <v>341</v>
      </c>
      <c r="C192" s="59">
        <f>'2. Agency dashboard'!C243</f>
        <v>0</v>
      </c>
      <c r="D192" s="59">
        <f>'2. Agency dashboard'!D243</f>
        <v>0</v>
      </c>
      <c r="E192" s="21">
        <v>0</v>
      </c>
      <c r="F192" s="21">
        <v>0</v>
      </c>
      <c r="G192" s="21" t="s">
        <v>869</v>
      </c>
      <c r="H192" s="21" t="s">
        <v>869</v>
      </c>
      <c r="I192" s="21">
        <v>9.3799999999999994E-2</v>
      </c>
      <c r="J192" s="21">
        <v>0</v>
      </c>
      <c r="K192" s="21" t="s">
        <v>869</v>
      </c>
    </row>
    <row r="193" spans="1:14" ht="30" customHeight="1">
      <c r="A193" s="144" t="s">
        <v>747</v>
      </c>
      <c r="B193" s="55" t="s">
        <v>342</v>
      </c>
      <c r="C193" s="59">
        <f>'2. Agency dashboard'!C244</f>
        <v>0</v>
      </c>
      <c r="D193" s="59">
        <f>'2. Agency dashboard'!D244</f>
        <v>0</v>
      </c>
      <c r="E193" s="21">
        <v>0</v>
      </c>
      <c r="F193" s="21">
        <v>0</v>
      </c>
      <c r="G193" s="21" t="s">
        <v>869</v>
      </c>
      <c r="H193" s="21" t="s">
        <v>869</v>
      </c>
      <c r="I193" s="21">
        <v>0</v>
      </c>
      <c r="J193" s="21">
        <v>0</v>
      </c>
      <c r="K193" s="21" t="s">
        <v>869</v>
      </c>
    </row>
    <row r="194" spans="1:14" ht="30" customHeight="1">
      <c r="A194" s="144" t="s">
        <v>748</v>
      </c>
      <c r="B194" s="55" t="s">
        <v>343</v>
      </c>
      <c r="C194" s="59">
        <f>'2. Agency dashboard'!C245</f>
        <v>0</v>
      </c>
      <c r="D194" s="59">
        <f>'2. Agency dashboard'!D245</f>
        <v>0</v>
      </c>
      <c r="E194" s="21">
        <v>0</v>
      </c>
      <c r="F194" s="21">
        <v>0</v>
      </c>
      <c r="G194" s="21" t="s">
        <v>869</v>
      </c>
      <c r="H194" s="21" t="s">
        <v>869</v>
      </c>
      <c r="I194" s="21">
        <v>0</v>
      </c>
      <c r="J194" s="21">
        <v>0</v>
      </c>
      <c r="K194" s="21" t="s">
        <v>869</v>
      </c>
    </row>
    <row r="195" spans="1:14" ht="30" customHeight="1">
      <c r="A195" s="144" t="s">
        <v>749</v>
      </c>
      <c r="B195" s="55" t="s">
        <v>344</v>
      </c>
      <c r="C195" s="59">
        <f>'2. Agency dashboard'!C246</f>
        <v>0</v>
      </c>
      <c r="D195" s="59">
        <f>'2. Agency dashboard'!D246</f>
        <v>0</v>
      </c>
      <c r="E195" s="21">
        <v>0</v>
      </c>
      <c r="F195" s="21">
        <v>0</v>
      </c>
      <c r="G195" s="21" t="s">
        <v>869</v>
      </c>
      <c r="H195" s="21" t="s">
        <v>869</v>
      </c>
      <c r="I195" s="21">
        <v>0</v>
      </c>
      <c r="J195" s="21">
        <v>0</v>
      </c>
      <c r="K195" s="21" t="s">
        <v>869</v>
      </c>
    </row>
    <row r="196" spans="1:14" ht="30" customHeight="1">
      <c r="A196" s="144" t="s">
        <v>750</v>
      </c>
      <c r="B196" s="55" t="s">
        <v>345</v>
      </c>
      <c r="C196" s="59">
        <f>'2. Agency dashboard'!C247</f>
        <v>0</v>
      </c>
      <c r="D196" s="59">
        <f>'2. Agency dashboard'!D247</f>
        <v>0</v>
      </c>
      <c r="E196" s="21">
        <v>0</v>
      </c>
      <c r="F196" s="21">
        <v>0</v>
      </c>
      <c r="G196" s="21" t="s">
        <v>869</v>
      </c>
      <c r="H196" s="21" t="s">
        <v>869</v>
      </c>
      <c r="I196" s="21">
        <v>0</v>
      </c>
      <c r="J196" s="21">
        <v>0</v>
      </c>
      <c r="K196" s="21" t="s">
        <v>869</v>
      </c>
    </row>
    <row r="197" spans="1:14" ht="30" customHeight="1">
      <c r="A197" s="144" t="s">
        <v>751</v>
      </c>
      <c r="B197" s="55" t="s">
        <v>346</v>
      </c>
      <c r="C197" s="59">
        <f>'2. Agency dashboard'!C248</f>
        <v>0</v>
      </c>
      <c r="D197" s="59">
        <f>'2. Agency dashboard'!D248</f>
        <v>0</v>
      </c>
      <c r="E197" s="21">
        <v>0</v>
      </c>
      <c r="F197" s="21">
        <v>0</v>
      </c>
      <c r="G197" s="21" t="s">
        <v>869</v>
      </c>
      <c r="H197" s="21" t="s">
        <v>869</v>
      </c>
      <c r="I197" s="21">
        <v>0</v>
      </c>
      <c r="J197" s="21">
        <v>0</v>
      </c>
      <c r="K197" s="21" t="s">
        <v>869</v>
      </c>
    </row>
    <row r="198" spans="1:14" ht="61.5" customHeight="1">
      <c r="A198" s="55" t="s">
        <v>752</v>
      </c>
      <c r="B198" s="55" t="s">
        <v>347</v>
      </c>
      <c r="C198" s="183" t="s">
        <v>569</v>
      </c>
      <c r="D198" s="184"/>
      <c r="F198" s="21"/>
      <c r="G198" s="21"/>
      <c r="H198" s="21"/>
      <c r="I198" s="21"/>
      <c r="J198" s="21"/>
      <c r="K198" s="21"/>
      <c r="N198" s="71"/>
    </row>
    <row r="199" spans="1:14" ht="30" customHeight="1">
      <c r="A199" s="142" t="s">
        <v>753</v>
      </c>
      <c r="B199" s="55" t="s">
        <v>348</v>
      </c>
      <c r="C199" s="59">
        <f>'2. Agency dashboard'!C250</f>
        <v>0.02</v>
      </c>
      <c r="D199" s="59">
        <f>'2. Agency dashboard'!D250</f>
        <v>2.8000000000000001E-2</v>
      </c>
      <c r="E199" s="21">
        <v>2.12E-2</v>
      </c>
      <c r="F199" s="21">
        <v>2.7E-2</v>
      </c>
      <c r="G199" s="21" t="s">
        <v>869</v>
      </c>
      <c r="H199" s="21" t="s">
        <v>869</v>
      </c>
      <c r="I199" s="21">
        <v>4.3400000000000001E-2</v>
      </c>
      <c r="J199" s="21">
        <v>5.1499999999999997E-2</v>
      </c>
      <c r="K199" s="21" t="s">
        <v>869</v>
      </c>
    </row>
    <row r="200" spans="1:14" ht="30" customHeight="1">
      <c r="A200" s="142" t="s">
        <v>754</v>
      </c>
      <c r="B200" s="55" t="s">
        <v>349</v>
      </c>
      <c r="C200" s="59">
        <f>'2. Agency dashboard'!C251</f>
        <v>0.01</v>
      </c>
      <c r="D200" s="59">
        <f>'2. Agency dashboard'!D251</f>
        <v>1.4E-2</v>
      </c>
      <c r="E200" s="21">
        <v>1.0999999999999999E-2</v>
      </c>
      <c r="F200" s="21">
        <v>1.1599999999999999E-2</v>
      </c>
      <c r="G200" s="21" t="s">
        <v>869</v>
      </c>
      <c r="H200" s="21" t="s">
        <v>869</v>
      </c>
      <c r="I200" s="21">
        <v>1.9E-2</v>
      </c>
      <c r="J200" s="21">
        <v>2.3599999999999999E-2</v>
      </c>
      <c r="K200" s="21" t="s">
        <v>869</v>
      </c>
    </row>
    <row r="201" spans="1:14" ht="30" customHeight="1">
      <c r="A201" s="142" t="s">
        <v>755</v>
      </c>
      <c r="B201" s="55" t="s">
        <v>350</v>
      </c>
      <c r="C201" s="59">
        <f>'2. Agency dashboard'!C252</f>
        <v>0.01</v>
      </c>
      <c r="D201" s="59">
        <f>'2. Agency dashboard'!D252</f>
        <v>1.4E-2</v>
      </c>
      <c r="E201" s="21">
        <v>8.3999999999999995E-3</v>
      </c>
      <c r="F201" s="21">
        <v>1.0800000000000001E-2</v>
      </c>
      <c r="G201" s="21" t="s">
        <v>869</v>
      </c>
      <c r="H201" s="21" t="s">
        <v>869</v>
      </c>
      <c r="I201" s="21">
        <v>1.8700000000000001E-2</v>
      </c>
      <c r="J201" s="21">
        <v>2.47E-2</v>
      </c>
      <c r="K201" s="21" t="s">
        <v>869</v>
      </c>
    </row>
    <row r="202" spans="1:14" ht="30" customHeight="1">
      <c r="A202" s="142" t="s">
        <v>756</v>
      </c>
      <c r="B202" s="55" t="s">
        <v>351</v>
      </c>
      <c r="C202" s="59">
        <f>'2. Agency dashboard'!C253</f>
        <v>0.01</v>
      </c>
      <c r="D202" s="59">
        <f>'2. Agency dashboard'!D253</f>
        <v>2.8000000000000001E-2</v>
      </c>
      <c r="E202" s="21">
        <v>8.8999999999999999E-3</v>
      </c>
      <c r="F202" s="21">
        <v>1.0200000000000001E-2</v>
      </c>
      <c r="G202" s="21" t="s">
        <v>869</v>
      </c>
      <c r="H202" s="21" t="s">
        <v>869</v>
      </c>
      <c r="I202" s="21">
        <v>1.35E-2</v>
      </c>
      <c r="J202" s="21">
        <v>1.6400000000000001E-2</v>
      </c>
      <c r="K202" s="21" t="s">
        <v>869</v>
      </c>
    </row>
    <row r="203" spans="1:14" ht="30" customHeight="1">
      <c r="A203" s="142" t="s">
        <v>757</v>
      </c>
      <c r="B203" s="55" t="s">
        <v>352</v>
      </c>
      <c r="C203" s="59">
        <f>'2. Agency dashboard'!C254</f>
        <v>0</v>
      </c>
      <c r="D203" s="59">
        <f>'2. Agency dashboard'!D254</f>
        <v>8.3900000000000002E-2</v>
      </c>
      <c r="E203" s="21">
        <v>1.4800000000000001E-2</v>
      </c>
      <c r="F203" s="21">
        <v>1.38E-2</v>
      </c>
      <c r="G203" s="21" t="s">
        <v>869</v>
      </c>
      <c r="H203" s="21" t="s">
        <v>869</v>
      </c>
      <c r="I203" s="21">
        <v>2.5899999999999999E-2</v>
      </c>
      <c r="J203" s="21">
        <v>2.7900000000000001E-2</v>
      </c>
      <c r="K203" s="21" t="s">
        <v>869</v>
      </c>
    </row>
    <row r="204" spans="1:14" ht="30" customHeight="1">
      <c r="A204" s="142" t="s">
        <v>758</v>
      </c>
      <c r="B204" s="55" t="s">
        <v>353</v>
      </c>
      <c r="C204" s="59">
        <f>'2. Agency dashboard'!C255</f>
        <v>6.9900000000000004E-2</v>
      </c>
      <c r="D204" s="59">
        <f>'2. Agency dashboard'!D255</f>
        <v>0</v>
      </c>
      <c r="E204" s="21">
        <v>4.4999999999999997E-3</v>
      </c>
      <c r="F204" s="21">
        <v>5.1999999999999998E-3</v>
      </c>
      <c r="G204" s="21" t="s">
        <v>869</v>
      </c>
      <c r="H204" s="21" t="s">
        <v>869</v>
      </c>
      <c r="I204" s="21">
        <v>1.7100000000000001E-2</v>
      </c>
      <c r="J204" s="21">
        <v>1.7899999999999999E-2</v>
      </c>
      <c r="K204" s="21" t="s">
        <v>869</v>
      </c>
    </row>
    <row r="205" spans="1:14" ht="30" customHeight="1">
      <c r="A205" s="142" t="s">
        <v>759</v>
      </c>
      <c r="B205" s="55" t="s">
        <v>354</v>
      </c>
      <c r="C205" s="59">
        <f>'2. Agency dashboard'!C256</f>
        <v>2.9899999999999999E-2</v>
      </c>
      <c r="D205" s="59">
        <f>'2. Agency dashboard'!D256</f>
        <v>4.19E-2</v>
      </c>
      <c r="E205" s="21">
        <v>7.0999999999999994E-2</v>
      </c>
      <c r="F205" s="21">
        <v>9.5799999999999996E-2</v>
      </c>
      <c r="G205" s="21" t="s">
        <v>869</v>
      </c>
      <c r="H205" s="21" t="s">
        <v>869</v>
      </c>
      <c r="I205" s="21">
        <v>9.9199999999999997E-2</v>
      </c>
      <c r="J205" s="21">
        <v>0.12709999999999999</v>
      </c>
      <c r="K205" s="21" t="s">
        <v>869</v>
      </c>
    </row>
    <row r="206" spans="1:14" ht="30" customHeight="1">
      <c r="A206" s="142" t="s">
        <v>760</v>
      </c>
      <c r="B206" s="55" t="s">
        <v>355</v>
      </c>
      <c r="C206" s="59">
        <f>'2. Agency dashboard'!C257</f>
        <v>0.01</v>
      </c>
      <c r="D206" s="59">
        <f>'2. Agency dashboard'!D257</f>
        <v>1.4E-2</v>
      </c>
      <c r="E206" s="21">
        <v>4.24E-2</v>
      </c>
      <c r="F206" s="21">
        <v>4.5900000000000003E-2</v>
      </c>
      <c r="G206" s="21" t="s">
        <v>869</v>
      </c>
      <c r="H206" s="21" t="s">
        <v>869</v>
      </c>
      <c r="I206" s="21">
        <v>7.0300000000000001E-2</v>
      </c>
      <c r="J206" s="21">
        <v>0.10299999999999999</v>
      </c>
      <c r="K206" s="21" t="s">
        <v>869</v>
      </c>
    </row>
    <row r="207" spans="1:14" ht="30" customHeight="1">
      <c r="A207" s="142" t="s">
        <v>761</v>
      </c>
      <c r="B207" s="55" t="s">
        <v>356</v>
      </c>
      <c r="C207" s="59">
        <f>'2. Agency dashboard'!C258</f>
        <v>0.25419999999999998</v>
      </c>
      <c r="D207" s="59">
        <f>'2. Agency dashboard'!D258</f>
        <v>0.4032</v>
      </c>
      <c r="E207" s="21">
        <v>0.22289999999999999</v>
      </c>
      <c r="F207" s="21">
        <v>0.21809999999999999</v>
      </c>
      <c r="G207" s="21" t="s">
        <v>869</v>
      </c>
      <c r="H207" s="21" t="s">
        <v>869</v>
      </c>
      <c r="I207" s="21">
        <v>0.28570000000000001</v>
      </c>
      <c r="J207" s="21">
        <v>0.28289999999999998</v>
      </c>
      <c r="K207" s="21" t="s">
        <v>869</v>
      </c>
    </row>
    <row r="208" spans="1:14" ht="30" customHeight="1">
      <c r="A208" s="142" t="s">
        <v>762</v>
      </c>
      <c r="B208" s="55" t="s">
        <v>357</v>
      </c>
      <c r="C208" s="59">
        <f>'2. Agency dashboard'!C259</f>
        <v>0.38119999999999998</v>
      </c>
      <c r="D208" s="59">
        <f>'2. Agency dashboard'!D259</f>
        <v>0.13439999999999999</v>
      </c>
      <c r="E208" s="21">
        <v>0.2535</v>
      </c>
      <c r="F208" s="21">
        <v>0.153</v>
      </c>
      <c r="G208" s="21" t="s">
        <v>869</v>
      </c>
      <c r="H208" s="21" t="s">
        <v>869</v>
      </c>
      <c r="I208" s="21">
        <v>0.37480000000000002</v>
      </c>
      <c r="J208" s="21">
        <v>0.28660000000000002</v>
      </c>
      <c r="K208" s="21" t="s">
        <v>869</v>
      </c>
    </row>
    <row r="209" spans="1:14" ht="30" customHeight="1">
      <c r="A209" s="142" t="s">
        <v>763</v>
      </c>
      <c r="B209" s="55" t="s">
        <v>358</v>
      </c>
      <c r="C209" s="59">
        <f>'2. Agency dashboard'!C260</f>
        <v>0.2049</v>
      </c>
      <c r="D209" s="59">
        <f>'2. Agency dashboard'!D260</f>
        <v>0.2387</v>
      </c>
      <c r="E209" s="21">
        <v>0.26319999999999999</v>
      </c>
      <c r="F209" s="21">
        <v>0.20910000000000001</v>
      </c>
      <c r="G209" s="21" t="s">
        <v>869</v>
      </c>
      <c r="H209" s="21" t="s">
        <v>869</v>
      </c>
      <c r="I209" s="21">
        <v>0.32440000000000002</v>
      </c>
      <c r="J209" s="21">
        <v>0.32440000000000002</v>
      </c>
      <c r="K209" s="21" t="s">
        <v>869</v>
      </c>
    </row>
    <row r="210" spans="1:14" ht="30" customHeight="1">
      <c r="A210" s="55" t="s">
        <v>93</v>
      </c>
      <c r="B210" s="55" t="s">
        <v>90</v>
      </c>
      <c r="C210" s="59">
        <f>'2. Agency dashboard'!C261</f>
        <v>0</v>
      </c>
      <c r="D210" s="59">
        <f>'2. Agency dashboard'!D261</f>
        <v>0</v>
      </c>
      <c r="E210" s="21">
        <v>1.9699999999999999E-2</v>
      </c>
      <c r="F210" s="21">
        <v>0.05</v>
      </c>
      <c r="G210" s="21" t="s">
        <v>869</v>
      </c>
      <c r="H210" s="21" t="s">
        <v>869</v>
      </c>
      <c r="I210" s="21">
        <v>0</v>
      </c>
      <c r="J210" s="21">
        <v>1.3100000000000001E-2</v>
      </c>
      <c r="K210" s="21" t="s">
        <v>869</v>
      </c>
      <c r="N210" s="71"/>
    </row>
    <row r="211" spans="1:14" ht="30" customHeight="1">
      <c r="A211" s="55" t="s">
        <v>95</v>
      </c>
      <c r="B211" s="55" t="s">
        <v>91</v>
      </c>
      <c r="C211" s="59">
        <f>'2. Agency dashboard'!C262</f>
        <v>1</v>
      </c>
      <c r="D211" s="59">
        <f>'2. Agency dashboard'!D262</f>
        <v>0.99980000000000002</v>
      </c>
      <c r="E211" s="21">
        <v>0.997</v>
      </c>
      <c r="F211" s="21">
        <v>0.99870000000000003</v>
      </c>
      <c r="G211" s="21" t="s">
        <v>869</v>
      </c>
      <c r="H211" s="21" t="s">
        <v>869</v>
      </c>
      <c r="I211" s="21">
        <v>0.99880000000000002</v>
      </c>
      <c r="J211" s="21">
        <v>0.99980000000000002</v>
      </c>
      <c r="K211" s="21" t="s">
        <v>869</v>
      </c>
      <c r="N211" s="71"/>
    </row>
    <row r="212" spans="1:14" ht="30" customHeight="1">
      <c r="A212" s="55" t="s">
        <v>96</v>
      </c>
      <c r="B212" s="55" t="s">
        <v>141</v>
      </c>
      <c r="C212" s="80">
        <f>'2. Agency dashboard'!C263</f>
        <v>1.1499999999999999</v>
      </c>
      <c r="D212" s="80">
        <f>'2. Agency dashboard'!D263</f>
        <v>0.97</v>
      </c>
      <c r="E212" s="54">
        <v>1.425</v>
      </c>
      <c r="F212" s="54">
        <v>1.75</v>
      </c>
      <c r="G212" s="54">
        <v>4</v>
      </c>
      <c r="H212" s="54">
        <v>4</v>
      </c>
      <c r="I212" s="54">
        <v>0.66249999999999998</v>
      </c>
      <c r="J212" s="54">
        <v>0.85</v>
      </c>
      <c r="K212" s="54" t="s">
        <v>869</v>
      </c>
      <c r="N212" s="71"/>
    </row>
    <row r="213" spans="1:14" ht="30" customHeight="1">
      <c r="A213" s="55" t="s">
        <v>97</v>
      </c>
      <c r="B213" s="55" t="s">
        <v>512</v>
      </c>
      <c r="C213" s="93">
        <f>'2. Agency dashboard'!C264</f>
        <v>9729.0885999999991</v>
      </c>
      <c r="D213" s="93">
        <f>'2. Agency dashboard'!D264</f>
        <v>8327.9110000000001</v>
      </c>
      <c r="E213" s="93">
        <v>24554.994600000002</v>
      </c>
      <c r="F213" s="93">
        <v>13866.170400000001</v>
      </c>
      <c r="G213" s="93" t="s">
        <v>869</v>
      </c>
      <c r="H213" s="93" t="s">
        <v>869</v>
      </c>
      <c r="I213" s="93">
        <v>16861.427500000002</v>
      </c>
      <c r="J213" s="93">
        <v>9283.4470000000001</v>
      </c>
      <c r="K213" s="93" t="s">
        <v>869</v>
      </c>
      <c r="N213" s="71"/>
    </row>
    <row r="214" spans="1:14" ht="30" customHeight="1">
      <c r="A214" s="55" t="s">
        <v>163</v>
      </c>
      <c r="B214" s="55" t="s">
        <v>94</v>
      </c>
      <c r="C214" s="93">
        <f>'2. Agency dashboard'!C265</f>
        <v>9729.0885999999991</v>
      </c>
      <c r="D214" s="93">
        <f>'2. Agency dashboard'!D265</f>
        <v>8327.9110000000001</v>
      </c>
      <c r="E214" s="93">
        <v>13886.078100000001</v>
      </c>
      <c r="F214" s="93">
        <v>10045.3442</v>
      </c>
      <c r="G214" s="93" t="s">
        <v>869</v>
      </c>
      <c r="H214" s="93" t="s">
        <v>869</v>
      </c>
      <c r="I214" s="93">
        <v>6507.3594000000003</v>
      </c>
      <c r="J214" s="93">
        <v>7839.9766</v>
      </c>
      <c r="K214" s="93" t="s">
        <v>869</v>
      </c>
      <c r="N214" s="71"/>
    </row>
    <row r="215" spans="1:14" ht="30" customHeight="1">
      <c r="A215" s="55" t="s">
        <v>164</v>
      </c>
      <c r="B215" s="55" t="s">
        <v>513</v>
      </c>
      <c r="C215" s="59"/>
      <c r="D215" s="93"/>
      <c r="E215" s="93"/>
      <c r="F215" s="146"/>
      <c r="G215" s="59"/>
      <c r="H215" s="59"/>
      <c r="I215" s="164"/>
      <c r="J215" s="164"/>
      <c r="K215" s="164"/>
      <c r="N215" s="71"/>
    </row>
    <row r="216" spans="1:14" ht="30" customHeight="1">
      <c r="A216" s="142" t="s">
        <v>764</v>
      </c>
      <c r="B216" s="55" t="s">
        <v>514</v>
      </c>
      <c r="C216" s="93">
        <f>'2. Agency dashboard'!C267</f>
        <v>1273.8244</v>
      </c>
      <c r="D216" s="93">
        <f>'2. Agency dashboard'!D267</f>
        <v>1029.9657999999999</v>
      </c>
      <c r="E216" s="23">
        <v>1399.35</v>
      </c>
      <c r="F216" s="23">
        <v>787.40740000000005</v>
      </c>
      <c r="G216" s="23" t="s">
        <v>869</v>
      </c>
      <c r="H216" s="23" t="s">
        <v>869</v>
      </c>
      <c r="I216" s="23">
        <v>517.62789999999995</v>
      </c>
      <c r="J216" s="23">
        <v>331.43380000000002</v>
      </c>
      <c r="K216" s="23" t="s">
        <v>869</v>
      </c>
    </row>
    <row r="217" spans="1:14" ht="30" customHeight="1">
      <c r="A217" s="142" t="s">
        <v>765</v>
      </c>
      <c r="B217" s="55" t="s">
        <v>771</v>
      </c>
      <c r="C217" s="93">
        <f>'2. Agency dashboard'!C268</f>
        <v>154.8065</v>
      </c>
      <c r="D217" s="93">
        <f>'2. Agency dashboard'!D268</f>
        <v>111.7295</v>
      </c>
      <c r="E217" s="23">
        <v>564.69060000000002</v>
      </c>
      <c r="F217" s="23">
        <v>468.27480000000003</v>
      </c>
      <c r="G217" s="23" t="s">
        <v>869</v>
      </c>
      <c r="H217" s="23" t="s">
        <v>869</v>
      </c>
      <c r="I217" s="23">
        <v>195.4075</v>
      </c>
      <c r="J217" s="23">
        <v>181.99690000000001</v>
      </c>
      <c r="K217" s="23" t="s">
        <v>869</v>
      </c>
    </row>
    <row r="218" spans="1:14" ht="30" customHeight="1">
      <c r="A218" s="142" t="s">
        <v>167</v>
      </c>
      <c r="B218" s="55" t="s">
        <v>772</v>
      </c>
      <c r="C218" s="93">
        <f>'2. Agency dashboard'!C269</f>
        <v>446.94130000000001</v>
      </c>
      <c r="D218" s="93">
        <f>'2. Agency dashboard'!D269</f>
        <v>371.14729999999997</v>
      </c>
      <c r="E218" s="23">
        <v>1269.0356999999999</v>
      </c>
      <c r="F218" s="23">
        <v>691.60260000000005</v>
      </c>
      <c r="G218" s="23" t="s">
        <v>869</v>
      </c>
      <c r="H218" s="23" t="s">
        <v>869</v>
      </c>
      <c r="I218" s="23">
        <v>732.76940000000002</v>
      </c>
      <c r="J218" s="23">
        <v>467.64929999999998</v>
      </c>
      <c r="K218" s="23" t="s">
        <v>869</v>
      </c>
    </row>
    <row r="219" spans="1:14" ht="30" customHeight="1">
      <c r="A219" s="142" t="s">
        <v>168</v>
      </c>
      <c r="B219" s="55" t="s">
        <v>773</v>
      </c>
      <c r="C219" s="93">
        <f>'2. Agency dashboard'!C270</f>
        <v>113.608</v>
      </c>
      <c r="D219" s="93">
        <f>'2. Agency dashboard'!D270</f>
        <v>152.3973</v>
      </c>
      <c r="E219" s="23">
        <v>262.36989999999997</v>
      </c>
      <c r="F219" s="23">
        <v>184.5204</v>
      </c>
      <c r="G219" s="23" t="s">
        <v>869</v>
      </c>
      <c r="H219" s="23" t="s">
        <v>869</v>
      </c>
      <c r="I219" s="23">
        <v>131.3252</v>
      </c>
      <c r="J219" s="23">
        <v>93.361800000000002</v>
      </c>
      <c r="K219" s="23" t="s">
        <v>869</v>
      </c>
    </row>
    <row r="220" spans="1:14" ht="30" customHeight="1">
      <c r="A220" s="142" t="s">
        <v>169</v>
      </c>
      <c r="B220" s="55" t="s">
        <v>775</v>
      </c>
      <c r="C220" s="93">
        <f>'2. Agency dashboard'!C271</f>
        <v>76.570999999999998</v>
      </c>
      <c r="D220" s="93">
        <f>'2. Agency dashboard'!D271</f>
        <v>9.4177999999999997</v>
      </c>
      <c r="E220" s="23">
        <v>438.40690000000001</v>
      </c>
      <c r="F220" s="23">
        <v>153.125</v>
      </c>
      <c r="G220" s="23" t="s">
        <v>869</v>
      </c>
      <c r="H220" s="23" t="s">
        <v>869</v>
      </c>
      <c r="I220" s="23">
        <v>132.5514</v>
      </c>
      <c r="J220" s="23">
        <v>78.750500000000002</v>
      </c>
      <c r="K220" s="23" t="s">
        <v>869</v>
      </c>
    </row>
    <row r="221" spans="1:14" ht="30" customHeight="1">
      <c r="A221" s="142" t="s">
        <v>766</v>
      </c>
      <c r="B221" s="55" t="s">
        <v>774</v>
      </c>
      <c r="C221" s="93">
        <f>'2. Agency dashboard'!C272</f>
        <v>1332.0849000000001</v>
      </c>
      <c r="D221" s="93">
        <f>'2. Agency dashboard'!D272</f>
        <v>558.64729999999997</v>
      </c>
      <c r="E221" s="23">
        <v>902.00570000000005</v>
      </c>
      <c r="F221" s="23">
        <v>861.7645</v>
      </c>
      <c r="G221" s="23" t="s">
        <v>869</v>
      </c>
      <c r="H221" s="23" t="s">
        <v>869</v>
      </c>
      <c r="I221" s="23">
        <v>417.71230000000003</v>
      </c>
      <c r="J221" s="23">
        <v>343.0523</v>
      </c>
      <c r="K221" s="23" t="s">
        <v>869</v>
      </c>
    </row>
    <row r="222" spans="1:14" ht="30" customHeight="1">
      <c r="A222" s="142" t="s">
        <v>767</v>
      </c>
      <c r="B222" s="55" t="s">
        <v>776</v>
      </c>
      <c r="C222" s="93">
        <f>'2. Agency dashboard'!C273</f>
        <v>1371.6188</v>
      </c>
      <c r="D222" s="93">
        <f>'2. Agency dashboard'!D273</f>
        <v>678.51030000000003</v>
      </c>
      <c r="E222" s="23">
        <v>2951.7545</v>
      </c>
      <c r="F222" s="23">
        <v>2310.5344</v>
      </c>
      <c r="G222" s="23" t="s">
        <v>869</v>
      </c>
      <c r="H222" s="23" t="s">
        <v>869</v>
      </c>
      <c r="I222" s="23">
        <v>2162.3616999999999</v>
      </c>
      <c r="J222" s="23">
        <v>1376.4848999999999</v>
      </c>
      <c r="K222" s="23" t="s">
        <v>869</v>
      </c>
    </row>
    <row r="223" spans="1:14" ht="30" customHeight="1">
      <c r="A223" s="142" t="s">
        <v>768</v>
      </c>
      <c r="B223" s="55" t="s">
        <v>777</v>
      </c>
      <c r="C223" s="93">
        <f>'2. Agency dashboard'!C274</f>
        <v>280.06659999999999</v>
      </c>
      <c r="D223" s="93">
        <f>'2. Agency dashboard'!D274</f>
        <v>280.82190000000003</v>
      </c>
      <c r="E223" s="23">
        <v>425.27379999999999</v>
      </c>
      <c r="F223" s="23">
        <v>275.84649999999999</v>
      </c>
      <c r="G223" s="23" t="s">
        <v>869</v>
      </c>
      <c r="H223" s="23" t="s">
        <v>869</v>
      </c>
      <c r="I223" s="23">
        <v>253.50839999999999</v>
      </c>
      <c r="J223" s="23">
        <v>159.12350000000001</v>
      </c>
      <c r="K223" s="23" t="s">
        <v>869</v>
      </c>
    </row>
    <row r="224" spans="1:14" ht="30" customHeight="1">
      <c r="A224" s="142" t="s">
        <v>769</v>
      </c>
      <c r="B224" s="55" t="s">
        <v>778</v>
      </c>
      <c r="C224" s="93">
        <f>'2. Agency dashboard'!C275</f>
        <v>3784.02</v>
      </c>
      <c r="D224" s="93">
        <f>'2. Agency dashboard'!D275</f>
        <v>4634.4178000000002</v>
      </c>
      <c r="E224" s="23">
        <v>13184.909799999999</v>
      </c>
      <c r="F224" s="23">
        <v>4958.4897000000001</v>
      </c>
      <c r="G224" s="23" t="s">
        <v>869</v>
      </c>
      <c r="H224" s="23" t="s">
        <v>869</v>
      </c>
      <c r="I224" s="23">
        <v>6461.2840999999999</v>
      </c>
      <c r="J224" s="23">
        <v>2626.8429999999998</v>
      </c>
      <c r="K224" s="23" t="s">
        <v>869</v>
      </c>
    </row>
    <row r="225" spans="1:14" ht="30" customHeight="1">
      <c r="A225" s="142" t="s">
        <v>770</v>
      </c>
      <c r="B225" s="55" t="s">
        <v>779</v>
      </c>
      <c r="C225" s="93">
        <f>'2. Agency dashboard'!C276</f>
        <v>895.54719999999998</v>
      </c>
      <c r="D225" s="93">
        <f>'2. Agency dashboard'!D276</f>
        <v>500.8562</v>
      </c>
      <c r="E225" s="23">
        <v>2292.8957999999998</v>
      </c>
      <c r="F225" s="23">
        <v>1372.8685</v>
      </c>
      <c r="G225" s="23" t="s">
        <v>869</v>
      </c>
      <c r="H225" s="23" t="s">
        <v>869</v>
      </c>
      <c r="I225" s="23">
        <v>1647.9674</v>
      </c>
      <c r="J225" s="23">
        <v>789.62710000000004</v>
      </c>
      <c r="K225" s="23" t="s">
        <v>869</v>
      </c>
    </row>
    <row r="226" spans="1:14" ht="30" customHeight="1">
      <c r="A226" s="55" t="s">
        <v>359</v>
      </c>
      <c r="B226" s="55" t="s">
        <v>360</v>
      </c>
      <c r="C226" s="59"/>
      <c r="D226" s="93"/>
      <c r="E226" s="23"/>
      <c r="F226" s="22"/>
      <c r="G226" s="23"/>
      <c r="H226" s="23"/>
      <c r="I226" s="52"/>
      <c r="J226" s="52"/>
      <c r="K226" s="52"/>
      <c r="N226" s="71"/>
    </row>
    <row r="227" spans="1:14" ht="30" customHeight="1">
      <c r="A227" s="142" t="s">
        <v>361</v>
      </c>
      <c r="B227" s="55" t="s">
        <v>362</v>
      </c>
      <c r="C227" s="93">
        <f>'2. Agency dashboard'!C278</f>
        <v>1273.8244</v>
      </c>
      <c r="D227" s="93">
        <f>'2. Agency dashboard'!D278</f>
        <v>1029.9657999999999</v>
      </c>
      <c r="E227" s="23">
        <v>346.94810000000001</v>
      </c>
      <c r="F227" s="23">
        <v>469.17869999999999</v>
      </c>
      <c r="G227" s="23" t="s">
        <v>869</v>
      </c>
      <c r="H227" s="23" t="s">
        <v>869</v>
      </c>
      <c r="I227" s="23">
        <v>227.47710000000001</v>
      </c>
      <c r="J227" s="23">
        <v>227.47710000000001</v>
      </c>
      <c r="K227" s="23" t="s">
        <v>869</v>
      </c>
    </row>
    <row r="228" spans="1:14" ht="30" customHeight="1">
      <c r="A228" s="142" t="s">
        <v>363</v>
      </c>
      <c r="B228" s="55" t="s">
        <v>364</v>
      </c>
      <c r="C228" s="93">
        <f>'2. Agency dashboard'!C279</f>
        <v>154.8065</v>
      </c>
      <c r="D228" s="93">
        <f>'2. Agency dashboard'!D279</f>
        <v>111.7295</v>
      </c>
      <c r="E228" s="23">
        <v>199.3229</v>
      </c>
      <c r="F228" s="23">
        <v>315.5915</v>
      </c>
      <c r="G228" s="23" t="s">
        <v>869</v>
      </c>
      <c r="H228" s="23" t="s">
        <v>869</v>
      </c>
      <c r="I228" s="23">
        <v>97.115099999999998</v>
      </c>
      <c r="J228" s="23">
        <v>138.34690000000001</v>
      </c>
      <c r="K228" s="23" t="s">
        <v>869</v>
      </c>
    </row>
    <row r="229" spans="1:14" ht="30" customHeight="1">
      <c r="A229" s="142" t="s">
        <v>365</v>
      </c>
      <c r="B229" s="55" t="s">
        <v>366</v>
      </c>
      <c r="C229" s="93">
        <f>'2. Agency dashboard'!C280</f>
        <v>446.94130000000001</v>
      </c>
      <c r="D229" s="93">
        <f>'2. Agency dashboard'!D280</f>
        <v>371.14729999999997</v>
      </c>
      <c r="E229" s="23">
        <v>635.76959999999997</v>
      </c>
      <c r="F229" s="23">
        <v>557.00649999999996</v>
      </c>
      <c r="G229" s="23" t="s">
        <v>869</v>
      </c>
      <c r="H229" s="23" t="s">
        <v>869</v>
      </c>
      <c r="I229" s="23">
        <v>246.04640000000001</v>
      </c>
      <c r="J229" s="23">
        <v>389.55500000000001</v>
      </c>
      <c r="K229" s="23" t="s">
        <v>869</v>
      </c>
    </row>
    <row r="230" spans="1:14" ht="30" customHeight="1">
      <c r="A230" s="142" t="s">
        <v>367</v>
      </c>
      <c r="B230" s="55" t="s">
        <v>368</v>
      </c>
      <c r="C230" s="93">
        <f>'2. Agency dashboard'!C281</f>
        <v>113.608</v>
      </c>
      <c r="D230" s="93">
        <f>'2. Agency dashboard'!D281</f>
        <v>152.3973</v>
      </c>
      <c r="E230" s="23">
        <v>127.7076</v>
      </c>
      <c r="F230" s="23">
        <v>146.52510000000001</v>
      </c>
      <c r="G230" s="23" t="s">
        <v>869</v>
      </c>
      <c r="H230" s="23" t="s">
        <v>869</v>
      </c>
      <c r="I230" s="23">
        <v>57.411999999999999</v>
      </c>
      <c r="J230" s="23">
        <v>61.635100000000001</v>
      </c>
      <c r="K230" s="23" t="s">
        <v>869</v>
      </c>
    </row>
    <row r="231" spans="1:14" ht="30" customHeight="1">
      <c r="A231" s="142" t="s">
        <v>369</v>
      </c>
      <c r="B231" s="55" t="s">
        <v>372</v>
      </c>
      <c r="C231" s="93">
        <f>'2. Agency dashboard'!C282</f>
        <v>76.570999999999998</v>
      </c>
      <c r="D231" s="93">
        <f>'2. Agency dashboard'!D282</f>
        <v>9.4177999999999997</v>
      </c>
      <c r="E231" s="23">
        <v>143.94329999999999</v>
      </c>
      <c r="F231" s="23">
        <v>128.7647</v>
      </c>
      <c r="G231" s="23" t="s">
        <v>869</v>
      </c>
      <c r="H231" s="23" t="s">
        <v>869</v>
      </c>
      <c r="I231" s="23">
        <v>80.528099999999995</v>
      </c>
      <c r="J231" s="23">
        <v>59.5595</v>
      </c>
      <c r="K231" s="23" t="s">
        <v>869</v>
      </c>
    </row>
    <row r="232" spans="1:14" ht="30" customHeight="1">
      <c r="A232" s="142" t="s">
        <v>371</v>
      </c>
      <c r="B232" s="55" t="s">
        <v>370</v>
      </c>
      <c r="C232" s="93">
        <f>'2. Agency dashboard'!C283</f>
        <v>1332.0849000000001</v>
      </c>
      <c r="D232" s="93">
        <f>'2. Agency dashboard'!D283</f>
        <v>558.64729999999997</v>
      </c>
      <c r="E232" s="23">
        <v>352.58109999999999</v>
      </c>
      <c r="F232" s="23">
        <v>477.69499999999999</v>
      </c>
      <c r="G232" s="23" t="s">
        <v>869</v>
      </c>
      <c r="H232" s="23" t="s">
        <v>869</v>
      </c>
      <c r="I232" s="23">
        <v>90.711299999999994</v>
      </c>
      <c r="J232" s="23">
        <v>266.02019999999999</v>
      </c>
      <c r="K232" s="23" t="s">
        <v>869</v>
      </c>
    </row>
    <row r="233" spans="1:14" ht="30" customHeight="1">
      <c r="A233" s="142" t="s">
        <v>373</v>
      </c>
      <c r="B233" s="55" t="s">
        <v>374</v>
      </c>
      <c r="C233" s="93">
        <f>'2. Agency dashboard'!C284</f>
        <v>1371.6188</v>
      </c>
      <c r="D233" s="93">
        <f>'2. Agency dashboard'!D284</f>
        <v>678.51030000000003</v>
      </c>
      <c r="E233" s="23">
        <v>1879.2396000000001</v>
      </c>
      <c r="F233" s="23">
        <v>1770.4006999999999</v>
      </c>
      <c r="G233" s="23" t="s">
        <v>869</v>
      </c>
      <c r="H233" s="23" t="s">
        <v>869</v>
      </c>
      <c r="I233" s="23">
        <v>554.50139999999999</v>
      </c>
      <c r="J233" s="23">
        <v>913.70839999999998</v>
      </c>
      <c r="K233" s="23" t="s">
        <v>869</v>
      </c>
    </row>
    <row r="234" spans="1:14" ht="30" customHeight="1">
      <c r="A234" s="142" t="s">
        <v>375</v>
      </c>
      <c r="B234" s="55" t="s">
        <v>376</v>
      </c>
      <c r="C234" s="93">
        <f>'2. Agency dashboard'!C285</f>
        <v>280.06659999999999</v>
      </c>
      <c r="D234" s="93">
        <f>'2. Agency dashboard'!D285</f>
        <v>280.82190000000003</v>
      </c>
      <c r="E234" s="23">
        <v>208.96430000000001</v>
      </c>
      <c r="F234" s="23">
        <v>189.8115</v>
      </c>
      <c r="G234" s="23" t="s">
        <v>869</v>
      </c>
      <c r="H234" s="23" t="s">
        <v>869</v>
      </c>
      <c r="I234" s="23">
        <v>69.951700000000002</v>
      </c>
      <c r="J234" s="23">
        <v>83.451599999999999</v>
      </c>
      <c r="K234" s="23" t="s">
        <v>869</v>
      </c>
    </row>
    <row r="235" spans="1:14" ht="30" customHeight="1">
      <c r="A235" s="142" t="s">
        <v>377</v>
      </c>
      <c r="B235" s="55" t="s">
        <v>378</v>
      </c>
      <c r="C235" s="93">
        <f>'2. Agency dashboard'!C286</f>
        <v>3784.02</v>
      </c>
      <c r="D235" s="93">
        <f>'2. Agency dashboard'!D286</f>
        <v>4634.4178000000002</v>
      </c>
      <c r="E235" s="23">
        <v>4735.5272000000004</v>
      </c>
      <c r="F235" s="23">
        <v>3639.1543999999999</v>
      </c>
      <c r="G235" s="23" t="s">
        <v>869</v>
      </c>
      <c r="H235" s="23" t="s">
        <v>869</v>
      </c>
      <c r="I235" s="23">
        <v>2709.3996999999999</v>
      </c>
      <c r="J235" s="23">
        <v>2153.6138000000001</v>
      </c>
      <c r="K235" s="23" t="s">
        <v>869</v>
      </c>
    </row>
    <row r="236" spans="1:14" ht="30" customHeight="1">
      <c r="A236" s="142" t="s">
        <v>379</v>
      </c>
      <c r="B236" s="55" t="s">
        <v>380</v>
      </c>
      <c r="C236" s="93">
        <f>'2. Agency dashboard'!C287</f>
        <v>895.54719999999998</v>
      </c>
      <c r="D236" s="93">
        <f>'2. Agency dashboard'!D287</f>
        <v>500.8562</v>
      </c>
      <c r="E236" s="23">
        <v>1159.3347000000001</v>
      </c>
      <c r="F236" s="23">
        <v>927.7423</v>
      </c>
      <c r="G236" s="23" t="s">
        <v>869</v>
      </c>
      <c r="H236" s="23" t="s">
        <v>869</v>
      </c>
      <c r="I236" s="23">
        <v>591.17790000000002</v>
      </c>
      <c r="J236" s="23">
        <v>501.65989999999999</v>
      </c>
      <c r="K236" s="23" t="s">
        <v>869</v>
      </c>
    </row>
    <row r="237" spans="1:14" ht="30" customHeight="1">
      <c r="A237" s="55" t="s">
        <v>165</v>
      </c>
      <c r="B237" s="55" t="s">
        <v>524</v>
      </c>
      <c r="C237" s="146">
        <f>'2. Agency dashboard'!C288</f>
        <v>36.906799999999997</v>
      </c>
      <c r="D237" s="146">
        <f>'2. Agency dashboard'!D288</f>
        <v>50.236600000000003</v>
      </c>
      <c r="E237" s="22">
        <v>20.389900000000001</v>
      </c>
      <c r="F237" s="22">
        <v>32.819299999999998</v>
      </c>
      <c r="G237" s="22">
        <v>35.56</v>
      </c>
      <c r="H237" s="22">
        <v>40.869999999999997</v>
      </c>
      <c r="I237" s="22">
        <v>32.9024</v>
      </c>
      <c r="J237" s="22">
        <v>57.783299999999997</v>
      </c>
      <c r="K237" s="22" t="s">
        <v>869</v>
      </c>
      <c r="N237" s="71"/>
    </row>
    <row r="238" spans="1:14" ht="30" customHeight="1">
      <c r="A238" s="55" t="s">
        <v>381</v>
      </c>
      <c r="B238" s="55" t="s">
        <v>159</v>
      </c>
      <c r="C238" s="146">
        <f>'2. Agency dashboard'!C289</f>
        <v>36.906799999999997</v>
      </c>
      <c r="D238" s="146">
        <f>'2. Agency dashboard'!D289</f>
        <v>50.236600000000003</v>
      </c>
      <c r="E238" s="22">
        <v>35.841200000000001</v>
      </c>
      <c r="F238" s="22">
        <v>37.908700000000003</v>
      </c>
      <c r="G238" s="22" t="s">
        <v>869</v>
      </c>
      <c r="H238" s="22" t="s">
        <v>869</v>
      </c>
      <c r="I238" s="22">
        <v>80.374899999999997</v>
      </c>
      <c r="J238" s="22">
        <v>88.228200000000001</v>
      </c>
      <c r="K238" s="22" t="s">
        <v>869</v>
      </c>
      <c r="N238" s="71"/>
    </row>
    <row r="239" spans="1:14" ht="30" customHeight="1">
      <c r="A239" s="55" t="s">
        <v>382</v>
      </c>
      <c r="B239" s="55" t="s">
        <v>98</v>
      </c>
      <c r="C239" s="147">
        <f>'2. Agency dashboard'!C290</f>
        <v>1</v>
      </c>
      <c r="D239" s="147">
        <f>'2. Agency dashboard'!D290</f>
        <v>1</v>
      </c>
      <c r="E239" s="145">
        <v>0.8</v>
      </c>
      <c r="F239" s="145">
        <v>0.7</v>
      </c>
      <c r="G239" s="145" t="s">
        <v>869</v>
      </c>
      <c r="H239" s="145" t="s">
        <v>869</v>
      </c>
      <c r="I239" s="145">
        <v>0.875</v>
      </c>
      <c r="J239" s="145">
        <v>0.875</v>
      </c>
      <c r="K239" s="145" t="s">
        <v>869</v>
      </c>
      <c r="N239" s="71"/>
    </row>
    <row r="240" spans="1:14" ht="30" customHeight="1">
      <c r="A240" s="55" t="s">
        <v>383</v>
      </c>
      <c r="B240" s="14" t="s">
        <v>526</v>
      </c>
      <c r="C240" s="59">
        <f>'2. Agency dashboard'!C291</f>
        <v>0.88100000000000001</v>
      </c>
      <c r="D240" s="59">
        <f>'2. Agency dashboard'!D291</f>
        <v>0.67190000000000005</v>
      </c>
      <c r="E240" s="21">
        <v>0.86209999999999998</v>
      </c>
      <c r="F240" s="21">
        <v>0.82530000000000003</v>
      </c>
      <c r="G240" s="21" t="s">
        <v>869</v>
      </c>
      <c r="H240" s="21" t="s">
        <v>869</v>
      </c>
      <c r="I240" s="21">
        <v>0.81389999999999996</v>
      </c>
      <c r="J240" s="21">
        <v>0.68630000000000002</v>
      </c>
      <c r="K240" s="21" t="s">
        <v>869</v>
      </c>
      <c r="N240" s="71"/>
    </row>
    <row r="241" spans="1:14" ht="30" customHeight="1">
      <c r="A241" s="55" t="s">
        <v>384</v>
      </c>
      <c r="B241" s="148" t="s">
        <v>527</v>
      </c>
      <c r="C241" s="59">
        <f>'2. Agency dashboard'!C292</f>
        <v>0.11899999999999999</v>
      </c>
      <c r="D241" s="59">
        <f>'2. Agency dashboard'!D292</f>
        <v>0.3281</v>
      </c>
      <c r="E241" s="21">
        <v>0.13789999999999999</v>
      </c>
      <c r="F241" s="21">
        <v>0.17469999999999999</v>
      </c>
      <c r="G241" s="21" t="s">
        <v>869</v>
      </c>
      <c r="H241" s="21" t="s">
        <v>869</v>
      </c>
      <c r="I241" s="21">
        <v>0.10340000000000001</v>
      </c>
      <c r="J241" s="21">
        <v>0.1066</v>
      </c>
      <c r="K241" s="21" t="s">
        <v>869</v>
      </c>
      <c r="N241" s="71"/>
    </row>
    <row r="242" spans="1:14" ht="30" customHeight="1">
      <c r="A242" s="55" t="s">
        <v>166</v>
      </c>
      <c r="B242" s="96" t="s">
        <v>528</v>
      </c>
      <c r="C242" s="119"/>
      <c r="D242" s="119"/>
      <c r="E242" s="22"/>
      <c r="F242" s="22"/>
      <c r="G242" s="22"/>
      <c r="H242" s="22"/>
      <c r="I242" s="22"/>
      <c r="J242" s="52"/>
      <c r="K242" s="22"/>
      <c r="N242" s="71"/>
    </row>
    <row r="243" spans="1:14" ht="30" customHeight="1">
      <c r="A243" s="108" t="s">
        <v>811</v>
      </c>
      <c r="B243" s="149" t="s">
        <v>529</v>
      </c>
      <c r="C243" s="59">
        <f>'2. Agency dashboard'!C294</f>
        <v>4.1200000000000001E-2</v>
      </c>
      <c r="D243" s="59">
        <f>'2. Agency dashboard'!D294</f>
        <v>5.2200000000000003E-2</v>
      </c>
      <c r="E243" s="21">
        <v>4.0500000000000001E-2</v>
      </c>
      <c r="F243" s="21">
        <v>5.1999999999999998E-2</v>
      </c>
      <c r="G243" s="21" t="s">
        <v>869</v>
      </c>
      <c r="H243" s="21" t="s">
        <v>869</v>
      </c>
      <c r="I243" s="21">
        <v>2.4799999999999999E-2</v>
      </c>
      <c r="J243" s="21">
        <v>2.98E-2</v>
      </c>
      <c r="K243" s="21" t="s">
        <v>869</v>
      </c>
      <c r="N243" s="71"/>
    </row>
    <row r="244" spans="1:14" ht="30" customHeight="1">
      <c r="A244" s="89" t="s">
        <v>812</v>
      </c>
      <c r="B244" s="150" t="s">
        <v>530</v>
      </c>
      <c r="C244" s="59">
        <f>'2. Agency dashboard'!C295</f>
        <v>2.7699999999999999E-2</v>
      </c>
      <c r="D244" s="59">
        <f>'2. Agency dashboard'!D295</f>
        <v>2.3800000000000002E-2</v>
      </c>
      <c r="E244" s="21">
        <v>1.8800000000000001E-2</v>
      </c>
      <c r="F244" s="21">
        <v>2.4500000000000001E-2</v>
      </c>
      <c r="G244" s="21" t="s">
        <v>869</v>
      </c>
      <c r="H244" s="21" t="s">
        <v>869</v>
      </c>
      <c r="I244" s="21">
        <v>1.11E-2</v>
      </c>
      <c r="J244" s="21">
        <v>1.1299999999999999E-2</v>
      </c>
      <c r="K244" s="21" t="s">
        <v>869</v>
      </c>
      <c r="N244" s="71"/>
    </row>
    <row r="245" spans="1:14" ht="30" customHeight="1">
      <c r="A245" s="110" t="s">
        <v>813</v>
      </c>
      <c r="B245" s="151" t="s">
        <v>531</v>
      </c>
      <c r="C245" s="59">
        <f>'2. Agency dashboard'!C296</f>
        <v>6.8900000000000003E-2</v>
      </c>
      <c r="D245" s="59">
        <f>'2. Agency dashboard'!D296</f>
        <v>7.5999999999999998E-2</v>
      </c>
      <c r="E245" s="21">
        <v>6.3100000000000003E-2</v>
      </c>
      <c r="F245" s="21">
        <v>9.7500000000000003E-2</v>
      </c>
      <c r="G245" s="21" t="s">
        <v>869</v>
      </c>
      <c r="H245" s="21" t="s">
        <v>869</v>
      </c>
      <c r="I245" s="21">
        <v>5.1799999999999999E-2</v>
      </c>
      <c r="J245" s="21">
        <v>5.1799999999999999E-2</v>
      </c>
      <c r="K245" s="21" t="s">
        <v>869</v>
      </c>
      <c r="N245" s="71"/>
    </row>
    <row r="246" spans="1:14" ht="30" customHeight="1">
      <c r="A246" s="89" t="s">
        <v>814</v>
      </c>
      <c r="B246" s="152" t="s">
        <v>532</v>
      </c>
      <c r="C246" s="59">
        <f>'2. Agency dashboard'!C297</f>
        <v>7.7799999999999994E-2</v>
      </c>
      <c r="D246" s="59">
        <f>'2. Agency dashboard'!D297</f>
        <v>0.27589999999999998</v>
      </c>
      <c r="E246" s="21">
        <v>8.4000000000000005E-2</v>
      </c>
      <c r="F246" s="21">
        <v>8.4000000000000005E-2</v>
      </c>
      <c r="G246" s="21" t="s">
        <v>869</v>
      </c>
      <c r="H246" s="21" t="s">
        <v>869</v>
      </c>
      <c r="I246" s="21">
        <v>6.4100000000000004E-2</v>
      </c>
      <c r="J246" s="21">
        <v>4.6899999999999997E-2</v>
      </c>
      <c r="K246" s="21" t="s">
        <v>869</v>
      </c>
      <c r="N246" s="71"/>
    </row>
    <row r="247" spans="1:14" ht="30" customHeight="1">
      <c r="A247" s="108" t="s">
        <v>815</v>
      </c>
      <c r="B247" s="123" t="s">
        <v>533</v>
      </c>
      <c r="C247" s="59">
        <f>'2. Agency dashboard'!C298</f>
        <v>0.1522</v>
      </c>
      <c r="D247" s="59">
        <f>'2. Agency dashboard'!D298</f>
        <v>0.1361</v>
      </c>
      <c r="E247" s="21">
        <v>0.13800000000000001</v>
      </c>
      <c r="F247" s="21">
        <v>0.115</v>
      </c>
      <c r="G247" s="21" t="s">
        <v>869</v>
      </c>
      <c r="H247" s="21" t="s">
        <v>869</v>
      </c>
      <c r="I247" s="21">
        <v>9.1600000000000001E-2</v>
      </c>
      <c r="J247" s="21">
        <v>8.8800000000000004E-2</v>
      </c>
      <c r="K247" s="21" t="s">
        <v>869</v>
      </c>
      <c r="N247" s="71"/>
    </row>
    <row r="248" spans="1:14" ht="30" customHeight="1">
      <c r="A248" s="113" t="s">
        <v>816</v>
      </c>
      <c r="B248" s="153" t="s">
        <v>534</v>
      </c>
      <c r="C248" s="59">
        <f>'2. Agency dashboard'!C299</f>
        <v>0.2301</v>
      </c>
      <c r="D248" s="59">
        <f>'2. Agency dashboard'!D299</f>
        <v>0.41199999999999998</v>
      </c>
      <c r="E248" s="21">
        <v>0.222</v>
      </c>
      <c r="F248" s="21">
        <v>0.22459999999999999</v>
      </c>
      <c r="G248" s="21" t="s">
        <v>869</v>
      </c>
      <c r="H248" s="21" t="s">
        <v>869</v>
      </c>
      <c r="I248" s="21">
        <v>0.1794</v>
      </c>
      <c r="J248" s="21">
        <v>0.17469999999999999</v>
      </c>
      <c r="K248" s="21" t="s">
        <v>869</v>
      </c>
      <c r="N248" s="71"/>
    </row>
    <row r="249" spans="1:14" ht="30" customHeight="1">
      <c r="A249" s="115" t="s">
        <v>817</v>
      </c>
      <c r="B249" s="123" t="s">
        <v>535</v>
      </c>
      <c r="C249" s="59">
        <f>'2. Agency dashboard'!C300</f>
        <v>0.32479999999999998</v>
      </c>
      <c r="D249" s="59">
        <f>'2. Agency dashboard'!D300</f>
        <v>0.23469999999999999</v>
      </c>
      <c r="E249" s="21">
        <v>0.2238</v>
      </c>
      <c r="F249" s="21">
        <v>0.21479999999999999</v>
      </c>
      <c r="G249" s="21" t="s">
        <v>869</v>
      </c>
      <c r="H249" s="21" t="s">
        <v>869</v>
      </c>
      <c r="I249" s="21">
        <v>0.19220000000000001</v>
      </c>
      <c r="J249" s="21">
        <v>0.18049999999999999</v>
      </c>
      <c r="K249" s="21" t="s">
        <v>869</v>
      </c>
      <c r="N249" s="71"/>
    </row>
    <row r="250" spans="1:14" ht="30" customHeight="1">
      <c r="A250" s="116" t="s">
        <v>818</v>
      </c>
      <c r="B250" s="152" t="s">
        <v>536</v>
      </c>
      <c r="C250" s="59">
        <f>'2. Agency dashboard'!C301</f>
        <v>9.9699999999999997E-2</v>
      </c>
      <c r="D250" s="59">
        <f>'2. Agency dashboard'!D301</f>
        <v>8.2500000000000004E-2</v>
      </c>
      <c r="E250" s="21">
        <v>4.2299999999999997E-2</v>
      </c>
      <c r="F250" s="21">
        <v>3.6900000000000002E-2</v>
      </c>
      <c r="G250" s="21" t="s">
        <v>869</v>
      </c>
      <c r="H250" s="21" t="s">
        <v>869</v>
      </c>
      <c r="I250" s="21">
        <v>1.38E-2</v>
      </c>
      <c r="J250" s="21">
        <v>7.4999999999999997E-3</v>
      </c>
      <c r="K250" s="21" t="s">
        <v>869</v>
      </c>
    </row>
    <row r="251" spans="1:14" ht="30" customHeight="1">
      <c r="A251" s="89" t="s">
        <v>819</v>
      </c>
      <c r="B251" s="123" t="s">
        <v>537</v>
      </c>
      <c r="C251" s="59">
        <f>'2. Agency dashboard'!C302</f>
        <v>0.11990000000000001</v>
      </c>
      <c r="D251" s="59">
        <f>'2. Agency dashboard'!D302</f>
        <v>0.13500000000000001</v>
      </c>
      <c r="E251" s="21">
        <v>0.22789999999999999</v>
      </c>
      <c r="F251" s="21">
        <v>0.19409999999999999</v>
      </c>
      <c r="G251" s="21" t="s">
        <v>869</v>
      </c>
      <c r="H251" s="21" t="s">
        <v>869</v>
      </c>
      <c r="I251" s="21">
        <v>0.13639999999999999</v>
      </c>
      <c r="J251" s="21">
        <v>9.7500000000000003E-2</v>
      </c>
      <c r="K251" s="21" t="s">
        <v>869</v>
      </c>
    </row>
    <row r="252" spans="1:14" ht="30" customHeight="1">
      <c r="A252" s="108" t="s">
        <v>820</v>
      </c>
      <c r="B252" s="152" t="s">
        <v>538</v>
      </c>
      <c r="C252" s="59">
        <f>'2. Agency dashboard'!C303</f>
        <v>0.1363</v>
      </c>
      <c r="D252" s="59">
        <f>'2. Agency dashboard'!D303</f>
        <v>5.0500000000000003E-2</v>
      </c>
      <c r="E252" s="21">
        <v>6.7599999999999993E-2</v>
      </c>
      <c r="F252" s="21">
        <v>7.9699999999999993E-2</v>
      </c>
      <c r="G252" s="21" t="s">
        <v>869</v>
      </c>
      <c r="H252" s="21" t="s">
        <v>869</v>
      </c>
      <c r="I252" s="21">
        <v>2.4799999999999999E-2</v>
      </c>
      <c r="J252" s="21">
        <v>2.7E-2</v>
      </c>
      <c r="K252" s="21" t="s">
        <v>869</v>
      </c>
    </row>
    <row r="253" spans="1:14" ht="30" customHeight="1">
      <c r="A253" s="89" t="s">
        <v>821</v>
      </c>
      <c r="B253" s="123" t="s">
        <v>539</v>
      </c>
      <c r="C253" s="59">
        <f>'2. Agency dashboard'!C304</f>
        <v>2.0199999999999999E-2</v>
      </c>
      <c r="D253" s="59">
        <f>'2. Agency dashboard'!D304</f>
        <v>9.4000000000000004E-3</v>
      </c>
      <c r="E253" s="21">
        <v>1.9199999999999998E-2</v>
      </c>
      <c r="F253" s="21">
        <v>1.03E-2</v>
      </c>
      <c r="G253" s="21" t="s">
        <v>869</v>
      </c>
      <c r="H253" s="21" t="s">
        <v>869</v>
      </c>
      <c r="I253" s="21">
        <v>8.0999999999999996E-3</v>
      </c>
      <c r="J253" s="21">
        <v>7.1999999999999998E-3</v>
      </c>
      <c r="K253" s="21" t="s">
        <v>869</v>
      </c>
    </row>
    <row r="255" spans="1:14" ht="45">
      <c r="A255" s="28" t="str">
        <f>A4</f>
        <v>ICT1</v>
      </c>
      <c r="B255" s="27" t="str">
        <f>B4</f>
        <v>Total ICT cost as a proportion of the organisational running costs</v>
      </c>
      <c r="C255" s="135" t="s">
        <v>846</v>
      </c>
      <c r="D255" s="135" t="s">
        <v>807</v>
      </c>
      <c r="E255" s="11" t="s">
        <v>126</v>
      </c>
      <c r="F255" s="11" t="s">
        <v>127</v>
      </c>
      <c r="G255" s="11" t="s">
        <v>131</v>
      </c>
      <c r="H255" s="11" t="s">
        <v>130</v>
      </c>
      <c r="I255" s="11" t="s">
        <v>128</v>
      </c>
      <c r="J255" s="11" t="s">
        <v>129</v>
      </c>
    </row>
    <row r="256" spans="1:14" ht="15" customHeight="1">
      <c r="A256" s="28"/>
      <c r="B256" s="28" t="s">
        <v>132</v>
      </c>
      <c r="C256" s="21">
        <f t="shared" ref="C256:H256" si="0">C4</f>
        <v>7.7700000000000005E-2</v>
      </c>
      <c r="D256" s="21">
        <f t="shared" si="0"/>
        <v>6.6900000000000001E-2</v>
      </c>
      <c r="E256" s="21">
        <f t="shared" si="0"/>
        <v>7.7299999999999994E-2</v>
      </c>
      <c r="F256" s="21">
        <f t="shared" si="0"/>
        <v>6.7100000000000007E-2</v>
      </c>
      <c r="G256" s="21">
        <f t="shared" si="0"/>
        <v>1.6799999999999999E-2</v>
      </c>
      <c r="H256" s="21">
        <f t="shared" si="0"/>
        <v>3.6299999999999999E-2</v>
      </c>
      <c r="I256" s="21">
        <f>I4</f>
        <v>6.5299999999999997E-2</v>
      </c>
      <c r="J256" s="21">
        <f>J4</f>
        <v>4.5199999999999997E-2</v>
      </c>
    </row>
    <row r="276" spans="1:7" ht="24" customHeight="1"/>
    <row r="278" spans="1:7" ht="38.25" customHeight="1">
      <c r="A278" s="140" t="str">
        <f>A5</f>
        <v>ICT2</v>
      </c>
      <c r="B278" s="27" t="s">
        <v>389</v>
      </c>
      <c r="C278" s="135" t="s">
        <v>853</v>
      </c>
      <c r="D278" s="135" t="s">
        <v>808</v>
      </c>
      <c r="E278" s="11" t="s">
        <v>426</v>
      </c>
      <c r="G278" s="71"/>
    </row>
    <row r="279" spans="1:7" ht="28.5">
      <c r="A279" s="140" t="str">
        <f>A6</f>
        <v>ICT2.1</v>
      </c>
      <c r="B279" s="53" t="s">
        <v>390</v>
      </c>
      <c r="C279" s="70">
        <f>C6</f>
        <v>0.13089999999999999</v>
      </c>
      <c r="D279" s="70">
        <f>D6</f>
        <v>0.1237</v>
      </c>
      <c r="E279" s="70">
        <f t="shared" ref="E279:E288" si="1">K6</f>
        <v>6.9000000000000006E-2</v>
      </c>
    </row>
    <row r="280" spans="1:7" ht="28.5">
      <c r="A280" s="140" t="str">
        <f t="shared" ref="A280:A288" si="2">A7</f>
        <v>ICT2.2</v>
      </c>
      <c r="B280" s="53" t="s">
        <v>391</v>
      </c>
      <c r="C280" s="70">
        <f t="shared" ref="C280:D288" si="3">C7</f>
        <v>1.5900000000000001E-2</v>
      </c>
      <c r="D280" s="70">
        <f t="shared" si="3"/>
        <v>1.34E-2</v>
      </c>
      <c r="E280" s="70">
        <f t="shared" si="1"/>
        <v>1.9E-2</v>
      </c>
    </row>
    <row r="281" spans="1:7">
      <c r="A281" s="140" t="str">
        <f t="shared" si="2"/>
        <v>ICT2.3</v>
      </c>
      <c r="B281" s="53" t="s">
        <v>392</v>
      </c>
      <c r="C281" s="70">
        <f t="shared" si="3"/>
        <v>4.5900000000000003E-2</v>
      </c>
      <c r="D281" s="70">
        <f t="shared" si="3"/>
        <v>4.4600000000000001E-2</v>
      </c>
      <c r="E281" s="70">
        <f t="shared" si="1"/>
        <v>9.6000000000000002E-2</v>
      </c>
    </row>
    <row r="282" spans="1:7" ht="28.5">
      <c r="A282" s="140" t="str">
        <f t="shared" si="2"/>
        <v>ICT2.4</v>
      </c>
      <c r="B282" s="53" t="s">
        <v>393</v>
      </c>
      <c r="C282" s="70">
        <f t="shared" si="3"/>
        <v>1.17E-2</v>
      </c>
      <c r="D282" s="70">
        <f t="shared" si="3"/>
        <v>1.83E-2</v>
      </c>
      <c r="E282" s="70">
        <f t="shared" si="1"/>
        <v>2.1000000000000001E-2</v>
      </c>
    </row>
    <row r="283" spans="1:7" ht="28.5">
      <c r="A283" s="140" t="str">
        <f t="shared" si="2"/>
        <v>ICT2.5</v>
      </c>
      <c r="B283" s="53" t="s">
        <v>394</v>
      </c>
      <c r="C283" s="70">
        <f t="shared" si="3"/>
        <v>7.9000000000000008E-3</v>
      </c>
      <c r="D283" s="70">
        <f t="shared" si="3"/>
        <v>1.1000000000000001E-3</v>
      </c>
      <c r="E283" s="70">
        <f t="shared" si="1"/>
        <v>2.1000000000000001E-2</v>
      </c>
    </row>
    <row r="284" spans="1:7">
      <c r="A284" s="140" t="str">
        <f t="shared" si="2"/>
        <v>ICT2.6</v>
      </c>
      <c r="B284" s="53" t="s">
        <v>395</v>
      </c>
      <c r="C284" s="70">
        <f t="shared" si="3"/>
        <v>0.13689999999999999</v>
      </c>
      <c r="D284" s="70">
        <f t="shared" si="3"/>
        <v>6.7100000000000007E-2</v>
      </c>
      <c r="E284" s="70">
        <f t="shared" si="1"/>
        <v>0.1</v>
      </c>
    </row>
    <row r="285" spans="1:7" ht="28.5">
      <c r="A285" s="140" t="str">
        <f t="shared" si="2"/>
        <v>ICT2.7</v>
      </c>
      <c r="B285" s="53" t="s">
        <v>396</v>
      </c>
      <c r="C285" s="70">
        <f t="shared" si="3"/>
        <v>0.14099999999999999</v>
      </c>
      <c r="D285" s="70">
        <f t="shared" si="3"/>
        <v>8.1500000000000003E-2</v>
      </c>
      <c r="E285" s="70">
        <f t="shared" si="1"/>
        <v>0.14399999999999999</v>
      </c>
    </row>
    <row r="286" spans="1:7" ht="28.5">
      <c r="A286" s="140" t="str">
        <f t="shared" si="2"/>
        <v>ICT2.8</v>
      </c>
      <c r="B286" s="53" t="s">
        <v>397</v>
      </c>
      <c r="C286" s="70">
        <f t="shared" si="3"/>
        <v>2.8799999999999999E-2</v>
      </c>
      <c r="D286" s="70">
        <f t="shared" si="3"/>
        <v>3.3700000000000001E-2</v>
      </c>
      <c r="E286" s="70">
        <f t="shared" si="1"/>
        <v>2.5000000000000001E-2</v>
      </c>
    </row>
    <row r="287" spans="1:7" ht="28.5">
      <c r="A287" s="140" t="str">
        <f t="shared" si="2"/>
        <v>ICT2.9</v>
      </c>
      <c r="B287" s="53" t="s">
        <v>398</v>
      </c>
      <c r="C287" s="70">
        <f t="shared" si="3"/>
        <v>0.38890000000000002</v>
      </c>
      <c r="D287" s="70">
        <f t="shared" si="3"/>
        <v>0.55649999999999999</v>
      </c>
      <c r="E287" s="70">
        <f t="shared" si="1"/>
        <v>0.44600000000000001</v>
      </c>
    </row>
    <row r="288" spans="1:7" ht="28.5">
      <c r="A288" s="140" t="str">
        <f t="shared" si="2"/>
        <v>ICT2.10</v>
      </c>
      <c r="B288" s="53" t="s">
        <v>399</v>
      </c>
      <c r="C288" s="70">
        <f t="shared" si="3"/>
        <v>9.1999999999999998E-2</v>
      </c>
      <c r="D288" s="70">
        <f t="shared" si="3"/>
        <v>6.0100000000000001E-2</v>
      </c>
      <c r="E288" s="70">
        <f t="shared" si="1"/>
        <v>0.06</v>
      </c>
    </row>
    <row r="303" spans="9:11" ht="15" customHeight="1">
      <c r="I303" s="11" t="s">
        <v>128</v>
      </c>
      <c r="J303" s="11"/>
      <c r="K303" s="11" t="s">
        <v>129</v>
      </c>
    </row>
    <row r="304" spans="9:11" ht="15" customHeight="1">
      <c r="I304" s="31" t="e">
        <f>#REF!</f>
        <v>#REF!</v>
      </c>
      <c r="J304" s="31"/>
      <c r="K304" s="31" t="e">
        <f>#REF!</f>
        <v>#REF!</v>
      </c>
    </row>
    <row r="314" spans="1:7" ht="47.25" customHeight="1">
      <c r="A314" s="154" t="str">
        <f>A17</f>
        <v>ICT3.1</v>
      </c>
      <c r="B314" s="134" t="s">
        <v>400</v>
      </c>
      <c r="C314" s="135" t="s">
        <v>853</v>
      </c>
      <c r="D314" s="135" t="s">
        <v>808</v>
      </c>
      <c r="E314" s="11" t="s">
        <v>426</v>
      </c>
      <c r="G314" s="71"/>
    </row>
    <row r="315" spans="1:7">
      <c r="A315" s="154" t="str">
        <f>A18</f>
        <v>ICT3.1.1</v>
      </c>
      <c r="B315" s="79" t="str">
        <f t="shared" ref="B315:D316" si="4">B18</f>
        <v>Mainframe &amp; Midrange hardware capital costs</v>
      </c>
      <c r="C315" s="59">
        <f t="shared" si="4"/>
        <v>0</v>
      </c>
      <c r="D315" s="59">
        <f t="shared" si="4"/>
        <v>0</v>
      </c>
      <c r="E315" s="59"/>
    </row>
    <row r="316" spans="1:7">
      <c r="A316" s="154" t="str">
        <f>A19</f>
        <v>ICT3.1.2</v>
      </c>
      <c r="B316" s="79" t="str">
        <f t="shared" si="4"/>
        <v>Mainframe &amp; Midrange hardware operating costs</v>
      </c>
      <c r="C316" s="59">
        <f t="shared" si="4"/>
        <v>0</v>
      </c>
      <c r="D316" s="59">
        <f t="shared" si="4"/>
        <v>0</v>
      </c>
      <c r="E316" s="59"/>
    </row>
    <row r="317" spans="1:7">
      <c r="A317" s="154"/>
      <c r="B317" s="79" t="s">
        <v>447</v>
      </c>
      <c r="C317" s="59">
        <f>C18+C19</f>
        <v>0</v>
      </c>
      <c r="D317" s="59">
        <f>D18+D19</f>
        <v>0</v>
      </c>
      <c r="E317" s="59">
        <v>0.30730000000000002</v>
      </c>
    </row>
    <row r="318" spans="1:7">
      <c r="A318" s="154" t="str">
        <f t="shared" ref="A318:D319" si="5">A20</f>
        <v>ICT3.1.3</v>
      </c>
      <c r="B318" s="79" t="str">
        <f t="shared" si="5"/>
        <v>Mainframe &amp; Midrange software capital costs</v>
      </c>
      <c r="C318" s="59">
        <f t="shared" si="5"/>
        <v>0</v>
      </c>
      <c r="D318" s="59">
        <f t="shared" si="5"/>
        <v>0</v>
      </c>
      <c r="E318" s="59"/>
    </row>
    <row r="319" spans="1:7">
      <c r="A319" s="154" t="str">
        <f t="shared" si="5"/>
        <v>ICT3.1.4</v>
      </c>
      <c r="B319" s="79" t="str">
        <f t="shared" si="5"/>
        <v>Mainframe &amp; Midrange software operating costs</v>
      </c>
      <c r="C319" s="59">
        <f t="shared" si="5"/>
        <v>0.74419999999999997</v>
      </c>
      <c r="D319" s="59">
        <f t="shared" si="5"/>
        <v>0.55820000000000003</v>
      </c>
      <c r="E319" s="59"/>
    </row>
    <row r="320" spans="1:7">
      <c r="A320" s="154"/>
      <c r="B320" s="79" t="s">
        <v>448</v>
      </c>
      <c r="C320" s="59">
        <f>C20+C21</f>
        <v>0.74419999999999997</v>
      </c>
      <c r="D320" s="59">
        <f>D20+D21</f>
        <v>0.55820000000000003</v>
      </c>
      <c r="E320" s="59">
        <v>0.21729999999999999</v>
      </c>
    </row>
    <row r="321" spans="1:5">
      <c r="A321" s="154" t="str">
        <f t="shared" ref="A321:B325" si="6">A22</f>
        <v>ICT3.1.5</v>
      </c>
      <c r="B321" s="79" t="str">
        <f t="shared" si="6"/>
        <v>Mainframe &amp; Midrange personnel internal costs</v>
      </c>
      <c r="C321" s="59">
        <f t="shared" ref="C321:D325" si="7">C22</f>
        <v>4.8000000000000001E-2</v>
      </c>
      <c r="D321" s="59">
        <f t="shared" si="7"/>
        <v>5.3199999999999997E-2</v>
      </c>
      <c r="E321" s="59">
        <v>0.16800000000000001</v>
      </c>
    </row>
    <row r="322" spans="1:5">
      <c r="A322" s="154" t="str">
        <f t="shared" si="6"/>
        <v>ICT3.1.6</v>
      </c>
      <c r="B322" s="79" t="str">
        <f t="shared" si="6"/>
        <v>Mainframe &amp; Midrange personnel external costs</v>
      </c>
      <c r="C322" s="59">
        <f t="shared" si="7"/>
        <v>0</v>
      </c>
      <c r="D322" s="59">
        <f t="shared" si="7"/>
        <v>0</v>
      </c>
      <c r="E322" s="59">
        <v>7.0699999999999999E-2</v>
      </c>
    </row>
    <row r="323" spans="1:5">
      <c r="A323" s="154" t="str">
        <f t="shared" si="6"/>
        <v>ICT3.1.7</v>
      </c>
      <c r="B323" s="79" t="str">
        <f t="shared" si="6"/>
        <v>Mainframe &amp; Midrange outsourced costs</v>
      </c>
      <c r="C323" s="59">
        <f t="shared" si="7"/>
        <v>0.20780000000000001</v>
      </c>
      <c r="D323" s="59">
        <f t="shared" si="7"/>
        <v>0.3886</v>
      </c>
      <c r="E323" s="59">
        <v>0.21929999999999999</v>
      </c>
    </row>
    <row r="324" spans="1:5">
      <c r="A324" s="154" t="str">
        <f t="shared" si="6"/>
        <v>ICT3.1.8</v>
      </c>
      <c r="B324" s="79" t="str">
        <f t="shared" si="6"/>
        <v>Mainframe &amp; Midrange carriage costs</v>
      </c>
      <c r="C324" s="59">
        <f t="shared" si="7"/>
        <v>0</v>
      </c>
      <c r="D324" s="59">
        <f t="shared" si="7"/>
        <v>0</v>
      </c>
      <c r="E324" s="59">
        <v>0</v>
      </c>
    </row>
    <row r="325" spans="1:5">
      <c r="A325" s="154" t="str">
        <f t="shared" si="6"/>
        <v>ICT3.1.9</v>
      </c>
      <c r="B325" s="79" t="str">
        <f t="shared" si="6"/>
        <v>Mainframe &amp; Midrange other costs</v>
      </c>
      <c r="C325" s="59">
        <f t="shared" si="7"/>
        <v>0</v>
      </c>
      <c r="D325" s="59">
        <f t="shared" si="7"/>
        <v>0</v>
      </c>
      <c r="E325" s="59">
        <v>1.7299999999999999E-2</v>
      </c>
    </row>
    <row r="350" spans="1:7" ht="30">
      <c r="A350" s="154" t="str">
        <f>A27</f>
        <v>ICT3.2</v>
      </c>
      <c r="B350" s="134" t="s">
        <v>401</v>
      </c>
      <c r="C350" s="135" t="s">
        <v>853</v>
      </c>
      <c r="D350" s="135" t="s">
        <v>808</v>
      </c>
      <c r="E350" s="11" t="s">
        <v>426</v>
      </c>
      <c r="G350" s="71"/>
    </row>
    <row r="351" spans="1:7" ht="15" customHeight="1">
      <c r="A351" s="154" t="str">
        <f>A28</f>
        <v>ICT3.2.1</v>
      </c>
      <c r="B351" s="79" t="str">
        <f t="shared" ref="B351:D352" si="8">B28</f>
        <v>Storage hardware capital costs</v>
      </c>
      <c r="C351" s="59">
        <f t="shared" si="8"/>
        <v>0</v>
      </c>
      <c r="D351" s="59">
        <f t="shared" si="8"/>
        <v>0</v>
      </c>
      <c r="E351" s="59"/>
    </row>
    <row r="352" spans="1:7" ht="15" customHeight="1">
      <c r="A352" s="154" t="str">
        <f>A29</f>
        <v>ICT3.2.2</v>
      </c>
      <c r="B352" s="79" t="str">
        <f t="shared" si="8"/>
        <v>Storage hardware operating costs</v>
      </c>
      <c r="C352" s="59">
        <f t="shared" si="8"/>
        <v>0.2661</v>
      </c>
      <c r="D352" s="59">
        <f t="shared" si="8"/>
        <v>0</v>
      </c>
      <c r="E352" s="59"/>
    </row>
    <row r="353" spans="1:5" ht="15" customHeight="1">
      <c r="A353" s="154"/>
      <c r="B353" s="79" t="s">
        <v>449</v>
      </c>
      <c r="C353" s="59">
        <f>C28+C29</f>
        <v>0.2661</v>
      </c>
      <c r="D353" s="59">
        <f>D28+D29</f>
        <v>0</v>
      </c>
      <c r="E353" s="59">
        <v>0.51</v>
      </c>
    </row>
    <row r="354" spans="1:5" ht="15" customHeight="1">
      <c r="A354" s="154" t="str">
        <f t="shared" ref="A354:C355" si="9">A30</f>
        <v>ICT3.2.3</v>
      </c>
      <c r="B354" s="79" t="str">
        <f t="shared" si="9"/>
        <v>Storage software capital costs</v>
      </c>
      <c r="C354" s="59">
        <f t="shared" si="9"/>
        <v>0</v>
      </c>
      <c r="D354" s="59">
        <f>D30</f>
        <v>0</v>
      </c>
      <c r="E354" s="59"/>
    </row>
    <row r="355" spans="1:5" ht="15" customHeight="1">
      <c r="A355" s="154" t="str">
        <f t="shared" si="9"/>
        <v>ICT3.2.4</v>
      </c>
      <c r="B355" s="79" t="str">
        <f t="shared" si="9"/>
        <v>Storage software operating costs</v>
      </c>
      <c r="C355" s="59">
        <f t="shared" si="9"/>
        <v>0</v>
      </c>
      <c r="D355" s="59">
        <f>D31</f>
        <v>0</v>
      </c>
      <c r="E355" s="59"/>
    </row>
    <row r="356" spans="1:5" ht="15" customHeight="1">
      <c r="A356" s="154"/>
      <c r="B356" s="79" t="s">
        <v>450</v>
      </c>
      <c r="C356" s="59">
        <f>C30+C31</f>
        <v>0</v>
      </c>
      <c r="D356" s="59">
        <f>D30+D31</f>
        <v>0</v>
      </c>
      <c r="E356" s="59">
        <v>0.14000000000000001</v>
      </c>
    </row>
    <row r="357" spans="1:5" ht="15" customHeight="1">
      <c r="A357" s="154" t="str">
        <f t="shared" ref="A357:C361" si="10">A32</f>
        <v>ICT3.2.5</v>
      </c>
      <c r="B357" s="79" t="str">
        <f t="shared" si="10"/>
        <v>Storage personnel internal costs</v>
      </c>
      <c r="C357" s="59">
        <f t="shared" si="10"/>
        <v>0.19620000000000001</v>
      </c>
      <c r="D357" s="59">
        <f>D32</f>
        <v>0.2452</v>
      </c>
      <c r="E357" s="59">
        <v>0.2</v>
      </c>
    </row>
    <row r="358" spans="1:5" ht="15" customHeight="1">
      <c r="A358" s="154" t="str">
        <f t="shared" si="10"/>
        <v>ICT3.2.6</v>
      </c>
      <c r="B358" s="79" t="str">
        <f t="shared" si="10"/>
        <v>Storage personnel external costs</v>
      </c>
      <c r="C358" s="59">
        <f t="shared" si="10"/>
        <v>0</v>
      </c>
      <c r="D358" s="59">
        <f>D33</f>
        <v>0</v>
      </c>
      <c r="E358" s="59">
        <v>0.08</v>
      </c>
    </row>
    <row r="359" spans="1:5" ht="15" customHeight="1">
      <c r="A359" s="154" t="str">
        <f t="shared" si="10"/>
        <v>ICT3.2.7</v>
      </c>
      <c r="B359" s="79" t="str">
        <f t="shared" si="10"/>
        <v>Storage outsourced costs</v>
      </c>
      <c r="C359" s="59">
        <f t="shared" si="10"/>
        <v>0.53759999999999997</v>
      </c>
      <c r="D359" s="59">
        <f>D34</f>
        <v>0.75480000000000003</v>
      </c>
      <c r="E359" s="59">
        <v>0.06</v>
      </c>
    </row>
    <row r="360" spans="1:5" ht="15" customHeight="1">
      <c r="A360" s="154" t="str">
        <f t="shared" si="10"/>
        <v>ICT3.2.8</v>
      </c>
      <c r="B360" s="79" t="str">
        <f t="shared" si="10"/>
        <v>Storage carriage costs</v>
      </c>
      <c r="C360" s="59">
        <f t="shared" si="10"/>
        <v>0</v>
      </c>
      <c r="D360" s="59">
        <f>D35</f>
        <v>0</v>
      </c>
      <c r="E360" s="59">
        <v>0</v>
      </c>
    </row>
    <row r="361" spans="1:5" ht="15" customHeight="1">
      <c r="A361" s="154" t="str">
        <f t="shared" si="10"/>
        <v>ICT3.2.9</v>
      </c>
      <c r="B361" s="58" t="str">
        <f t="shared" si="10"/>
        <v>Storage other costs</v>
      </c>
      <c r="C361" s="59">
        <f t="shared" si="10"/>
        <v>0</v>
      </c>
      <c r="D361" s="59">
        <f>D36</f>
        <v>0</v>
      </c>
      <c r="E361" s="59">
        <v>0.01</v>
      </c>
    </row>
    <row r="386" spans="1:7" ht="30">
      <c r="A386" s="154" t="str">
        <f>A37</f>
        <v>ICT3.3</v>
      </c>
      <c r="B386" s="134" t="s">
        <v>402</v>
      </c>
      <c r="C386" s="135" t="s">
        <v>853</v>
      </c>
      <c r="D386" s="135" t="s">
        <v>808</v>
      </c>
      <c r="E386" s="11" t="s">
        <v>426</v>
      </c>
      <c r="G386" s="71"/>
    </row>
    <row r="387" spans="1:7" ht="15" customHeight="1">
      <c r="A387" s="154" t="str">
        <f>A38</f>
        <v>ICT3.3.1</v>
      </c>
      <c r="B387" s="79" t="str">
        <f t="shared" ref="B387:D388" si="11">B38</f>
        <v>WAN hardware capital costs</v>
      </c>
      <c r="C387" s="59">
        <f t="shared" si="11"/>
        <v>0</v>
      </c>
      <c r="D387" s="59">
        <f t="shared" si="11"/>
        <v>0</v>
      </c>
      <c r="E387" s="59"/>
    </row>
    <row r="388" spans="1:7" ht="15" customHeight="1">
      <c r="A388" s="154" t="str">
        <f>A39</f>
        <v>ICT3.3.2</v>
      </c>
      <c r="B388" s="79" t="str">
        <f t="shared" si="11"/>
        <v>WAN hardware operating costs</v>
      </c>
      <c r="C388" s="59">
        <f t="shared" si="11"/>
        <v>0</v>
      </c>
      <c r="D388" s="59">
        <f t="shared" si="11"/>
        <v>0</v>
      </c>
      <c r="E388" s="59"/>
    </row>
    <row r="389" spans="1:7" ht="15" customHeight="1">
      <c r="A389" s="154"/>
      <c r="B389" s="79" t="s">
        <v>451</v>
      </c>
      <c r="C389" s="59">
        <f>C38+C39</f>
        <v>0</v>
      </c>
      <c r="D389" s="59">
        <f>D38+D39</f>
        <v>0</v>
      </c>
      <c r="E389" s="59">
        <v>9.4E-2</v>
      </c>
    </row>
    <row r="390" spans="1:7" ht="15" customHeight="1">
      <c r="A390" s="154" t="str">
        <f t="shared" ref="A390:C391" si="12">A40</f>
        <v>ICT3.3.3</v>
      </c>
      <c r="B390" s="79" t="str">
        <f t="shared" si="12"/>
        <v>WAN software capital costs</v>
      </c>
      <c r="C390" s="59">
        <f t="shared" si="12"/>
        <v>0</v>
      </c>
      <c r="D390" s="59">
        <f>D40</f>
        <v>0</v>
      </c>
      <c r="E390" s="59"/>
    </row>
    <row r="391" spans="1:7" ht="15" customHeight="1">
      <c r="A391" s="154" t="str">
        <f t="shared" si="12"/>
        <v>ICT3.3.4</v>
      </c>
      <c r="B391" s="79" t="str">
        <f t="shared" si="12"/>
        <v>WAN software operating costs</v>
      </c>
      <c r="C391" s="59">
        <f t="shared" si="12"/>
        <v>0</v>
      </c>
      <c r="D391" s="59">
        <f>D41</f>
        <v>0</v>
      </c>
      <c r="E391" s="59"/>
    </row>
    <row r="392" spans="1:7" ht="15" customHeight="1">
      <c r="A392" s="154"/>
      <c r="B392" s="79" t="s">
        <v>452</v>
      </c>
      <c r="C392" s="59">
        <f>C40+C41</f>
        <v>0</v>
      </c>
      <c r="D392" s="59">
        <f>D40+D41</f>
        <v>0</v>
      </c>
      <c r="E392" s="59">
        <v>2.0799999999999999E-2</v>
      </c>
    </row>
    <row r="393" spans="1:7" ht="15" customHeight="1">
      <c r="A393" s="154" t="str">
        <f t="shared" ref="A393:C397" si="13">A42</f>
        <v>ICT3.3.5</v>
      </c>
      <c r="B393" s="79" t="str">
        <f t="shared" si="13"/>
        <v>WAN personnel internal costs</v>
      </c>
      <c r="C393" s="59">
        <f t="shared" si="13"/>
        <v>6.8900000000000003E-2</v>
      </c>
      <c r="D393" s="59">
        <f>D42</f>
        <v>7.3800000000000004E-2</v>
      </c>
      <c r="E393" s="59">
        <v>0.11550000000000001</v>
      </c>
    </row>
    <row r="394" spans="1:7" ht="15" customHeight="1">
      <c r="A394" s="154" t="str">
        <f t="shared" si="13"/>
        <v>ICT3.3.6</v>
      </c>
      <c r="B394" s="79" t="str">
        <f t="shared" si="13"/>
        <v>WAN personnel external costs</v>
      </c>
      <c r="C394" s="59">
        <f t="shared" si="13"/>
        <v>0</v>
      </c>
      <c r="D394" s="59">
        <f>D43</f>
        <v>0</v>
      </c>
      <c r="E394" s="59">
        <v>3.4700000000000002E-2</v>
      </c>
    </row>
    <row r="395" spans="1:7" ht="15" customHeight="1">
      <c r="A395" s="154" t="str">
        <f t="shared" si="13"/>
        <v>ICT3.3.7</v>
      </c>
      <c r="B395" s="79" t="str">
        <f t="shared" si="13"/>
        <v>WAN outsourced costs</v>
      </c>
      <c r="C395" s="59">
        <f t="shared" si="13"/>
        <v>0</v>
      </c>
      <c r="D395" s="59">
        <f>D44</f>
        <v>0</v>
      </c>
      <c r="E395" s="59">
        <v>5.3499999999999999E-2</v>
      </c>
    </row>
    <row r="396" spans="1:7" ht="15" customHeight="1">
      <c r="A396" s="154" t="str">
        <f t="shared" si="13"/>
        <v>ICT3.3.8</v>
      </c>
      <c r="B396" s="79" t="str">
        <f t="shared" si="13"/>
        <v>WAN carriage costs</v>
      </c>
      <c r="C396" s="59">
        <f t="shared" si="13"/>
        <v>0.93110000000000004</v>
      </c>
      <c r="D396" s="59">
        <f>D45</f>
        <v>0.92620000000000002</v>
      </c>
      <c r="E396" s="59">
        <v>0.67149999999999999</v>
      </c>
    </row>
    <row r="397" spans="1:7" ht="15" customHeight="1">
      <c r="A397" s="154" t="str">
        <f t="shared" si="13"/>
        <v>ICT3.3.9</v>
      </c>
      <c r="B397" s="79" t="str">
        <f t="shared" si="13"/>
        <v>WAN other costs</v>
      </c>
      <c r="C397" s="59">
        <f t="shared" si="13"/>
        <v>0</v>
      </c>
      <c r="D397" s="59">
        <f>D46</f>
        <v>0</v>
      </c>
      <c r="E397" s="59">
        <v>0.01</v>
      </c>
    </row>
    <row r="422" spans="1:7" ht="30">
      <c r="A422" s="154" t="str">
        <f>A47</f>
        <v>ICT3.4</v>
      </c>
      <c r="B422" s="134" t="s">
        <v>403</v>
      </c>
      <c r="C422" s="135" t="s">
        <v>853</v>
      </c>
      <c r="D422" s="135" t="s">
        <v>808</v>
      </c>
      <c r="E422" s="11" t="s">
        <v>426</v>
      </c>
      <c r="G422" s="71"/>
    </row>
    <row r="423" spans="1:7" ht="15" customHeight="1">
      <c r="A423" s="154" t="str">
        <f>A48</f>
        <v>ICT3.4.1</v>
      </c>
      <c r="B423" s="79" t="str">
        <f t="shared" ref="B423:D424" si="14">B48</f>
        <v>LAN &amp; RAS hardware capital costs</v>
      </c>
      <c r="C423" s="59">
        <f t="shared" si="14"/>
        <v>0</v>
      </c>
      <c r="D423" s="59">
        <f t="shared" si="14"/>
        <v>8.7099999999999997E-2</v>
      </c>
      <c r="E423" s="59"/>
    </row>
    <row r="424" spans="1:7" ht="15" customHeight="1">
      <c r="A424" s="154" t="str">
        <f>A49</f>
        <v>ICT3.4.2</v>
      </c>
      <c r="B424" s="79" t="str">
        <f t="shared" si="14"/>
        <v>LAN &amp; RAS hardware operating costs</v>
      </c>
      <c r="C424" s="59">
        <f t="shared" si="14"/>
        <v>0</v>
      </c>
      <c r="D424" s="59">
        <f t="shared" si="14"/>
        <v>0</v>
      </c>
      <c r="E424" s="59"/>
    </row>
    <row r="425" spans="1:7" ht="15" customHeight="1">
      <c r="A425" s="154"/>
      <c r="B425" s="79" t="s">
        <v>453</v>
      </c>
      <c r="C425" s="59">
        <f>C48+C49</f>
        <v>0</v>
      </c>
      <c r="D425" s="59">
        <f>D48+D49</f>
        <v>8.7099999999999997E-2</v>
      </c>
      <c r="E425" s="59">
        <v>0.5</v>
      </c>
    </row>
    <row r="426" spans="1:7" ht="15" customHeight="1">
      <c r="A426" s="154" t="str">
        <f t="shared" ref="A426:C427" si="15">A50</f>
        <v>ICT3.4.3</v>
      </c>
      <c r="B426" s="79" t="str">
        <f t="shared" si="15"/>
        <v>LAN &amp; RAS software capital costs</v>
      </c>
      <c r="C426" s="59">
        <f t="shared" si="15"/>
        <v>0</v>
      </c>
      <c r="D426" s="59">
        <f>D50</f>
        <v>0</v>
      </c>
      <c r="E426" s="59"/>
    </row>
    <row r="427" spans="1:7" ht="15" customHeight="1">
      <c r="A427" s="154" t="str">
        <f t="shared" si="15"/>
        <v>ICT3.4.4</v>
      </c>
      <c r="B427" s="79" t="str">
        <f t="shared" si="15"/>
        <v>LAN &amp; RAS software operating costs</v>
      </c>
      <c r="C427" s="59">
        <f t="shared" si="15"/>
        <v>0</v>
      </c>
      <c r="D427" s="59">
        <f>D51</f>
        <v>0</v>
      </c>
      <c r="E427" s="59"/>
    </row>
    <row r="428" spans="1:7" ht="15" customHeight="1">
      <c r="A428" s="154"/>
      <c r="B428" s="79" t="s">
        <v>454</v>
      </c>
      <c r="C428" s="59">
        <f>C50+C51</f>
        <v>0</v>
      </c>
      <c r="D428" s="59">
        <f>D50+D51</f>
        <v>0</v>
      </c>
      <c r="E428" s="59">
        <v>0.02</v>
      </c>
    </row>
    <row r="429" spans="1:7" ht="15" customHeight="1">
      <c r="A429" s="154" t="str">
        <f t="shared" ref="A429:C433" si="16">A52</f>
        <v>ICT3.4.5</v>
      </c>
      <c r="B429" s="79" t="str">
        <f t="shared" si="16"/>
        <v>LAN &amp; RAS personnel internal costs</v>
      </c>
      <c r="C429" s="59">
        <f t="shared" si="16"/>
        <v>0.26740000000000003</v>
      </c>
      <c r="D429" s="59">
        <f>D52</f>
        <v>0.35959999999999998</v>
      </c>
      <c r="E429" s="59">
        <v>0.3</v>
      </c>
    </row>
    <row r="430" spans="1:7" ht="15" customHeight="1">
      <c r="A430" s="154" t="str">
        <f t="shared" si="16"/>
        <v>ICT3.4.6</v>
      </c>
      <c r="B430" s="79" t="str">
        <f t="shared" si="16"/>
        <v>LAN &amp; RAS personnel external costs</v>
      </c>
      <c r="C430" s="59">
        <f t="shared" si="16"/>
        <v>0</v>
      </c>
      <c r="D430" s="59">
        <f>D53</f>
        <v>0</v>
      </c>
      <c r="E430" s="59">
        <v>0.06</v>
      </c>
    </row>
    <row r="431" spans="1:7" ht="15" customHeight="1">
      <c r="A431" s="154" t="str">
        <f t="shared" si="16"/>
        <v>ICT3.4.7</v>
      </c>
      <c r="B431" s="79" t="str">
        <f t="shared" si="16"/>
        <v>LAN &amp; RAS outsourced costs</v>
      </c>
      <c r="C431" s="59">
        <f t="shared" si="16"/>
        <v>0.73260000000000003</v>
      </c>
      <c r="D431" s="59">
        <f>D54</f>
        <v>0.5534</v>
      </c>
      <c r="E431" s="59">
        <v>0.09</v>
      </c>
    </row>
    <row r="432" spans="1:7" ht="15" customHeight="1">
      <c r="A432" s="154" t="str">
        <f t="shared" si="16"/>
        <v>ICT3.4.8</v>
      </c>
      <c r="B432" s="79" t="str">
        <f t="shared" si="16"/>
        <v>LAN &amp; RAS carriage costs</v>
      </c>
      <c r="C432" s="59">
        <f t="shared" si="16"/>
        <v>0</v>
      </c>
      <c r="D432" s="59">
        <f>D55</f>
        <v>0</v>
      </c>
      <c r="E432" s="59">
        <v>0</v>
      </c>
    </row>
    <row r="433" spans="1:5" ht="15" customHeight="1">
      <c r="A433" s="154" t="str">
        <f t="shared" si="16"/>
        <v>ICT3.4.9</v>
      </c>
      <c r="B433" s="79" t="str">
        <f t="shared" si="16"/>
        <v>LAN &amp; RAS other costs</v>
      </c>
      <c r="C433" s="59">
        <f t="shared" si="16"/>
        <v>0</v>
      </c>
      <c r="D433" s="59">
        <f>D56</f>
        <v>0</v>
      </c>
      <c r="E433" s="59">
        <v>0.03</v>
      </c>
    </row>
    <row r="458" spans="1:7" ht="30">
      <c r="A458" s="154" t="str">
        <f>A57</f>
        <v>ICT3.5</v>
      </c>
      <c r="B458" s="134" t="s">
        <v>404</v>
      </c>
      <c r="C458" s="135" t="s">
        <v>853</v>
      </c>
      <c r="D458" s="135" t="s">
        <v>808</v>
      </c>
      <c r="E458" s="11" t="s">
        <v>426</v>
      </c>
      <c r="G458" s="71"/>
    </row>
    <row r="459" spans="1:7" ht="15" customHeight="1">
      <c r="A459" s="154" t="str">
        <f>A58</f>
        <v>ICT3.5.1</v>
      </c>
      <c r="B459" s="79" t="str">
        <f t="shared" ref="B459:D460" si="17">B58</f>
        <v>Facilities hardware capital costs</v>
      </c>
      <c r="C459" s="59">
        <f t="shared" si="17"/>
        <v>0</v>
      </c>
      <c r="D459" s="59">
        <f t="shared" si="17"/>
        <v>0</v>
      </c>
      <c r="E459" s="59"/>
    </row>
    <row r="460" spans="1:7" ht="15" customHeight="1">
      <c r="A460" s="154" t="str">
        <f>A59</f>
        <v>ICT3.5.2</v>
      </c>
      <c r="B460" s="79" t="str">
        <f t="shared" si="17"/>
        <v>Facilities hardware operating costs</v>
      </c>
      <c r="C460" s="59">
        <f t="shared" si="17"/>
        <v>0</v>
      </c>
      <c r="D460" s="59">
        <f t="shared" si="17"/>
        <v>0</v>
      </c>
      <c r="E460" s="59"/>
    </row>
    <row r="461" spans="1:7" ht="15" customHeight="1">
      <c r="A461" s="154"/>
      <c r="B461" s="79" t="s">
        <v>455</v>
      </c>
      <c r="C461" s="59">
        <f>C58+C59</f>
        <v>0</v>
      </c>
      <c r="D461" s="59">
        <f>D58+D59</f>
        <v>0</v>
      </c>
      <c r="E461" s="59">
        <v>0.12</v>
      </c>
    </row>
    <row r="462" spans="1:7" ht="15" customHeight="1">
      <c r="A462" s="154" t="str">
        <f t="shared" ref="A462:C463" si="18">A60</f>
        <v>ICT3.5.3</v>
      </c>
      <c r="B462" s="79" t="str">
        <f t="shared" si="18"/>
        <v>Facilities software capital costs</v>
      </c>
      <c r="C462" s="59">
        <f t="shared" si="18"/>
        <v>0</v>
      </c>
      <c r="D462" s="59">
        <f>D60</f>
        <v>0</v>
      </c>
      <c r="E462" s="59"/>
    </row>
    <row r="463" spans="1:7" ht="15" customHeight="1">
      <c r="A463" s="154" t="str">
        <f t="shared" si="18"/>
        <v>ICT3.5.4</v>
      </c>
      <c r="B463" s="79" t="str">
        <f t="shared" si="18"/>
        <v>Facilities software operating costs</v>
      </c>
      <c r="C463" s="59">
        <f t="shared" si="18"/>
        <v>0</v>
      </c>
      <c r="D463" s="59">
        <f>D61</f>
        <v>0</v>
      </c>
      <c r="E463" s="59"/>
    </row>
    <row r="464" spans="1:7" ht="15" customHeight="1">
      <c r="A464" s="154"/>
      <c r="B464" s="79" t="s">
        <v>456</v>
      </c>
      <c r="C464" s="59">
        <f>C60+C61</f>
        <v>0</v>
      </c>
      <c r="D464" s="59">
        <f>D60+D61</f>
        <v>0</v>
      </c>
      <c r="E464" s="59">
        <v>0.01</v>
      </c>
    </row>
    <row r="465" spans="1:5" ht="15" customHeight="1">
      <c r="A465" s="154" t="str">
        <f t="shared" ref="A465:C469" si="19">A62</f>
        <v>ICT3.5.5</v>
      </c>
      <c r="B465" s="79" t="str">
        <f t="shared" si="19"/>
        <v>Facilities personnel internal costs</v>
      </c>
      <c r="C465" s="59">
        <f t="shared" si="19"/>
        <v>0</v>
      </c>
      <c r="D465" s="59">
        <f>D62</f>
        <v>0</v>
      </c>
      <c r="E465" s="59">
        <v>0.28999999999999998</v>
      </c>
    </row>
    <row r="466" spans="1:5" ht="15" customHeight="1">
      <c r="A466" s="154" t="str">
        <f t="shared" si="19"/>
        <v>ICT3.5.6</v>
      </c>
      <c r="B466" s="79" t="str">
        <f t="shared" si="19"/>
        <v>Facilities personnel external costs</v>
      </c>
      <c r="C466" s="59">
        <f t="shared" si="19"/>
        <v>0</v>
      </c>
      <c r="D466" s="59">
        <f>D63</f>
        <v>0</v>
      </c>
      <c r="E466" s="59">
        <v>0.1</v>
      </c>
    </row>
    <row r="467" spans="1:5" ht="15" customHeight="1">
      <c r="A467" s="154" t="str">
        <f t="shared" si="19"/>
        <v>ICT3.5.7</v>
      </c>
      <c r="B467" s="79" t="str">
        <f t="shared" si="19"/>
        <v>Facilities outsourced costs</v>
      </c>
      <c r="C467" s="59">
        <f t="shared" si="19"/>
        <v>0.69569999999999999</v>
      </c>
      <c r="D467" s="59">
        <f>D64</f>
        <v>0</v>
      </c>
      <c r="E467" s="59">
        <v>0.28999999999999998</v>
      </c>
    </row>
    <row r="468" spans="1:5" ht="15" customHeight="1">
      <c r="A468" s="154" t="str">
        <f t="shared" si="19"/>
        <v>ICT3.5.8</v>
      </c>
      <c r="B468" s="79" t="str">
        <f t="shared" si="19"/>
        <v>Facilities carriage costs</v>
      </c>
      <c r="C468" s="59">
        <f t="shared" si="19"/>
        <v>0</v>
      </c>
      <c r="D468" s="59">
        <f>D65</f>
        <v>0</v>
      </c>
      <c r="E468" s="59">
        <v>0</v>
      </c>
    </row>
    <row r="469" spans="1:5" ht="15" customHeight="1">
      <c r="A469" s="154" t="str">
        <f t="shared" si="19"/>
        <v>ICT3.5.9</v>
      </c>
      <c r="B469" s="79" t="str">
        <f t="shared" si="19"/>
        <v>Facilities other costs</v>
      </c>
      <c r="C469" s="59">
        <f t="shared" si="19"/>
        <v>0.30430000000000001</v>
      </c>
      <c r="D469" s="59">
        <f>D66</f>
        <v>1</v>
      </c>
      <c r="E469" s="59">
        <v>0.19</v>
      </c>
    </row>
    <row r="494" spans="1:7" ht="30">
      <c r="A494" s="154" t="str">
        <f>A67</f>
        <v>ICT3.6</v>
      </c>
      <c r="B494" s="134" t="s">
        <v>405</v>
      </c>
      <c r="C494" s="135" t="s">
        <v>853</v>
      </c>
      <c r="D494" s="135" t="s">
        <v>808</v>
      </c>
      <c r="E494" s="11" t="s">
        <v>426</v>
      </c>
      <c r="G494" s="71"/>
    </row>
    <row r="495" spans="1:7" ht="15" customHeight="1">
      <c r="A495" s="154" t="str">
        <f>A68</f>
        <v>ICT3.6.1</v>
      </c>
      <c r="B495" s="79" t="str">
        <f t="shared" ref="B495:D496" si="20">B68</f>
        <v>Voice hardware capital costs</v>
      </c>
      <c r="C495" s="59">
        <f t="shared" si="20"/>
        <v>3.8399999999999997E-2</v>
      </c>
      <c r="D495" s="59">
        <f t="shared" si="20"/>
        <v>0.19769999999999999</v>
      </c>
      <c r="E495" s="59"/>
    </row>
    <row r="496" spans="1:7" ht="15" customHeight="1">
      <c r="A496" s="154" t="str">
        <f>A69</f>
        <v>ICT3.6.2</v>
      </c>
      <c r="B496" s="79" t="str">
        <f t="shared" si="20"/>
        <v>Voice hardware operating costs</v>
      </c>
      <c r="C496" s="59">
        <f t="shared" si="20"/>
        <v>1.6199999999999999E-2</v>
      </c>
      <c r="D496" s="59">
        <f t="shared" si="20"/>
        <v>0</v>
      </c>
      <c r="E496" s="59"/>
    </row>
    <row r="497" spans="1:5" ht="15" customHeight="1">
      <c r="A497" s="154"/>
      <c r="B497" s="79" t="s">
        <v>457</v>
      </c>
      <c r="C497" s="59">
        <f>C68+C69</f>
        <v>5.4599999999999996E-2</v>
      </c>
      <c r="D497" s="59">
        <f>D68+D69</f>
        <v>0.19769999999999999</v>
      </c>
      <c r="E497" s="59">
        <v>0.08</v>
      </c>
    </row>
    <row r="498" spans="1:5" ht="15" customHeight="1">
      <c r="A498" s="154" t="str">
        <f t="shared" ref="A498:C499" si="21">A70</f>
        <v>ICT3.6.3</v>
      </c>
      <c r="B498" s="79" t="str">
        <f t="shared" si="21"/>
        <v>Voice software capital costs</v>
      </c>
      <c r="C498" s="59">
        <f t="shared" si="21"/>
        <v>0</v>
      </c>
      <c r="D498" s="59">
        <f>D70</f>
        <v>0</v>
      </c>
      <c r="E498" s="59"/>
    </row>
    <row r="499" spans="1:5" ht="15" customHeight="1">
      <c r="A499" s="154" t="str">
        <f t="shared" si="21"/>
        <v>ICT3.6.4</v>
      </c>
      <c r="B499" s="79" t="str">
        <f t="shared" si="21"/>
        <v>Voice software operating costs</v>
      </c>
      <c r="C499" s="59">
        <f t="shared" si="21"/>
        <v>0</v>
      </c>
      <c r="D499" s="59">
        <f>D71</f>
        <v>0</v>
      </c>
      <c r="E499" s="59"/>
    </row>
    <row r="500" spans="1:5" ht="15" customHeight="1">
      <c r="A500" s="154"/>
      <c r="B500" s="79" t="s">
        <v>458</v>
      </c>
      <c r="C500" s="59">
        <f>C70+C71</f>
        <v>0</v>
      </c>
      <c r="D500" s="59">
        <f>D70+D71</f>
        <v>0</v>
      </c>
      <c r="E500" s="59">
        <v>0.03</v>
      </c>
    </row>
    <row r="501" spans="1:5" ht="15" customHeight="1">
      <c r="A501" s="154" t="str">
        <f t="shared" ref="A501:C505" si="22">A72</f>
        <v>ICT3.6.5</v>
      </c>
      <c r="B501" s="79" t="str">
        <f t="shared" si="22"/>
        <v>Voice personnel internal costs</v>
      </c>
      <c r="C501" s="59">
        <f t="shared" si="22"/>
        <v>0.16089999999999999</v>
      </c>
      <c r="D501" s="59">
        <f>D72</f>
        <v>0.29349999999999998</v>
      </c>
      <c r="E501" s="59">
        <v>0.14000000000000001</v>
      </c>
    </row>
    <row r="502" spans="1:5" ht="15" customHeight="1">
      <c r="A502" s="154" t="str">
        <f t="shared" si="22"/>
        <v>ICT3.6.6</v>
      </c>
      <c r="B502" s="79" t="str">
        <f t="shared" si="22"/>
        <v>Voice personnel external costs</v>
      </c>
      <c r="C502" s="59">
        <f t="shared" si="22"/>
        <v>0</v>
      </c>
      <c r="D502" s="59">
        <f>D73</f>
        <v>0</v>
      </c>
      <c r="E502" s="59">
        <v>0.01</v>
      </c>
    </row>
    <row r="503" spans="1:5" ht="15" customHeight="1">
      <c r="A503" s="154" t="str">
        <f t="shared" si="22"/>
        <v>ICT3.6.7</v>
      </c>
      <c r="B503" s="79" t="str">
        <f t="shared" si="22"/>
        <v>Voice outsourced costs</v>
      </c>
      <c r="C503" s="59">
        <f t="shared" si="22"/>
        <v>0.1012</v>
      </c>
      <c r="D503" s="59">
        <f>D74</f>
        <v>0.29270000000000002</v>
      </c>
      <c r="E503" s="59">
        <v>0.15</v>
      </c>
    </row>
    <row r="504" spans="1:5" ht="15" customHeight="1">
      <c r="A504" s="154" t="str">
        <f t="shared" si="22"/>
        <v>ICT3.6.8</v>
      </c>
      <c r="B504" s="79" t="str">
        <f t="shared" si="22"/>
        <v>Voice carriage costs</v>
      </c>
      <c r="C504" s="59">
        <f t="shared" si="22"/>
        <v>0.68320000000000003</v>
      </c>
      <c r="D504" s="59">
        <f>D75</f>
        <v>0.13719999999999999</v>
      </c>
      <c r="E504" s="59">
        <v>0.51</v>
      </c>
    </row>
    <row r="505" spans="1:5" ht="15" customHeight="1">
      <c r="A505" s="154" t="str">
        <f t="shared" si="22"/>
        <v>ICT3.6.9</v>
      </c>
      <c r="B505" s="79" t="str">
        <f t="shared" si="22"/>
        <v>Voice other costs</v>
      </c>
      <c r="C505" s="59">
        <f t="shared" si="22"/>
        <v>0</v>
      </c>
      <c r="D505" s="59">
        <f>D76</f>
        <v>7.8899999999999998E-2</v>
      </c>
      <c r="E505" s="59">
        <v>0.08</v>
      </c>
    </row>
    <row r="530" spans="1:7" ht="45">
      <c r="A530" s="154" t="str">
        <f>A77</f>
        <v>ICT3.7</v>
      </c>
      <c r="B530" s="134" t="s">
        <v>406</v>
      </c>
      <c r="C530" s="135" t="s">
        <v>853</v>
      </c>
      <c r="D530" s="135" t="s">
        <v>808</v>
      </c>
      <c r="E530" s="11" t="s">
        <v>426</v>
      </c>
      <c r="G530" s="71"/>
    </row>
    <row r="531" spans="1:7" ht="15" customHeight="1">
      <c r="A531" s="154" t="str">
        <f>A78</f>
        <v>ICT3.7.1</v>
      </c>
      <c r="B531" s="79" t="str">
        <f t="shared" ref="B531:D532" si="23">B78</f>
        <v>End User Infrastructure hardware capital costs</v>
      </c>
      <c r="C531" s="59">
        <f t="shared" si="23"/>
        <v>0.29189999999999999</v>
      </c>
      <c r="D531" s="59">
        <f t="shared" si="23"/>
        <v>0.14319999999999999</v>
      </c>
      <c r="E531" s="59"/>
    </row>
    <row r="532" spans="1:7" ht="15" customHeight="1">
      <c r="A532" s="154" t="str">
        <f>A79</f>
        <v>ICT3.7.2</v>
      </c>
      <c r="B532" s="79" t="str">
        <f t="shared" si="23"/>
        <v>End User Infrastructure hardware operating costs</v>
      </c>
      <c r="C532" s="59">
        <f t="shared" si="23"/>
        <v>0.15079999999999999</v>
      </c>
      <c r="D532" s="59">
        <f t="shared" si="23"/>
        <v>0.29210000000000003</v>
      </c>
      <c r="E532" s="59"/>
    </row>
    <row r="533" spans="1:7" ht="15" customHeight="1">
      <c r="A533" s="154"/>
      <c r="B533" s="79" t="s">
        <v>459</v>
      </c>
      <c r="C533" s="59">
        <f>C78+C79</f>
        <v>0.44269999999999998</v>
      </c>
      <c r="D533" s="59">
        <f>D78+D79</f>
        <v>0.43530000000000002</v>
      </c>
      <c r="E533" s="59">
        <v>0.45</v>
      </c>
    </row>
    <row r="534" spans="1:7" ht="15" customHeight="1">
      <c r="A534" s="154" t="str">
        <f t="shared" ref="A534:C535" si="24">A80</f>
        <v>ICT3.7.3</v>
      </c>
      <c r="B534" s="79" t="str">
        <f t="shared" si="24"/>
        <v>End User Infrastructure software capital costs</v>
      </c>
      <c r="C534" s="59">
        <f t="shared" si="24"/>
        <v>0.18959999999999999</v>
      </c>
      <c r="D534" s="59">
        <f>D80</f>
        <v>7.3200000000000001E-2</v>
      </c>
      <c r="E534" s="59"/>
    </row>
    <row r="535" spans="1:7" ht="15" customHeight="1">
      <c r="A535" s="154" t="str">
        <f t="shared" si="24"/>
        <v>ICT3.7.4</v>
      </c>
      <c r="B535" s="79" t="str">
        <f t="shared" si="24"/>
        <v>End User Infrastructure software operating costs</v>
      </c>
      <c r="C535" s="59">
        <f t="shared" si="24"/>
        <v>8.3099999999999993E-2</v>
      </c>
      <c r="D535" s="59">
        <f>D81</f>
        <v>0.16719999999999999</v>
      </c>
      <c r="E535" s="59"/>
    </row>
    <row r="536" spans="1:7" ht="15" customHeight="1">
      <c r="A536" s="154"/>
      <c r="B536" s="79" t="s">
        <v>460</v>
      </c>
      <c r="C536" s="59">
        <f>C80+C81</f>
        <v>0.2727</v>
      </c>
      <c r="D536" s="59">
        <f>D80+D81</f>
        <v>0.2404</v>
      </c>
      <c r="E536" s="59">
        <v>0.12</v>
      </c>
    </row>
    <row r="537" spans="1:7" ht="15" customHeight="1">
      <c r="A537" s="154" t="str">
        <f t="shared" ref="A537:C541" si="25">A82</f>
        <v>ICT3.7.5</v>
      </c>
      <c r="B537" s="79" t="str">
        <f t="shared" si="25"/>
        <v>End User Infrastructure personnel internal costs</v>
      </c>
      <c r="C537" s="59">
        <f t="shared" si="25"/>
        <v>6.7100000000000007E-2</v>
      </c>
      <c r="D537" s="59">
        <f>D82</f>
        <v>0.1205</v>
      </c>
      <c r="E537" s="59">
        <v>0.28000000000000003</v>
      </c>
    </row>
    <row r="538" spans="1:7" ht="15" customHeight="1">
      <c r="A538" s="154" t="str">
        <f t="shared" si="25"/>
        <v>ICT3.7.6</v>
      </c>
      <c r="B538" s="79" t="str">
        <f t="shared" si="25"/>
        <v>End User Infrastructure personnel external costs</v>
      </c>
      <c r="C538" s="59">
        <f t="shared" si="25"/>
        <v>0</v>
      </c>
      <c r="D538" s="59">
        <f>D83</f>
        <v>0</v>
      </c>
      <c r="E538" s="59">
        <v>0.03</v>
      </c>
    </row>
    <row r="539" spans="1:7" ht="15" customHeight="1">
      <c r="A539" s="154" t="str">
        <f t="shared" si="25"/>
        <v>ICT3.7.7</v>
      </c>
      <c r="B539" s="79" t="str">
        <f t="shared" si="25"/>
        <v>End User Infrastructure outsourced costs</v>
      </c>
      <c r="C539" s="59">
        <f t="shared" si="25"/>
        <v>0.2175</v>
      </c>
      <c r="D539" s="59">
        <f>D84</f>
        <v>0.20380000000000001</v>
      </c>
      <c r="E539" s="59">
        <v>0.09</v>
      </c>
    </row>
    <row r="540" spans="1:7" ht="15" customHeight="1">
      <c r="A540" s="154" t="str">
        <f t="shared" si="25"/>
        <v>ICT3.7.8</v>
      </c>
      <c r="B540" s="79" t="str">
        <f t="shared" si="25"/>
        <v>End User Infrastructure carriage costs</v>
      </c>
      <c r="C540" s="59">
        <f t="shared" si="25"/>
        <v>0</v>
      </c>
      <c r="D540" s="59">
        <f>D85</f>
        <v>0</v>
      </c>
      <c r="E540" s="59">
        <v>0</v>
      </c>
    </row>
    <row r="541" spans="1:7" ht="15" customHeight="1">
      <c r="A541" s="154" t="str">
        <f t="shared" si="25"/>
        <v>ICT3.7.9</v>
      </c>
      <c r="B541" s="79" t="str">
        <f t="shared" si="25"/>
        <v>End User Infrastructure other costs</v>
      </c>
      <c r="C541" s="59">
        <f t="shared" si="25"/>
        <v>0</v>
      </c>
      <c r="D541" s="59">
        <f>D86</f>
        <v>0</v>
      </c>
      <c r="E541" s="59">
        <v>0.03</v>
      </c>
    </row>
    <row r="566" spans="1:7" ht="30">
      <c r="A566" s="154" t="str">
        <f>A87</f>
        <v>ICT3.8</v>
      </c>
      <c r="B566" s="134" t="s">
        <v>407</v>
      </c>
      <c r="C566" s="135" t="s">
        <v>853</v>
      </c>
      <c r="D566" s="135" t="s">
        <v>808</v>
      </c>
      <c r="E566" s="11" t="s">
        <v>426</v>
      </c>
      <c r="G566" s="71"/>
    </row>
    <row r="567" spans="1:7" ht="15" customHeight="1">
      <c r="A567" s="154" t="str">
        <f>A88</f>
        <v>ICT3.8.1</v>
      </c>
      <c r="B567" s="79" t="str">
        <f t="shared" ref="B567:D568" si="26">B88</f>
        <v>Helpdesk hardware capital costs</v>
      </c>
      <c r="C567" s="59">
        <f t="shared" si="26"/>
        <v>0</v>
      </c>
      <c r="D567" s="59">
        <f t="shared" si="26"/>
        <v>0</v>
      </c>
      <c r="E567" s="59"/>
    </row>
    <row r="568" spans="1:7" ht="15" customHeight="1">
      <c r="A568" s="154" t="str">
        <f>A89</f>
        <v>ICT3.8.2</v>
      </c>
      <c r="B568" s="79" t="str">
        <f t="shared" si="26"/>
        <v>Helpdesk hardware operating costs</v>
      </c>
      <c r="C568" s="59">
        <f t="shared" si="26"/>
        <v>0</v>
      </c>
      <c r="D568" s="59">
        <f t="shared" si="26"/>
        <v>0</v>
      </c>
      <c r="E568" s="59"/>
    </row>
    <row r="569" spans="1:7" ht="15" customHeight="1">
      <c r="A569" s="154"/>
      <c r="B569" s="79" t="s">
        <v>461</v>
      </c>
      <c r="C569" s="59">
        <f>C88+C89</f>
        <v>0</v>
      </c>
      <c r="D569" s="59">
        <f>D88+D89</f>
        <v>0</v>
      </c>
      <c r="E569" s="59">
        <v>0.03</v>
      </c>
    </row>
    <row r="570" spans="1:7" ht="15" customHeight="1">
      <c r="A570" s="154" t="str">
        <f t="shared" ref="A570:C571" si="27">A90</f>
        <v>ICT3.8.3</v>
      </c>
      <c r="B570" s="79" t="str">
        <f t="shared" si="27"/>
        <v>Helpdesk software capital costs</v>
      </c>
      <c r="C570" s="59">
        <f t="shared" si="27"/>
        <v>0</v>
      </c>
      <c r="D570" s="59">
        <f>D90</f>
        <v>0</v>
      </c>
      <c r="E570" s="59"/>
    </row>
    <row r="571" spans="1:7" ht="15" customHeight="1">
      <c r="A571" s="154" t="str">
        <f t="shared" si="27"/>
        <v>ICT3.8.4</v>
      </c>
      <c r="B571" s="79" t="str">
        <f t="shared" si="27"/>
        <v>Helpdesk software operating costs</v>
      </c>
      <c r="C571" s="59">
        <f t="shared" si="27"/>
        <v>0</v>
      </c>
      <c r="D571" s="59">
        <f>D91</f>
        <v>0</v>
      </c>
      <c r="E571" s="59"/>
    </row>
    <row r="572" spans="1:7" ht="15" customHeight="1">
      <c r="A572" s="154"/>
      <c r="B572" s="79" t="s">
        <v>462</v>
      </c>
      <c r="C572" s="59">
        <f>C91+C90</f>
        <v>0</v>
      </c>
      <c r="D572" s="59">
        <f>D91+D90</f>
        <v>0</v>
      </c>
      <c r="E572" s="59">
        <v>0.03</v>
      </c>
    </row>
    <row r="573" spans="1:7" ht="15" customHeight="1">
      <c r="A573" s="154" t="str">
        <f t="shared" ref="A573:C577" si="28">A92</f>
        <v>ICT3.8.5</v>
      </c>
      <c r="B573" s="79" t="str">
        <f t="shared" si="28"/>
        <v>Helpdesk personnel internal costs</v>
      </c>
      <c r="C573" s="59">
        <f t="shared" si="28"/>
        <v>0.11</v>
      </c>
      <c r="D573" s="59">
        <f>D92</f>
        <v>9.7600000000000006E-2</v>
      </c>
      <c r="E573" s="59">
        <v>0.68</v>
      </c>
    </row>
    <row r="574" spans="1:7" ht="15" customHeight="1">
      <c r="A574" s="154" t="str">
        <f t="shared" si="28"/>
        <v>ICT3.8.6</v>
      </c>
      <c r="B574" s="79" t="str">
        <f t="shared" si="28"/>
        <v>Helpdesk personnel external costs</v>
      </c>
      <c r="C574" s="59">
        <f t="shared" si="28"/>
        <v>0</v>
      </c>
      <c r="D574" s="59">
        <f>D93</f>
        <v>0</v>
      </c>
      <c r="E574" s="59">
        <v>0.16</v>
      </c>
    </row>
    <row r="575" spans="1:7" ht="15" customHeight="1">
      <c r="A575" s="154" t="str">
        <f t="shared" si="28"/>
        <v>ICT3.8.7</v>
      </c>
      <c r="B575" s="79" t="str">
        <f t="shared" si="28"/>
        <v>Helpdesk outsourced costs</v>
      </c>
      <c r="C575" s="59">
        <f t="shared" si="28"/>
        <v>0.89</v>
      </c>
      <c r="D575" s="59">
        <f>D94</f>
        <v>0.90239999999999998</v>
      </c>
      <c r="E575" s="59">
        <v>0.08</v>
      </c>
    </row>
    <row r="576" spans="1:7" ht="15" customHeight="1">
      <c r="A576" s="154" t="str">
        <f t="shared" si="28"/>
        <v>ICT3.8.8</v>
      </c>
      <c r="B576" s="79" t="str">
        <f t="shared" si="28"/>
        <v>Helpdesk carriage costs</v>
      </c>
      <c r="C576" s="59">
        <f t="shared" si="28"/>
        <v>0</v>
      </c>
      <c r="D576" s="59">
        <f>D95</f>
        <v>0</v>
      </c>
      <c r="E576" s="59">
        <v>0</v>
      </c>
    </row>
    <row r="577" spans="1:5" ht="15" customHeight="1">
      <c r="A577" s="154" t="str">
        <f t="shared" si="28"/>
        <v>ICT3.8.9</v>
      </c>
      <c r="B577" s="79" t="str">
        <f t="shared" si="28"/>
        <v>Helpdesk other costs</v>
      </c>
      <c r="C577" s="59">
        <f t="shared" si="28"/>
        <v>0</v>
      </c>
      <c r="D577" s="59">
        <f>D96</f>
        <v>0</v>
      </c>
      <c r="E577" s="59">
        <v>0.02</v>
      </c>
    </row>
    <row r="602" spans="1:7" ht="30">
      <c r="A602" s="154" t="str">
        <f>A97</f>
        <v>ICT3.9</v>
      </c>
      <c r="B602" s="134" t="s">
        <v>408</v>
      </c>
      <c r="C602" s="135" t="s">
        <v>853</v>
      </c>
      <c r="D602" s="135" t="s">
        <v>808</v>
      </c>
      <c r="E602" s="11" t="s">
        <v>426</v>
      </c>
      <c r="G602" s="71"/>
    </row>
    <row r="603" spans="1:7" ht="15" customHeight="1">
      <c r="A603" s="154" t="str">
        <f>A98</f>
        <v>ICT3.9.1</v>
      </c>
      <c r="B603" s="79" t="str">
        <f t="shared" ref="B603:D604" si="29">B98</f>
        <v>Applications hardware capital costs</v>
      </c>
      <c r="C603" s="59">
        <f t="shared" si="29"/>
        <v>-1.34E-2</v>
      </c>
      <c r="D603" s="59">
        <f t="shared" si="29"/>
        <v>4.6100000000000002E-2</v>
      </c>
      <c r="E603" s="59"/>
    </row>
    <row r="604" spans="1:7" ht="15" customHeight="1">
      <c r="A604" s="154" t="str">
        <f>A99</f>
        <v>ICT3.9.2</v>
      </c>
      <c r="B604" s="79" t="str">
        <f t="shared" si="29"/>
        <v>Applications hardware operating costs</v>
      </c>
      <c r="C604" s="59">
        <f t="shared" si="29"/>
        <v>0</v>
      </c>
      <c r="D604" s="59">
        <f t="shared" si="29"/>
        <v>0</v>
      </c>
      <c r="E604" s="59"/>
    </row>
    <row r="605" spans="1:7" ht="15" customHeight="1">
      <c r="A605" s="154"/>
      <c r="B605" s="79" t="s">
        <v>463</v>
      </c>
      <c r="C605" s="59">
        <f>C98+C99</f>
        <v>-1.34E-2</v>
      </c>
      <c r="D605" s="59">
        <f>D98+D99</f>
        <v>4.6100000000000002E-2</v>
      </c>
      <c r="E605" s="59">
        <v>0.05</v>
      </c>
    </row>
    <row r="606" spans="1:7" ht="15" customHeight="1">
      <c r="A606" s="154" t="str">
        <f t="shared" ref="A606:C607" si="30">A100</f>
        <v>ICT3.9.3</v>
      </c>
      <c r="B606" s="79" t="str">
        <f t="shared" si="30"/>
        <v>Applications software capital costs</v>
      </c>
      <c r="C606" s="59">
        <f t="shared" si="30"/>
        <v>0.13139999999999999</v>
      </c>
      <c r="D606" s="59">
        <f>D100</f>
        <v>0.48509999999999998</v>
      </c>
      <c r="E606" s="59"/>
    </row>
    <row r="607" spans="1:7" ht="15" customHeight="1">
      <c r="A607" s="154" t="str">
        <f t="shared" si="30"/>
        <v>ICT3.9.4</v>
      </c>
      <c r="B607" s="79" t="str">
        <f t="shared" si="30"/>
        <v>Applications software operating costs</v>
      </c>
      <c r="C607" s="59">
        <f t="shared" si="30"/>
        <v>0.11070000000000001</v>
      </c>
      <c r="D607" s="59">
        <f>D101</f>
        <v>9.6100000000000005E-2</v>
      </c>
      <c r="E607" s="59"/>
    </row>
    <row r="608" spans="1:7" ht="15" customHeight="1">
      <c r="A608" s="154"/>
      <c r="B608" s="79" t="s">
        <v>464</v>
      </c>
      <c r="C608" s="59">
        <f>C100+C101</f>
        <v>0.24209999999999998</v>
      </c>
      <c r="D608" s="59">
        <f>D100+D101</f>
        <v>0.58119999999999994</v>
      </c>
      <c r="E608" s="59">
        <v>0.3</v>
      </c>
    </row>
    <row r="609" spans="1:5" ht="15" customHeight="1">
      <c r="A609" s="154" t="str">
        <f t="shared" ref="A609:C613" si="31">A102</f>
        <v>ICT3.9.5</v>
      </c>
      <c r="B609" s="79" t="str">
        <f t="shared" si="31"/>
        <v>Applications personnel internal costs</v>
      </c>
      <c r="C609" s="59">
        <f t="shared" si="31"/>
        <v>0.51480000000000004</v>
      </c>
      <c r="D609" s="59">
        <f>D102</f>
        <v>0.22670000000000001</v>
      </c>
      <c r="E609" s="59">
        <v>0.19</v>
      </c>
    </row>
    <row r="610" spans="1:5" ht="15" customHeight="1">
      <c r="A610" s="154" t="str">
        <f t="shared" si="31"/>
        <v>ICT3.9.6</v>
      </c>
      <c r="B610" s="79" t="str">
        <f t="shared" si="31"/>
        <v>Applications personnel external costs</v>
      </c>
      <c r="C610" s="59">
        <f t="shared" si="31"/>
        <v>0.25650000000000001</v>
      </c>
      <c r="D610" s="59">
        <f>D103</f>
        <v>0.14080000000000001</v>
      </c>
      <c r="E610" s="59">
        <v>0.17</v>
      </c>
    </row>
    <row r="611" spans="1:5" ht="15" customHeight="1">
      <c r="A611" s="154" t="str">
        <f t="shared" si="31"/>
        <v>ICT3.9.7</v>
      </c>
      <c r="B611" s="79" t="str">
        <f t="shared" si="31"/>
        <v>Applications outsourced costs</v>
      </c>
      <c r="C611" s="59">
        <f t="shared" si="31"/>
        <v>0</v>
      </c>
      <c r="D611" s="59">
        <f>D104</f>
        <v>0</v>
      </c>
      <c r="E611" s="59">
        <v>0.24</v>
      </c>
    </row>
    <row r="612" spans="1:5" ht="15" customHeight="1">
      <c r="A612" s="154" t="str">
        <f t="shared" si="31"/>
        <v>ICT3.9.8</v>
      </c>
      <c r="B612" s="79" t="str">
        <f t="shared" si="31"/>
        <v>Applications carriage costs</v>
      </c>
      <c r="C612" s="59">
        <f t="shared" si="31"/>
        <v>0</v>
      </c>
      <c r="D612" s="59">
        <f>D105</f>
        <v>0</v>
      </c>
      <c r="E612" s="59">
        <v>0</v>
      </c>
    </row>
    <row r="613" spans="1:5" ht="15" customHeight="1">
      <c r="A613" s="154" t="str">
        <f t="shared" si="31"/>
        <v>ICT3.9.9</v>
      </c>
      <c r="B613" s="79" t="str">
        <f t="shared" si="31"/>
        <v>Applications other costs</v>
      </c>
      <c r="C613" s="59">
        <f t="shared" si="31"/>
        <v>0</v>
      </c>
      <c r="D613" s="59">
        <f>D106</f>
        <v>5.3E-3</v>
      </c>
      <c r="E613" s="59">
        <v>0.05</v>
      </c>
    </row>
    <row r="638" spans="1:7" ht="45">
      <c r="A638" s="154" t="str">
        <f>A107</f>
        <v>ICT3.10</v>
      </c>
      <c r="B638" s="134" t="s">
        <v>409</v>
      </c>
      <c r="C638" s="135" t="s">
        <v>853</v>
      </c>
      <c r="D638" s="135" t="s">
        <v>808</v>
      </c>
      <c r="E638" s="11" t="s">
        <v>426</v>
      </c>
      <c r="G638" s="71"/>
    </row>
    <row r="639" spans="1:7" ht="15" customHeight="1">
      <c r="A639" s="154" t="str">
        <f>A108</f>
        <v>ICT3.10.1</v>
      </c>
      <c r="B639" s="79" t="str">
        <f t="shared" ref="B639:D640" si="32">B108</f>
        <v>ICT Management hardware capital costs</v>
      </c>
      <c r="C639" s="59">
        <f t="shared" si="32"/>
        <v>0</v>
      </c>
      <c r="D639" s="59">
        <f t="shared" si="32"/>
        <v>0</v>
      </c>
      <c r="E639" s="59"/>
    </row>
    <row r="640" spans="1:7" ht="15" customHeight="1">
      <c r="A640" s="154" t="str">
        <f>A109</f>
        <v>ICT3.10.2</v>
      </c>
      <c r="B640" s="79" t="str">
        <f t="shared" si="32"/>
        <v>ICT Management hardware operating costs</v>
      </c>
      <c r="C640" s="59">
        <f t="shared" si="32"/>
        <v>0</v>
      </c>
      <c r="D640" s="59">
        <f t="shared" si="32"/>
        <v>0</v>
      </c>
      <c r="E640" s="59"/>
    </row>
    <row r="641" spans="1:5" ht="15" customHeight="1">
      <c r="A641" s="154"/>
      <c r="B641" s="79" t="s">
        <v>465</v>
      </c>
      <c r="C641" s="59">
        <f>C108+C109</f>
        <v>0</v>
      </c>
      <c r="D641" s="59">
        <f>D108+D109</f>
        <v>0</v>
      </c>
      <c r="E641" s="59">
        <v>1.4999999999999999E-2</v>
      </c>
    </row>
    <row r="642" spans="1:5" ht="15" customHeight="1">
      <c r="A642" s="154" t="str">
        <f t="shared" ref="A642:C643" si="33">A110</f>
        <v>ICT3.10.3</v>
      </c>
      <c r="B642" s="79" t="str">
        <f t="shared" si="33"/>
        <v>ICT Management software capital costs</v>
      </c>
      <c r="C642" s="59">
        <f t="shared" si="33"/>
        <v>0</v>
      </c>
      <c r="D642" s="59">
        <f>D110</f>
        <v>0</v>
      </c>
      <c r="E642" s="59"/>
    </row>
    <row r="643" spans="1:5" ht="15" customHeight="1">
      <c r="A643" s="154" t="str">
        <f t="shared" si="33"/>
        <v>ICT3.10.4</v>
      </c>
      <c r="B643" s="79" t="str">
        <f t="shared" si="33"/>
        <v>ICT Management software operating costs</v>
      </c>
      <c r="C643" s="59">
        <f t="shared" si="33"/>
        <v>0</v>
      </c>
      <c r="D643" s="59">
        <f>D111</f>
        <v>0</v>
      </c>
      <c r="E643" s="59"/>
    </row>
    <row r="644" spans="1:5" ht="15" customHeight="1">
      <c r="A644" s="154"/>
      <c r="B644" s="79" t="s">
        <v>466</v>
      </c>
      <c r="C644" s="59">
        <f>C110+C111</f>
        <v>0</v>
      </c>
      <c r="D644" s="59">
        <f>D110+D111</f>
        <v>0</v>
      </c>
      <c r="E644" s="59">
        <v>2.5000000000000001E-2</v>
      </c>
    </row>
    <row r="645" spans="1:5" ht="15" customHeight="1">
      <c r="A645" s="154" t="str">
        <f t="shared" ref="A645:C649" si="34">A112</f>
        <v>ICT3.10.5</v>
      </c>
      <c r="B645" s="79" t="str">
        <f t="shared" si="34"/>
        <v>ICT Management personnel internal costs</v>
      </c>
      <c r="C645" s="59">
        <f t="shared" si="34"/>
        <v>0.80669999999999997</v>
      </c>
      <c r="D645" s="59">
        <f>D112</f>
        <v>0.93159999999999998</v>
      </c>
      <c r="E645" s="59">
        <v>0.68</v>
      </c>
    </row>
    <row r="646" spans="1:5" ht="15" customHeight="1">
      <c r="A646" s="154" t="str">
        <f t="shared" si="34"/>
        <v>ICT3.10.6</v>
      </c>
      <c r="B646" s="79" t="str">
        <f t="shared" si="34"/>
        <v>ICT Management personnel external costs</v>
      </c>
      <c r="C646" s="59">
        <f t="shared" si="34"/>
        <v>0</v>
      </c>
      <c r="D646" s="59">
        <f>D113</f>
        <v>6.8400000000000002E-2</v>
      </c>
      <c r="E646" s="59">
        <v>0.16</v>
      </c>
    </row>
    <row r="647" spans="1:5" ht="15" customHeight="1">
      <c r="A647" s="154" t="str">
        <f t="shared" si="34"/>
        <v>ICT3.10.7</v>
      </c>
      <c r="B647" s="79" t="str">
        <f t="shared" si="34"/>
        <v>ICT Management outsourced costs</v>
      </c>
      <c r="C647" s="59">
        <f t="shared" si="34"/>
        <v>0</v>
      </c>
      <c r="D647" s="59">
        <f>D114</f>
        <v>0</v>
      </c>
      <c r="E647" s="59">
        <v>0</v>
      </c>
    </row>
    <row r="648" spans="1:5" ht="15" customHeight="1">
      <c r="A648" s="154" t="str">
        <f t="shared" si="34"/>
        <v>ICT3.10.8</v>
      </c>
      <c r="B648" s="79" t="str">
        <f t="shared" si="34"/>
        <v>ICT Management carriage costs</v>
      </c>
      <c r="C648" s="59">
        <f t="shared" si="34"/>
        <v>0</v>
      </c>
      <c r="D648" s="59">
        <f>D115</f>
        <v>0</v>
      </c>
      <c r="E648" s="59">
        <v>0</v>
      </c>
    </row>
    <row r="649" spans="1:5" ht="15" customHeight="1">
      <c r="A649" s="154" t="str">
        <f t="shared" si="34"/>
        <v>ICT3.10.9</v>
      </c>
      <c r="B649" s="79" t="str">
        <f t="shared" si="34"/>
        <v>ICT Management other costs</v>
      </c>
      <c r="C649" s="59">
        <f t="shared" si="34"/>
        <v>0.1933</v>
      </c>
      <c r="D649" s="59">
        <f>D116</f>
        <v>0</v>
      </c>
      <c r="E649" s="59">
        <v>0.12</v>
      </c>
    </row>
    <row r="675" spans="1:7" ht="30">
      <c r="A675" s="154" t="str">
        <f>A117</f>
        <v>ICT4</v>
      </c>
      <c r="B675" s="155" t="str">
        <f>B117</f>
        <v>Total cost of each Applications sub Tower as a percentage of Total Applications cost</v>
      </c>
      <c r="C675" s="135" t="s">
        <v>853</v>
      </c>
      <c r="D675" s="135" t="s">
        <v>808</v>
      </c>
      <c r="E675" s="11" t="s">
        <v>426</v>
      </c>
      <c r="G675" s="71"/>
    </row>
    <row r="676" spans="1:7" ht="15" customHeight="1">
      <c r="A676" s="154" t="str">
        <f>A118</f>
        <v>ICT4.1</v>
      </c>
      <c r="B676" s="156" t="s">
        <v>410</v>
      </c>
      <c r="C676" s="57">
        <f>C118</f>
        <v>0.46829999999999999</v>
      </c>
      <c r="D676" s="57">
        <f>D118</f>
        <v>0.26919999999999999</v>
      </c>
      <c r="E676" s="57" t="str">
        <f>K118</f>
        <v>N/A</v>
      </c>
    </row>
    <row r="677" spans="1:7" ht="15" customHeight="1">
      <c r="A677" s="154" t="str">
        <f>A123</f>
        <v>ICT4.2</v>
      </c>
      <c r="B677" s="123" t="s">
        <v>415</v>
      </c>
      <c r="C677" s="57">
        <f>C123</f>
        <v>0.53169999999999995</v>
      </c>
      <c r="D677" s="57">
        <f>D123</f>
        <v>0.73080000000000001</v>
      </c>
      <c r="E677" s="57" t="str">
        <f>K123</f>
        <v>N/A</v>
      </c>
    </row>
    <row r="678" spans="1:7" ht="15" customHeight="1">
      <c r="A678" s="154"/>
      <c r="B678" s="156"/>
      <c r="C678" s="56"/>
      <c r="D678" s="56"/>
      <c r="E678" s="56"/>
    </row>
    <row r="679" spans="1:7" ht="30">
      <c r="A679" s="154"/>
      <c r="B679" s="157" t="s">
        <v>435</v>
      </c>
      <c r="C679" s="135" t="s">
        <v>853</v>
      </c>
      <c r="D679" s="135" t="s">
        <v>808</v>
      </c>
      <c r="E679" s="11" t="s">
        <v>426</v>
      </c>
    </row>
    <row r="680" spans="1:7" ht="15" customHeight="1">
      <c r="A680" s="159" t="str">
        <f>A119</f>
        <v>ICT4.1.1</v>
      </c>
      <c r="B680" s="127" t="s">
        <v>411</v>
      </c>
      <c r="C680" s="57">
        <f t="shared" ref="C680:D683" si="35">C119</f>
        <v>0.22239999999999999</v>
      </c>
      <c r="D680" s="57">
        <f t="shared" si="35"/>
        <v>0.1007</v>
      </c>
      <c r="E680" s="57" t="str">
        <f>K119</f>
        <v>N/A</v>
      </c>
    </row>
    <row r="681" spans="1:7" ht="15" customHeight="1">
      <c r="A681" s="159" t="str">
        <f>A120</f>
        <v>ICT4.1.2</v>
      </c>
      <c r="B681" s="127" t="s">
        <v>412</v>
      </c>
      <c r="C681" s="57">
        <f t="shared" si="35"/>
        <v>2.7300000000000001E-2</v>
      </c>
      <c r="D681" s="57">
        <f t="shared" si="35"/>
        <v>5.5100000000000003E-2</v>
      </c>
      <c r="E681" s="57" t="str">
        <f>K120</f>
        <v>N/A</v>
      </c>
    </row>
    <row r="682" spans="1:7" ht="15" customHeight="1">
      <c r="A682" s="159" t="str">
        <f>A121</f>
        <v>ICT4.1.3</v>
      </c>
      <c r="B682" s="127" t="s">
        <v>413</v>
      </c>
      <c r="C682" s="57">
        <f t="shared" si="35"/>
        <v>0.18010000000000001</v>
      </c>
      <c r="D682" s="57">
        <f t="shared" si="35"/>
        <v>0</v>
      </c>
      <c r="E682" s="57" t="str">
        <f>K121</f>
        <v>N/A</v>
      </c>
    </row>
    <row r="683" spans="1:7" ht="15" customHeight="1">
      <c r="A683" s="159" t="str">
        <f>A122</f>
        <v>ICT4.1.4</v>
      </c>
      <c r="B683" s="127" t="s">
        <v>414</v>
      </c>
      <c r="C683" s="57">
        <f t="shared" si="35"/>
        <v>3.85E-2</v>
      </c>
      <c r="D683" s="57">
        <f t="shared" si="35"/>
        <v>0.1134</v>
      </c>
      <c r="E683" s="57" t="str">
        <f>K122</f>
        <v>N/A</v>
      </c>
    </row>
    <row r="684" spans="1:7" ht="15" customHeight="1">
      <c r="A684" s="159"/>
      <c r="B684" s="127"/>
      <c r="C684" s="57"/>
      <c r="D684" s="57"/>
      <c r="E684" s="57"/>
    </row>
    <row r="685" spans="1:7" ht="30">
      <c r="A685" s="159"/>
      <c r="B685" s="158" t="s">
        <v>434</v>
      </c>
      <c r="C685" s="135" t="s">
        <v>853</v>
      </c>
      <c r="D685" s="135" t="s">
        <v>808</v>
      </c>
      <c r="E685" s="11" t="s">
        <v>426</v>
      </c>
    </row>
    <row r="686" spans="1:7" ht="28.5">
      <c r="A686" s="159" t="str">
        <f>A124</f>
        <v>ICT4.2.1</v>
      </c>
      <c r="B686" s="127" t="s">
        <v>416</v>
      </c>
      <c r="C686" s="57">
        <f t="shared" ref="C686:D688" si="36">C124</f>
        <v>1.26E-2</v>
      </c>
      <c r="D686" s="57">
        <f t="shared" si="36"/>
        <v>5.3999999999999999E-2</v>
      </c>
      <c r="E686" s="57" t="str">
        <f>K124</f>
        <v>N/A</v>
      </c>
    </row>
    <row r="687" spans="1:7" ht="28.5">
      <c r="A687" s="159" t="str">
        <f>A125</f>
        <v>ICT4.2.2</v>
      </c>
      <c r="B687" s="127" t="s">
        <v>417</v>
      </c>
      <c r="C687" s="57">
        <f t="shared" si="36"/>
        <v>0.51910000000000001</v>
      </c>
      <c r="D687" s="57">
        <f t="shared" si="36"/>
        <v>0.67679999999999996</v>
      </c>
      <c r="E687" s="57" t="str">
        <f>K125</f>
        <v>N/A</v>
      </c>
    </row>
    <row r="688" spans="1:7">
      <c r="A688" s="159" t="str">
        <f>A126</f>
        <v>ICT4.2.3</v>
      </c>
      <c r="B688" s="127" t="s">
        <v>418</v>
      </c>
      <c r="C688" s="57">
        <f t="shared" si="36"/>
        <v>0</v>
      </c>
      <c r="D688" s="57">
        <f t="shared" si="36"/>
        <v>0</v>
      </c>
      <c r="E688" s="57" t="str">
        <f>K126</f>
        <v>N/A</v>
      </c>
    </row>
    <row r="745" spans="1:7" ht="30">
      <c r="A745" s="134" t="str">
        <f>A198</f>
        <v>ICT6</v>
      </c>
      <c r="B745" s="27" t="str">
        <f>B198</f>
        <v>Percentage of ICT FTEs by Service Tower</v>
      </c>
      <c r="C745" s="135" t="s">
        <v>853</v>
      </c>
      <c r="D745" s="135" t="s">
        <v>808</v>
      </c>
      <c r="E745" s="11" t="s">
        <v>426</v>
      </c>
      <c r="G745" s="71"/>
    </row>
    <row r="746" spans="1:7" ht="15" customHeight="1">
      <c r="A746" s="134" t="str">
        <f>A199</f>
        <v>ICT6.1</v>
      </c>
      <c r="B746" s="79" t="s">
        <v>436</v>
      </c>
      <c r="C746" s="57">
        <f t="shared" ref="C746:D756" si="37">C199</f>
        <v>0.02</v>
      </c>
      <c r="D746" s="57">
        <f t="shared" si="37"/>
        <v>2.8000000000000001E-2</v>
      </c>
      <c r="E746" s="57" t="str">
        <f t="shared" ref="E746:E756" si="38">K199</f>
        <v>N/A</v>
      </c>
    </row>
    <row r="747" spans="1:7" ht="15" customHeight="1">
      <c r="A747" s="134" t="str">
        <f t="shared" ref="A747:A756" si="39">A200</f>
        <v>ICT6.2</v>
      </c>
      <c r="B747" s="79" t="s">
        <v>437</v>
      </c>
      <c r="C747" s="57">
        <f t="shared" si="37"/>
        <v>0.01</v>
      </c>
      <c r="D747" s="57">
        <f t="shared" si="37"/>
        <v>1.4E-2</v>
      </c>
      <c r="E747" s="57" t="str">
        <f t="shared" si="38"/>
        <v>N/A</v>
      </c>
    </row>
    <row r="748" spans="1:7" ht="15" customHeight="1">
      <c r="A748" s="134" t="str">
        <f t="shared" si="39"/>
        <v>ICT6.3</v>
      </c>
      <c r="B748" s="79" t="s">
        <v>438</v>
      </c>
      <c r="C748" s="57">
        <f t="shared" si="37"/>
        <v>0.01</v>
      </c>
      <c r="D748" s="57">
        <f t="shared" si="37"/>
        <v>1.4E-2</v>
      </c>
      <c r="E748" s="57" t="str">
        <f t="shared" si="38"/>
        <v>N/A</v>
      </c>
    </row>
    <row r="749" spans="1:7" ht="15" customHeight="1">
      <c r="A749" s="134" t="str">
        <f t="shared" si="39"/>
        <v>ICT6.4</v>
      </c>
      <c r="B749" s="79" t="s">
        <v>439</v>
      </c>
      <c r="C749" s="57">
        <f t="shared" si="37"/>
        <v>0.01</v>
      </c>
      <c r="D749" s="57">
        <f t="shared" si="37"/>
        <v>2.8000000000000001E-2</v>
      </c>
      <c r="E749" s="57" t="str">
        <f t="shared" si="38"/>
        <v>N/A</v>
      </c>
    </row>
    <row r="750" spans="1:7" ht="15" customHeight="1">
      <c r="A750" s="134" t="str">
        <f t="shared" si="39"/>
        <v>ICT6.5</v>
      </c>
      <c r="B750" s="79" t="s">
        <v>440</v>
      </c>
      <c r="C750" s="57">
        <f t="shared" si="37"/>
        <v>0</v>
      </c>
      <c r="D750" s="57">
        <f t="shared" si="37"/>
        <v>8.3900000000000002E-2</v>
      </c>
      <c r="E750" s="57" t="str">
        <f t="shared" si="38"/>
        <v>N/A</v>
      </c>
    </row>
    <row r="751" spans="1:7" ht="15" customHeight="1">
      <c r="A751" s="134" t="str">
        <f t="shared" si="39"/>
        <v>ICT6.6</v>
      </c>
      <c r="B751" s="79" t="s">
        <v>446</v>
      </c>
      <c r="C751" s="57">
        <f t="shared" si="37"/>
        <v>6.9900000000000004E-2</v>
      </c>
      <c r="D751" s="57">
        <f t="shared" si="37"/>
        <v>0</v>
      </c>
      <c r="E751" s="57" t="str">
        <f t="shared" si="38"/>
        <v>N/A</v>
      </c>
    </row>
    <row r="752" spans="1:7" ht="15" customHeight="1">
      <c r="A752" s="134" t="str">
        <f t="shared" si="39"/>
        <v>ICT6.7</v>
      </c>
      <c r="B752" s="79" t="s">
        <v>441</v>
      </c>
      <c r="C752" s="57">
        <f t="shared" si="37"/>
        <v>2.9899999999999999E-2</v>
      </c>
      <c r="D752" s="57">
        <f t="shared" si="37"/>
        <v>4.19E-2</v>
      </c>
      <c r="E752" s="57" t="str">
        <f t="shared" si="38"/>
        <v>N/A</v>
      </c>
    </row>
    <row r="753" spans="1:5" ht="15" customHeight="1">
      <c r="A753" s="134" t="str">
        <f t="shared" si="39"/>
        <v>ICT6.8</v>
      </c>
      <c r="B753" s="79" t="s">
        <v>442</v>
      </c>
      <c r="C753" s="57">
        <f t="shared" si="37"/>
        <v>0.01</v>
      </c>
      <c r="D753" s="57">
        <f t="shared" si="37"/>
        <v>1.4E-2</v>
      </c>
      <c r="E753" s="57" t="str">
        <f t="shared" si="38"/>
        <v>N/A</v>
      </c>
    </row>
    <row r="754" spans="1:5" ht="15" customHeight="1">
      <c r="A754" s="134" t="str">
        <f t="shared" si="39"/>
        <v>ICT6.9</v>
      </c>
      <c r="B754" s="79" t="s">
        <v>443</v>
      </c>
      <c r="C754" s="57">
        <f t="shared" si="37"/>
        <v>0.25419999999999998</v>
      </c>
      <c r="D754" s="57">
        <f t="shared" si="37"/>
        <v>0.4032</v>
      </c>
      <c r="E754" s="57" t="str">
        <f t="shared" si="38"/>
        <v>N/A</v>
      </c>
    </row>
    <row r="755" spans="1:5" ht="15" customHeight="1">
      <c r="A755" s="134" t="str">
        <f t="shared" si="39"/>
        <v>ICT6.10</v>
      </c>
      <c r="B755" s="79" t="s">
        <v>444</v>
      </c>
      <c r="C755" s="57">
        <f t="shared" si="37"/>
        <v>0.38119999999999998</v>
      </c>
      <c r="D755" s="57">
        <f t="shared" si="37"/>
        <v>0.13439999999999999</v>
      </c>
      <c r="E755" s="57" t="str">
        <f t="shared" si="38"/>
        <v>N/A</v>
      </c>
    </row>
    <row r="756" spans="1:5" ht="15" customHeight="1">
      <c r="A756" s="134" t="str">
        <f t="shared" si="39"/>
        <v>ICT6.11</v>
      </c>
      <c r="B756" s="79" t="s">
        <v>445</v>
      </c>
      <c r="C756" s="57">
        <f t="shared" si="37"/>
        <v>0.2049</v>
      </c>
      <c r="D756" s="57">
        <f t="shared" si="37"/>
        <v>0.2387</v>
      </c>
      <c r="E756" s="57" t="str">
        <f t="shared" si="38"/>
        <v>N/A</v>
      </c>
    </row>
    <row r="783" spans="1:7" ht="45" customHeight="1">
      <c r="A783" s="134" t="str">
        <f>A210</f>
        <v>ICT7</v>
      </c>
      <c r="B783" s="27" t="str">
        <f>B210</f>
        <v>Percentage of ICT establishment (non-project) positions occupied by contractors</v>
      </c>
      <c r="C783" s="135" t="s">
        <v>846</v>
      </c>
      <c r="D783" s="135" t="s">
        <v>807</v>
      </c>
      <c r="E783" s="11" t="s">
        <v>127</v>
      </c>
      <c r="F783" s="11" t="s">
        <v>131</v>
      </c>
      <c r="G783" s="11" t="s">
        <v>130</v>
      </c>
    </row>
    <row r="784" spans="1:7" ht="15" customHeight="1">
      <c r="A784" s="28"/>
      <c r="B784" s="28" t="s">
        <v>132</v>
      </c>
      <c r="C784" s="31">
        <f>C210</f>
        <v>0</v>
      </c>
      <c r="D784" s="31">
        <f>D210</f>
        <v>0</v>
      </c>
      <c r="E784" s="31">
        <f>F210</f>
        <v>0.05</v>
      </c>
      <c r="F784" s="31" t="str">
        <f>G210</f>
        <v>N/A</v>
      </c>
      <c r="G784" s="31" t="str">
        <f>H210</f>
        <v>N/A</v>
      </c>
    </row>
    <row r="804" spans="1:8" ht="45" customHeight="1">
      <c r="A804" s="134" t="str">
        <f>A211</f>
        <v>ICT8</v>
      </c>
      <c r="B804" s="27" t="s">
        <v>133</v>
      </c>
      <c r="C804" s="135" t="s">
        <v>846</v>
      </c>
      <c r="D804" s="135" t="s">
        <v>807</v>
      </c>
      <c r="E804" s="11" t="s">
        <v>127</v>
      </c>
      <c r="F804" s="11" t="s">
        <v>467</v>
      </c>
      <c r="G804" s="11" t="s">
        <v>468</v>
      </c>
      <c r="H804" s="11" t="s">
        <v>469</v>
      </c>
    </row>
    <row r="805" spans="1:8" ht="15" customHeight="1">
      <c r="A805" s="28"/>
      <c r="B805" s="28" t="s">
        <v>132</v>
      </c>
      <c r="C805" s="21">
        <f>C211</f>
        <v>1</v>
      </c>
      <c r="D805" s="21">
        <f>D211</f>
        <v>0.99980000000000002</v>
      </c>
      <c r="E805" s="21">
        <f>F211</f>
        <v>0.99870000000000003</v>
      </c>
      <c r="F805" s="21" t="str">
        <f>G211</f>
        <v>N/A</v>
      </c>
      <c r="G805" s="21" t="str">
        <f>H211</f>
        <v>N/A</v>
      </c>
      <c r="H805" s="21">
        <f>J211</f>
        <v>0.99980000000000002</v>
      </c>
    </row>
    <row r="825" spans="1:8" ht="45" customHeight="1">
      <c r="A825" s="134" t="str">
        <f>A212</f>
        <v>ICT9</v>
      </c>
      <c r="B825" s="27" t="s">
        <v>92</v>
      </c>
      <c r="C825" s="135" t="s">
        <v>846</v>
      </c>
      <c r="D825" s="135" t="s">
        <v>807</v>
      </c>
      <c r="E825" s="11" t="s">
        <v>127</v>
      </c>
      <c r="F825" s="11" t="s">
        <v>470</v>
      </c>
      <c r="G825" s="11" t="s">
        <v>471</v>
      </c>
      <c r="H825" s="11" t="s">
        <v>472</v>
      </c>
    </row>
    <row r="826" spans="1:8" ht="15" customHeight="1">
      <c r="A826" s="28"/>
      <c r="B826" s="28" t="s">
        <v>132</v>
      </c>
      <c r="C826" s="54">
        <f>C212</f>
        <v>1.1499999999999999</v>
      </c>
      <c r="D826" s="54">
        <f>D212</f>
        <v>0.97</v>
      </c>
      <c r="E826" s="54">
        <f>F212</f>
        <v>1.75</v>
      </c>
      <c r="F826" s="54">
        <f>G212</f>
        <v>4</v>
      </c>
      <c r="G826" s="54">
        <f>H212</f>
        <v>4</v>
      </c>
      <c r="H826" s="54">
        <f>J212</f>
        <v>0.85</v>
      </c>
    </row>
    <row r="846" spans="1:10" ht="45" customHeight="1">
      <c r="A846" s="134" t="str">
        <f>A213</f>
        <v>ICT10</v>
      </c>
      <c r="B846" s="27" t="str">
        <f>B213</f>
        <v>Total ICT cost per internal end user</v>
      </c>
      <c r="C846" s="135" t="s">
        <v>846</v>
      </c>
      <c r="D846" s="135" t="s">
        <v>807</v>
      </c>
      <c r="E846" s="11" t="s">
        <v>126</v>
      </c>
      <c r="F846" s="11" t="s">
        <v>127</v>
      </c>
      <c r="G846" s="11" t="s">
        <v>473</v>
      </c>
      <c r="H846" s="11" t="s">
        <v>130</v>
      </c>
      <c r="I846" s="11" t="s">
        <v>128</v>
      </c>
      <c r="J846" s="11" t="s">
        <v>129</v>
      </c>
    </row>
    <row r="847" spans="1:10" ht="15" customHeight="1">
      <c r="A847" s="28"/>
      <c r="B847" s="28" t="s">
        <v>132</v>
      </c>
      <c r="C847" s="32">
        <f t="shared" ref="C847:J847" si="40">C213</f>
        <v>9729.0885999999991</v>
      </c>
      <c r="D847" s="32">
        <f t="shared" si="40"/>
        <v>8327.9110000000001</v>
      </c>
      <c r="E847" s="32">
        <f t="shared" si="40"/>
        <v>24554.994600000002</v>
      </c>
      <c r="F847" s="32">
        <f t="shared" si="40"/>
        <v>13866.170400000001</v>
      </c>
      <c r="G847" s="32" t="str">
        <f t="shared" si="40"/>
        <v>N/A</v>
      </c>
      <c r="H847" s="32" t="str">
        <f t="shared" si="40"/>
        <v>N/A</v>
      </c>
      <c r="I847" s="32">
        <f t="shared" si="40"/>
        <v>16861.427500000002</v>
      </c>
      <c r="J847" s="32">
        <f t="shared" si="40"/>
        <v>9283.4470000000001</v>
      </c>
    </row>
    <row r="849" spans="14:14" ht="15" customHeight="1">
      <c r="N849" s="71"/>
    </row>
    <row r="867" spans="1:14" ht="45" customHeight="1">
      <c r="A867" s="134" t="str">
        <f>A214</f>
        <v>ICT11</v>
      </c>
      <c r="B867" s="27" t="str">
        <f>B214</f>
        <v>Total ICT cost per end user</v>
      </c>
      <c r="C867" s="135" t="s">
        <v>846</v>
      </c>
      <c r="D867" s="135" t="s">
        <v>807</v>
      </c>
      <c r="E867" s="11" t="s">
        <v>126</v>
      </c>
      <c r="F867" s="11" t="s">
        <v>127</v>
      </c>
      <c r="G867" s="11" t="s">
        <v>473</v>
      </c>
      <c r="H867" s="11" t="s">
        <v>130</v>
      </c>
      <c r="I867" s="11" t="s">
        <v>128</v>
      </c>
      <c r="J867" s="11" t="s">
        <v>129</v>
      </c>
    </row>
    <row r="868" spans="1:14" ht="15" customHeight="1">
      <c r="A868" s="28"/>
      <c r="B868" s="28" t="s">
        <v>132</v>
      </c>
      <c r="C868" s="32">
        <f t="shared" ref="C868:H868" si="41">C214</f>
        <v>9729.0885999999991</v>
      </c>
      <c r="D868" s="32">
        <f t="shared" si="41"/>
        <v>8327.9110000000001</v>
      </c>
      <c r="E868" s="32">
        <f t="shared" si="41"/>
        <v>13886.078100000001</v>
      </c>
      <c r="F868" s="32">
        <f t="shared" si="41"/>
        <v>10045.3442</v>
      </c>
      <c r="G868" s="32" t="str">
        <f t="shared" si="41"/>
        <v>N/A</v>
      </c>
      <c r="H868" s="32" t="str">
        <f t="shared" si="41"/>
        <v>N/A</v>
      </c>
      <c r="I868" s="32">
        <f>I214</f>
        <v>6507.3594000000003</v>
      </c>
      <c r="J868" s="32">
        <f>J214</f>
        <v>7839.9766</v>
      </c>
    </row>
    <row r="870" spans="1:14" ht="15" customHeight="1">
      <c r="N870" s="71"/>
    </row>
    <row r="889" spans="1:7" ht="60" customHeight="1">
      <c r="A889" s="27" t="str">
        <f>A215</f>
        <v>ICT12</v>
      </c>
      <c r="B889" s="27" t="str">
        <f>B215</f>
        <v>Total ICT Service Tower cost per internal end user</v>
      </c>
      <c r="C889" s="135" t="s">
        <v>846</v>
      </c>
      <c r="D889" s="135" t="s">
        <v>807</v>
      </c>
      <c r="E889" s="11" t="s">
        <v>126</v>
      </c>
      <c r="F889" s="11" t="s">
        <v>127</v>
      </c>
      <c r="G889" s="160"/>
    </row>
    <row r="890" spans="1:7">
      <c r="A890" s="27" t="str">
        <f t="shared" ref="A890:A899" si="42">A216</f>
        <v>ICT12.1</v>
      </c>
      <c r="B890" s="79" t="s">
        <v>436</v>
      </c>
      <c r="C890" s="32">
        <f t="shared" ref="C890:F899" si="43">C216</f>
        <v>1273.8244</v>
      </c>
      <c r="D890" s="32">
        <f t="shared" si="43"/>
        <v>1029.9657999999999</v>
      </c>
      <c r="E890" s="32">
        <f>E216</f>
        <v>1399.35</v>
      </c>
      <c r="F890" s="32">
        <f>F216</f>
        <v>787.40740000000005</v>
      </c>
      <c r="G890" s="161"/>
    </row>
    <row r="891" spans="1:7">
      <c r="A891" s="27" t="str">
        <f t="shared" si="42"/>
        <v>ICT12.2</v>
      </c>
      <c r="B891" s="79" t="s">
        <v>437</v>
      </c>
      <c r="C891" s="32">
        <f t="shared" si="43"/>
        <v>154.8065</v>
      </c>
      <c r="D891" s="32">
        <f t="shared" si="43"/>
        <v>111.7295</v>
      </c>
      <c r="E891" s="32">
        <f t="shared" si="43"/>
        <v>564.69060000000002</v>
      </c>
      <c r="F891" s="32">
        <f t="shared" si="43"/>
        <v>468.27480000000003</v>
      </c>
      <c r="G891" s="161"/>
    </row>
    <row r="892" spans="1:7">
      <c r="A892" s="27" t="str">
        <f t="shared" si="42"/>
        <v>ICT12.3</v>
      </c>
      <c r="B892" s="79" t="s">
        <v>438</v>
      </c>
      <c r="C892" s="32">
        <f t="shared" si="43"/>
        <v>446.94130000000001</v>
      </c>
      <c r="D892" s="32">
        <f t="shared" si="43"/>
        <v>371.14729999999997</v>
      </c>
      <c r="E892" s="32">
        <f t="shared" si="43"/>
        <v>1269.0356999999999</v>
      </c>
      <c r="F892" s="32">
        <f t="shared" si="43"/>
        <v>691.60260000000005</v>
      </c>
      <c r="G892" s="161"/>
    </row>
    <row r="893" spans="1:7">
      <c r="A893" s="27" t="str">
        <f t="shared" si="42"/>
        <v>ICT12.4</v>
      </c>
      <c r="B893" s="79" t="s">
        <v>439</v>
      </c>
      <c r="C893" s="32">
        <f t="shared" si="43"/>
        <v>113.608</v>
      </c>
      <c r="D893" s="32">
        <f t="shared" si="43"/>
        <v>152.3973</v>
      </c>
      <c r="E893" s="32">
        <f t="shared" si="43"/>
        <v>262.36989999999997</v>
      </c>
      <c r="F893" s="32">
        <f t="shared" si="43"/>
        <v>184.5204</v>
      </c>
      <c r="G893" s="161"/>
    </row>
    <row r="894" spans="1:7">
      <c r="A894" s="27" t="str">
        <f>A220</f>
        <v>ICT12.5</v>
      </c>
      <c r="B894" s="79" t="s">
        <v>446</v>
      </c>
      <c r="C894" s="32">
        <f>C221</f>
        <v>1332.0849000000001</v>
      </c>
      <c r="D894" s="32">
        <f>D220</f>
        <v>9.4177999999999997</v>
      </c>
      <c r="E894" s="32">
        <f>E220</f>
        <v>438.40690000000001</v>
      </c>
      <c r="F894" s="32">
        <f t="shared" si="43"/>
        <v>153.125</v>
      </c>
      <c r="G894" s="161"/>
    </row>
    <row r="895" spans="1:7">
      <c r="A895" s="27" t="str">
        <f>A221</f>
        <v>ICT12.6</v>
      </c>
      <c r="B895" s="79" t="s">
        <v>440</v>
      </c>
      <c r="C895" s="32">
        <f>C222</f>
        <v>1371.6188</v>
      </c>
      <c r="D895" s="32">
        <f>D221</f>
        <v>558.64729999999997</v>
      </c>
      <c r="E895" s="32">
        <f>E221</f>
        <v>902.00570000000005</v>
      </c>
      <c r="F895" s="32">
        <f t="shared" si="43"/>
        <v>861.7645</v>
      </c>
      <c r="G895" s="161"/>
    </row>
    <row r="896" spans="1:7">
      <c r="A896" s="27" t="str">
        <f t="shared" si="42"/>
        <v>ICT12.7</v>
      </c>
      <c r="B896" s="79" t="s">
        <v>441</v>
      </c>
      <c r="C896" s="32">
        <f t="shared" si="43"/>
        <v>1371.6188</v>
      </c>
      <c r="D896" s="32">
        <f t="shared" si="43"/>
        <v>678.51030000000003</v>
      </c>
      <c r="E896" s="32">
        <f t="shared" si="43"/>
        <v>2951.7545</v>
      </c>
      <c r="F896" s="32">
        <f t="shared" si="43"/>
        <v>2310.5344</v>
      </c>
      <c r="G896" s="161"/>
    </row>
    <row r="897" spans="1:14">
      <c r="A897" s="27" t="str">
        <f t="shared" si="42"/>
        <v>ICT12.8</v>
      </c>
      <c r="B897" s="79" t="s">
        <v>442</v>
      </c>
      <c r="C897" s="32">
        <f t="shared" si="43"/>
        <v>280.06659999999999</v>
      </c>
      <c r="D897" s="32">
        <f t="shared" si="43"/>
        <v>280.82190000000003</v>
      </c>
      <c r="E897" s="32">
        <f t="shared" si="43"/>
        <v>425.27379999999999</v>
      </c>
      <c r="F897" s="32">
        <f t="shared" si="43"/>
        <v>275.84649999999999</v>
      </c>
      <c r="G897" s="161"/>
    </row>
    <row r="898" spans="1:14">
      <c r="A898" s="27" t="str">
        <f t="shared" si="42"/>
        <v>ICT12.9</v>
      </c>
      <c r="B898" s="79" t="s">
        <v>443</v>
      </c>
      <c r="C898" s="32">
        <f t="shared" si="43"/>
        <v>3784.02</v>
      </c>
      <c r="D898" s="32">
        <f t="shared" si="43"/>
        <v>4634.4178000000002</v>
      </c>
      <c r="E898" s="32">
        <f t="shared" si="43"/>
        <v>13184.909799999999</v>
      </c>
      <c r="F898" s="32">
        <f t="shared" si="43"/>
        <v>4958.4897000000001</v>
      </c>
      <c r="G898" s="161"/>
    </row>
    <row r="899" spans="1:14">
      <c r="A899" s="27" t="str">
        <f t="shared" si="42"/>
        <v>ICT12.10</v>
      </c>
      <c r="B899" s="79" t="s">
        <v>445</v>
      </c>
      <c r="C899" s="32">
        <f t="shared" si="43"/>
        <v>895.54719999999998</v>
      </c>
      <c r="D899" s="32">
        <f t="shared" si="43"/>
        <v>500.8562</v>
      </c>
      <c r="E899" s="32">
        <f t="shared" si="43"/>
        <v>2292.8957999999998</v>
      </c>
      <c r="F899" s="32">
        <f t="shared" si="43"/>
        <v>1372.8685</v>
      </c>
      <c r="G899" s="161"/>
    </row>
    <row r="902" spans="1:14" ht="15" customHeight="1">
      <c r="N902" s="71"/>
    </row>
    <row r="926" spans="1:6" ht="30.75" customHeight="1">
      <c r="A926" s="27" t="str">
        <f>A226</f>
        <v>ICT13</v>
      </c>
      <c r="B926" s="27" t="str">
        <f>B226</f>
        <v>Total ICT Service Tower cost per end user</v>
      </c>
      <c r="C926" s="135" t="s">
        <v>846</v>
      </c>
      <c r="D926" s="135" t="s">
        <v>807</v>
      </c>
      <c r="E926" s="11" t="s">
        <v>126</v>
      </c>
      <c r="F926" s="11" t="s">
        <v>127</v>
      </c>
    </row>
    <row r="927" spans="1:6" ht="15" customHeight="1">
      <c r="A927" s="27" t="str">
        <f t="shared" ref="A927:A936" si="44">A227</f>
        <v>ICT13.1</v>
      </c>
      <c r="B927" s="79" t="s">
        <v>436</v>
      </c>
      <c r="C927" s="32">
        <f>C227</f>
        <v>1273.8244</v>
      </c>
      <c r="D927" s="32">
        <f>D227</f>
        <v>1029.9657999999999</v>
      </c>
      <c r="E927" s="32">
        <f>E227</f>
        <v>346.94810000000001</v>
      </c>
      <c r="F927" s="32">
        <f>F227</f>
        <v>469.17869999999999</v>
      </c>
    </row>
    <row r="928" spans="1:6" ht="15" customHeight="1">
      <c r="A928" s="27" t="str">
        <f t="shared" si="44"/>
        <v>ICT13.2</v>
      </c>
      <c r="B928" s="79" t="s">
        <v>437</v>
      </c>
      <c r="C928" s="32">
        <f t="shared" ref="C928:F936" si="45">C228</f>
        <v>154.8065</v>
      </c>
      <c r="D928" s="32">
        <f t="shared" si="45"/>
        <v>111.7295</v>
      </c>
      <c r="E928" s="32">
        <f t="shared" si="45"/>
        <v>199.3229</v>
      </c>
      <c r="F928" s="32">
        <f t="shared" si="45"/>
        <v>315.5915</v>
      </c>
    </row>
    <row r="929" spans="1:14" ht="15" customHeight="1">
      <c r="A929" s="27" t="str">
        <f t="shared" si="44"/>
        <v>ICT13.3</v>
      </c>
      <c r="B929" s="79" t="s">
        <v>438</v>
      </c>
      <c r="C929" s="32">
        <f t="shared" si="45"/>
        <v>446.94130000000001</v>
      </c>
      <c r="D929" s="32">
        <f t="shared" si="45"/>
        <v>371.14729999999997</v>
      </c>
      <c r="E929" s="32">
        <f t="shared" si="45"/>
        <v>635.76959999999997</v>
      </c>
      <c r="F929" s="32">
        <f t="shared" si="45"/>
        <v>557.00649999999996</v>
      </c>
    </row>
    <row r="930" spans="1:14" ht="15" customHeight="1">
      <c r="A930" s="27" t="str">
        <f t="shared" si="44"/>
        <v>ICT13.4</v>
      </c>
      <c r="B930" s="79" t="s">
        <v>439</v>
      </c>
      <c r="C930" s="32">
        <f t="shared" si="45"/>
        <v>113.608</v>
      </c>
      <c r="D930" s="32">
        <f t="shared" si="45"/>
        <v>152.3973</v>
      </c>
      <c r="E930" s="32">
        <f t="shared" si="45"/>
        <v>127.7076</v>
      </c>
      <c r="F930" s="32">
        <f t="shared" si="45"/>
        <v>146.52510000000001</v>
      </c>
    </row>
    <row r="931" spans="1:14" ht="15" customHeight="1">
      <c r="A931" s="27" t="str">
        <f t="shared" si="44"/>
        <v>ICT13.5</v>
      </c>
      <c r="B931" s="79" t="s">
        <v>446</v>
      </c>
      <c r="C931" s="32">
        <f t="shared" si="45"/>
        <v>76.570999999999998</v>
      </c>
      <c r="D931" s="32">
        <f t="shared" si="45"/>
        <v>9.4177999999999997</v>
      </c>
      <c r="E931" s="32">
        <f t="shared" si="45"/>
        <v>143.94329999999999</v>
      </c>
      <c r="F931" s="32">
        <f t="shared" si="45"/>
        <v>128.7647</v>
      </c>
    </row>
    <row r="932" spans="1:14" ht="15" customHeight="1">
      <c r="A932" s="27" t="str">
        <f t="shared" si="44"/>
        <v>ICT13.6</v>
      </c>
      <c r="B932" s="79" t="s">
        <v>440</v>
      </c>
      <c r="C932" s="32">
        <f t="shared" si="45"/>
        <v>1332.0849000000001</v>
      </c>
      <c r="D932" s="32">
        <f t="shared" si="45"/>
        <v>558.64729999999997</v>
      </c>
      <c r="E932" s="32">
        <f t="shared" si="45"/>
        <v>352.58109999999999</v>
      </c>
      <c r="F932" s="32">
        <f t="shared" si="45"/>
        <v>477.69499999999999</v>
      </c>
    </row>
    <row r="933" spans="1:14" ht="15" customHeight="1">
      <c r="A933" s="27" t="str">
        <f t="shared" si="44"/>
        <v>ICT13.7</v>
      </c>
      <c r="B933" s="79" t="s">
        <v>441</v>
      </c>
      <c r="C933" s="32">
        <f t="shared" si="45"/>
        <v>1371.6188</v>
      </c>
      <c r="D933" s="32">
        <f t="shared" si="45"/>
        <v>678.51030000000003</v>
      </c>
      <c r="E933" s="32">
        <f t="shared" si="45"/>
        <v>1879.2396000000001</v>
      </c>
      <c r="F933" s="32">
        <f t="shared" si="45"/>
        <v>1770.4006999999999</v>
      </c>
    </row>
    <row r="934" spans="1:14" ht="15" customHeight="1">
      <c r="A934" s="27" t="str">
        <f t="shared" si="44"/>
        <v>ICT13.8</v>
      </c>
      <c r="B934" s="79" t="s">
        <v>442</v>
      </c>
      <c r="C934" s="32">
        <f t="shared" si="45"/>
        <v>280.06659999999999</v>
      </c>
      <c r="D934" s="32">
        <f t="shared" si="45"/>
        <v>280.82190000000003</v>
      </c>
      <c r="E934" s="32">
        <f t="shared" si="45"/>
        <v>208.96430000000001</v>
      </c>
      <c r="F934" s="32">
        <f t="shared" si="45"/>
        <v>189.8115</v>
      </c>
    </row>
    <row r="935" spans="1:14" ht="15" customHeight="1">
      <c r="A935" s="27" t="str">
        <f t="shared" si="44"/>
        <v>ICT13.9</v>
      </c>
      <c r="B935" s="79" t="s">
        <v>443</v>
      </c>
      <c r="C935" s="32">
        <f t="shared" si="45"/>
        <v>3784.02</v>
      </c>
      <c r="D935" s="32">
        <f t="shared" si="45"/>
        <v>4634.4178000000002</v>
      </c>
      <c r="E935" s="32">
        <f t="shared" si="45"/>
        <v>4735.5272000000004</v>
      </c>
      <c r="F935" s="32">
        <f t="shared" si="45"/>
        <v>3639.1543999999999</v>
      </c>
    </row>
    <row r="936" spans="1:14" ht="15" customHeight="1">
      <c r="A936" s="27" t="str">
        <f t="shared" si="44"/>
        <v>ICT13.10</v>
      </c>
      <c r="B936" s="79" t="s">
        <v>445</v>
      </c>
      <c r="C936" s="32">
        <f t="shared" si="45"/>
        <v>895.54719999999998</v>
      </c>
      <c r="D936" s="32">
        <f t="shared" si="45"/>
        <v>500.8562</v>
      </c>
      <c r="E936" s="32">
        <f t="shared" si="45"/>
        <v>1159.3347000000001</v>
      </c>
      <c r="F936" s="32">
        <f t="shared" si="45"/>
        <v>927.7423</v>
      </c>
    </row>
    <row r="940" spans="1:14" ht="15" customHeight="1">
      <c r="N940" s="71"/>
    </row>
    <row r="954" spans="7:7" ht="15" customHeight="1">
      <c r="G954" s="11" t="s">
        <v>131</v>
      </c>
    </row>
    <row r="955" spans="7:7" ht="15" customHeight="1">
      <c r="G955" s="22">
        <f>G237</f>
        <v>35.56</v>
      </c>
    </row>
    <row r="965" spans="1:13" ht="45">
      <c r="A965" s="27" t="str">
        <f>A237</f>
        <v>ICT14</v>
      </c>
      <c r="B965" s="27" t="str">
        <f>B237</f>
        <v>Number of internal end users per ICT FTE</v>
      </c>
      <c r="C965" s="135" t="s">
        <v>846</v>
      </c>
      <c r="D965" s="135" t="s">
        <v>807</v>
      </c>
      <c r="E965" s="11" t="s">
        <v>126</v>
      </c>
      <c r="F965" s="11" t="s">
        <v>127</v>
      </c>
      <c r="G965" s="11" t="s">
        <v>130</v>
      </c>
      <c r="H965" s="11" t="s">
        <v>128</v>
      </c>
      <c r="I965" s="11" t="s">
        <v>129</v>
      </c>
    </row>
    <row r="966" spans="1:13" ht="15" customHeight="1">
      <c r="A966" s="28"/>
      <c r="B966" s="27" t="s">
        <v>132</v>
      </c>
      <c r="C966" s="22">
        <f>C237</f>
        <v>36.906799999999997</v>
      </c>
      <c r="D966" s="22">
        <f>D237</f>
        <v>50.236600000000003</v>
      </c>
      <c r="E966" s="22">
        <f>E237</f>
        <v>20.389900000000001</v>
      </c>
      <c r="F966" s="22">
        <f>F237</f>
        <v>32.819299999999998</v>
      </c>
      <c r="G966" s="22">
        <f>H237</f>
        <v>40.869999999999997</v>
      </c>
      <c r="H966" s="22">
        <f>I237</f>
        <v>32.9024</v>
      </c>
      <c r="I966" s="22">
        <f>J237</f>
        <v>57.783299999999997</v>
      </c>
    </row>
    <row r="968" spans="1:13" ht="15" customHeight="1">
      <c r="M968" s="71"/>
    </row>
    <row r="979" spans="1:9" ht="15" customHeight="1">
      <c r="G979" s="11" t="s">
        <v>131</v>
      </c>
    </row>
    <row r="980" spans="1:9" ht="15" customHeight="1">
      <c r="G980" s="22" t="str">
        <f>G238</f>
        <v>N/A</v>
      </c>
    </row>
    <row r="990" spans="1:9" ht="47.25" customHeight="1">
      <c r="A990" s="27" t="str">
        <f>A238</f>
        <v>ICT15</v>
      </c>
      <c r="B990" s="27" t="str">
        <f>B238</f>
        <v>Number of end users per ICT FTE</v>
      </c>
      <c r="C990" s="11" t="s">
        <v>846</v>
      </c>
      <c r="D990" s="11" t="s">
        <v>807</v>
      </c>
      <c r="E990" s="11" t="s">
        <v>126</v>
      </c>
      <c r="F990" s="11" t="s">
        <v>127</v>
      </c>
      <c r="G990" s="11" t="s">
        <v>130</v>
      </c>
      <c r="H990" s="11" t="s">
        <v>128</v>
      </c>
      <c r="I990" s="11" t="s">
        <v>129</v>
      </c>
    </row>
    <row r="991" spans="1:9" ht="15" customHeight="1">
      <c r="A991" s="28"/>
      <c r="B991" s="27" t="s">
        <v>132</v>
      </c>
      <c r="C991" s="22">
        <f>C238</f>
        <v>36.906799999999997</v>
      </c>
      <c r="D991" s="22">
        <f>D238</f>
        <v>50.236600000000003</v>
      </c>
      <c r="E991" s="22">
        <f>E238</f>
        <v>35.841200000000001</v>
      </c>
      <c r="F991" s="22">
        <f>F238</f>
        <v>37.908700000000003</v>
      </c>
      <c r="G991" s="22" t="str">
        <f>H238</f>
        <v>N/A</v>
      </c>
      <c r="H991" s="22">
        <f>I238</f>
        <v>80.374899999999997</v>
      </c>
      <c r="I991" s="22">
        <f>J238</f>
        <v>88.228200000000001</v>
      </c>
    </row>
    <row r="993" spans="13:13" ht="15" customHeight="1">
      <c r="M993" s="71"/>
    </row>
    <row r="1014" spans="1:13" ht="15" customHeight="1">
      <c r="M1014" s="71"/>
    </row>
    <row r="1016" spans="1:13" ht="30" customHeight="1">
      <c r="A1016" s="27" t="str">
        <f>A239</f>
        <v>ICT16</v>
      </c>
      <c r="B1016" s="27" t="str">
        <f>B239</f>
        <v>ICT Management Practice Indicator</v>
      </c>
      <c r="C1016" s="135" t="s">
        <v>846</v>
      </c>
      <c r="D1016" s="135" t="s">
        <v>807</v>
      </c>
      <c r="E1016" s="11" t="s">
        <v>127</v>
      </c>
      <c r="F1016" s="160"/>
    </row>
    <row r="1017" spans="1:13" ht="15" customHeight="1">
      <c r="A1017" s="28"/>
      <c r="B1017" s="27" t="s">
        <v>132</v>
      </c>
      <c r="C1017" s="21">
        <f>C239</f>
        <v>1</v>
      </c>
      <c r="D1017" s="21">
        <f>D239</f>
        <v>1</v>
      </c>
      <c r="E1017" s="21">
        <f>F239</f>
        <v>0.7</v>
      </c>
      <c r="F1017" s="162"/>
    </row>
  </sheetData>
  <customSheetViews>
    <customSheetView guid="{1955BA96-31E1-4958-8935-A0DE5811631F}" scale="75">
      <selection sqref="A1:O1"/>
      <rowBreaks count="14" manualBreakCount="14">
        <brk id="162" max="12" man="1"/>
        <brk id="195" max="12" man="1"/>
        <brk id="230" max="16383" man="1"/>
        <brk id="288" max="16383" man="1"/>
        <brk id="361" max="16383" man="1"/>
        <brk id="433" max="16383" man="1"/>
        <brk id="504" max="16383" man="1"/>
        <brk id="577" max="16383" man="1"/>
        <brk id="649" max="16383" man="1"/>
        <brk id="758" max="254" man="1"/>
        <brk id="799" max="254" man="1"/>
        <brk id="842" max="254" man="1"/>
        <brk id="879" max="16383" man="1"/>
        <brk id="932" max="254" man="1"/>
      </rowBreaks>
      <pageMargins left="0.39370078740157483" right="0.39370078740157483" top="0.74803149606299213" bottom="0.74803149606299213" header="0.31496062992125984" footer="0.31496062992125984"/>
      <pageSetup paperSize="9" scale="47" orientation="landscape" r:id="rId1"/>
      <headerFooter>
        <oddHeader>&amp;L&amp;C&amp;R</oddHeader>
        <oddFooter>&amp;L&amp;C&amp;R</oddFooter>
      </headerFooter>
    </customSheetView>
  </customSheetViews>
  <mergeCells count="5">
    <mergeCell ref="A1:M1"/>
    <mergeCell ref="A2:H2"/>
    <mergeCell ref="C5:D5"/>
    <mergeCell ref="C117:D117"/>
    <mergeCell ref="C198:D198"/>
  </mergeCells>
  <pageMargins left="0.39370078740157483" right="0.39370078740157483" top="0.74803149606299213" bottom="0.74803149606299213" header="0.31496062992125984" footer="0.31496062992125984"/>
  <pageSetup paperSize="9" scale="42" orientation="landscape"/>
  <headerFooter>
    <oddHeader>&amp;L&amp;C&amp;R</oddHeader>
    <oddFooter>&amp;L&amp;C&amp;R</oddFooter>
  </headerFooter>
  <rowBreaks count="15" manualBreakCount="15">
    <brk id="169" max="12" man="1"/>
    <brk id="202" max="12" man="1"/>
    <brk id="254" max="16383" man="1"/>
    <brk id="313" max="12" man="1"/>
    <brk id="385" max="16383" man="1"/>
    <brk id="457" max="16383" man="1"/>
    <brk id="529" max="12" man="1"/>
    <brk id="601" max="16383" man="1"/>
    <brk id="674" max="12" man="1"/>
    <brk id="744" max="12" man="1"/>
    <brk id="782" max="12" man="1"/>
    <brk id="824" max="12" man="1"/>
    <brk id="888" max="12" man="1"/>
    <brk id="964" max="12" man="1"/>
    <brk id="1015" max="12" man="1"/>
  </rowBreaks>
  <drawing r:id="rId2"/>
</worksheet>
</file>

<file path=xl/worksheets/sheet8.xml><?xml version="1.0" encoding="utf-8"?>
<worksheet xmlns="http://schemas.openxmlformats.org/spreadsheetml/2006/main" xmlns:r="http://schemas.openxmlformats.org/officeDocument/2006/relationships">
  <dimension ref="A1:P195"/>
  <sheetViews>
    <sheetView zoomScaleNormal="100" workbookViewId="0">
      <pane activePane="bottomRight" state="frozen"/>
      <selection sqref="A1:O1"/>
    </sheetView>
  </sheetViews>
  <sheetFormatPr defaultRowHeight="15" customHeight="1"/>
  <cols>
    <col min="1" max="1" width="9.125" style="1" customWidth="1"/>
    <col min="2" max="2" width="35.75" style="1" customWidth="1"/>
    <col min="3" max="3" width="15.125" customWidth="1"/>
    <col min="4" max="4" width="15.5" customWidth="1"/>
    <col min="5" max="5" width="15.625" customWidth="1"/>
    <col min="6" max="6" width="15.375" customWidth="1"/>
    <col min="7" max="7" width="15.5" customWidth="1"/>
    <col min="8" max="8" width="15.125" customWidth="1"/>
    <col min="9" max="9" width="16.25" customWidth="1"/>
    <col min="10" max="10" width="15.625" customWidth="1"/>
    <col min="11" max="11" width="15.5" customWidth="1"/>
    <col min="12" max="12" width="15.375" customWidth="1"/>
    <col min="13" max="14" width="15" customWidth="1"/>
    <col min="15" max="15" width="14.75" customWidth="1"/>
    <col min="16" max="20" width="16.875" customWidth="1"/>
  </cols>
  <sheetData>
    <row r="1" spans="1:16" ht="30" customHeight="1">
      <c r="A1" s="178" t="s">
        <v>854</v>
      </c>
      <c r="B1" s="178"/>
      <c r="C1" s="178"/>
      <c r="D1" s="178"/>
      <c r="E1" s="178"/>
      <c r="F1" s="178"/>
      <c r="G1" s="178"/>
      <c r="H1" s="178"/>
      <c r="I1" s="178"/>
      <c r="J1" s="178"/>
      <c r="K1" s="178"/>
      <c r="L1" s="178"/>
      <c r="M1" s="178"/>
      <c r="N1" s="178"/>
      <c r="O1" s="178"/>
    </row>
    <row r="2" spans="1:16" ht="30" customHeight="1">
      <c r="A2" s="182" t="s">
        <v>125</v>
      </c>
      <c r="B2" s="182"/>
      <c r="C2" s="182"/>
      <c r="D2" s="182"/>
      <c r="E2" s="182"/>
      <c r="F2" s="182"/>
      <c r="G2" s="182"/>
      <c r="H2" s="182"/>
      <c r="I2" s="182"/>
      <c r="J2" s="182"/>
    </row>
    <row r="3" spans="1:16" ht="72" customHeight="1">
      <c r="A3" s="26" t="s">
        <v>5</v>
      </c>
      <c r="B3" s="26" t="s">
        <v>11</v>
      </c>
      <c r="C3" s="135" t="s">
        <v>846</v>
      </c>
      <c r="D3" s="135" t="s">
        <v>807</v>
      </c>
      <c r="E3" s="135" t="s">
        <v>847</v>
      </c>
      <c r="F3" s="135" t="s">
        <v>803</v>
      </c>
      <c r="G3" s="135" t="s">
        <v>848</v>
      </c>
      <c r="H3" s="135" t="s">
        <v>804</v>
      </c>
      <c r="I3" s="11" t="s">
        <v>131</v>
      </c>
      <c r="J3" s="11" t="s">
        <v>130</v>
      </c>
      <c r="K3" s="135" t="s">
        <v>849</v>
      </c>
      <c r="L3" s="135" t="s">
        <v>805</v>
      </c>
      <c r="M3" s="135" t="s">
        <v>850</v>
      </c>
      <c r="N3" s="135" t="s">
        <v>806</v>
      </c>
    </row>
    <row r="4" spans="1:16" ht="45" customHeight="1">
      <c r="A4" s="19" t="s">
        <v>100</v>
      </c>
      <c r="B4" s="18" t="s">
        <v>101</v>
      </c>
      <c r="C4" s="21">
        <f>'2. Agency dashboard'!C306</f>
        <v>3.3E-3</v>
      </c>
      <c r="D4" s="21">
        <f>'2. Agency dashboard'!D306</f>
        <v>3.3999999999999998E-3</v>
      </c>
      <c r="E4" s="21">
        <v>4.7000000000000002E-3</v>
      </c>
      <c r="F4" s="21">
        <v>4.7000000000000002E-3</v>
      </c>
      <c r="G4" s="21">
        <v>4.7000000000000002E-3</v>
      </c>
      <c r="H4" s="21">
        <v>4.7000000000000002E-3</v>
      </c>
      <c r="I4" s="21">
        <v>1.4E-3</v>
      </c>
      <c r="J4" s="21">
        <v>1.9E-3</v>
      </c>
      <c r="K4" s="21">
        <v>3.5999999999999999E-3</v>
      </c>
      <c r="L4" s="21">
        <v>3.5000000000000001E-3</v>
      </c>
      <c r="M4" s="21">
        <v>2.8E-3</v>
      </c>
      <c r="N4" s="21">
        <v>1.9E-3</v>
      </c>
    </row>
    <row r="5" spans="1:16" ht="47.25" customHeight="1">
      <c r="A5" s="19" t="s">
        <v>102</v>
      </c>
      <c r="B5" s="18" t="s">
        <v>103</v>
      </c>
      <c r="C5" s="21">
        <f>'2. Agency dashboard'!C307</f>
        <v>0.42049999999999998</v>
      </c>
      <c r="D5" s="21">
        <f>'2. Agency dashboard'!D307</f>
        <v>0.42609999999999998</v>
      </c>
      <c r="E5" s="21">
        <v>0.7278</v>
      </c>
      <c r="F5" s="21">
        <v>0.73060000000000003</v>
      </c>
      <c r="G5" s="21">
        <v>0.80369999999999997</v>
      </c>
      <c r="H5" s="21">
        <v>0.74029999999999996</v>
      </c>
      <c r="I5" s="21">
        <v>0.8</v>
      </c>
      <c r="J5" s="21">
        <v>0.69</v>
      </c>
      <c r="K5" s="21">
        <v>0.82399999999999995</v>
      </c>
      <c r="L5" s="21">
        <v>0.82389999999999997</v>
      </c>
      <c r="M5" s="21">
        <v>0.9022</v>
      </c>
      <c r="N5" s="21">
        <v>0.86709999999999998</v>
      </c>
    </row>
    <row r="6" spans="1:16" ht="50.25" customHeight="1">
      <c r="A6" s="78" t="s">
        <v>104</v>
      </c>
      <c r="B6" s="55" t="s">
        <v>540</v>
      </c>
      <c r="C6" s="59">
        <f>'2. Agency dashboard'!C308</f>
        <v>0.88070000000000004</v>
      </c>
      <c r="D6" s="59">
        <f>'2. Agency dashboard'!D308</f>
        <v>0.91310000000000002</v>
      </c>
      <c r="E6" s="21">
        <v>0.7127</v>
      </c>
      <c r="F6" s="21">
        <v>0.28339999999999999</v>
      </c>
      <c r="G6" s="21">
        <v>0.36980000000000002</v>
      </c>
      <c r="H6" s="21">
        <v>0.1769</v>
      </c>
      <c r="I6" s="21" t="s">
        <v>869</v>
      </c>
      <c r="J6" s="21" t="s">
        <v>869</v>
      </c>
      <c r="K6" s="21">
        <v>0.87309999999999999</v>
      </c>
      <c r="L6" s="21">
        <v>0.81840000000000002</v>
      </c>
      <c r="M6" s="21">
        <v>0.88009999999999999</v>
      </c>
      <c r="N6" s="21">
        <v>0.57699999999999996</v>
      </c>
      <c r="P6" s="71"/>
    </row>
    <row r="7" spans="1:16" ht="44.25" customHeight="1">
      <c r="A7" s="78" t="s">
        <v>105</v>
      </c>
      <c r="B7" s="55" t="s">
        <v>541</v>
      </c>
      <c r="C7" s="59">
        <f>'2. Agency dashboard'!C309</f>
        <v>0.62609999999999999</v>
      </c>
      <c r="D7" s="59">
        <f>'2. Agency dashboard'!D309</f>
        <v>0.75439999999999996</v>
      </c>
      <c r="E7" s="21">
        <v>0.2351</v>
      </c>
      <c r="F7" s="21">
        <v>6.4500000000000002E-2</v>
      </c>
      <c r="G7" s="21">
        <v>0</v>
      </c>
      <c r="H7" s="21">
        <v>0</v>
      </c>
      <c r="I7" s="21" t="s">
        <v>869</v>
      </c>
      <c r="J7" s="21" t="s">
        <v>869</v>
      </c>
      <c r="K7" s="21">
        <v>0.60599999999999998</v>
      </c>
      <c r="L7" s="21">
        <v>0.80359999999999998</v>
      </c>
      <c r="M7" s="21">
        <v>0.46479999999999999</v>
      </c>
      <c r="N7" s="21">
        <v>0.2419</v>
      </c>
    </row>
    <row r="8" spans="1:16" ht="42" customHeight="1">
      <c r="A8" s="78" t="s">
        <v>106</v>
      </c>
      <c r="B8" s="55" t="s">
        <v>542</v>
      </c>
      <c r="C8" s="59">
        <f>'2. Agency dashboard'!C310</f>
        <v>0.33329999999999999</v>
      </c>
      <c r="D8" s="59">
        <f>'2. Agency dashboard'!D310</f>
        <v>0.4</v>
      </c>
      <c r="E8" s="21">
        <v>0.16250000000000001</v>
      </c>
      <c r="F8" s="21">
        <v>8.5699999999999998E-2</v>
      </c>
      <c r="G8" s="21">
        <v>1.7500000000000002E-2</v>
      </c>
      <c r="H8" s="21">
        <v>0</v>
      </c>
      <c r="I8" s="21" t="s">
        <v>869</v>
      </c>
      <c r="J8" s="21" t="s">
        <v>869</v>
      </c>
      <c r="K8" s="21">
        <v>0.3125</v>
      </c>
      <c r="L8" s="21">
        <v>0.3</v>
      </c>
      <c r="M8" s="21">
        <v>0.3125</v>
      </c>
      <c r="N8" s="21">
        <v>9.2899999999999996E-2</v>
      </c>
    </row>
    <row r="9" spans="1:16" ht="42.75" customHeight="1">
      <c r="A9" s="78" t="s">
        <v>172</v>
      </c>
      <c r="B9" s="55" t="s">
        <v>543</v>
      </c>
      <c r="C9" s="59">
        <f>'2. Agency dashboard'!C311</f>
        <v>0.83099999999999996</v>
      </c>
      <c r="D9" s="59">
        <f>'2. Agency dashboard'!D311</f>
        <v>0.80330000000000001</v>
      </c>
      <c r="E9" s="21">
        <v>0.76349999999999996</v>
      </c>
      <c r="F9" s="21">
        <v>0.90169999999999995</v>
      </c>
      <c r="G9" s="21">
        <v>0.82979999999999998</v>
      </c>
      <c r="H9" s="21">
        <v>0.87949999999999995</v>
      </c>
      <c r="I9" s="21" t="s">
        <v>869</v>
      </c>
      <c r="J9" s="21" t="s">
        <v>869</v>
      </c>
      <c r="K9" s="21">
        <v>0.95779999999999998</v>
      </c>
      <c r="L9" s="21">
        <v>1</v>
      </c>
      <c r="M9" s="21">
        <v>1</v>
      </c>
      <c r="N9" s="21">
        <v>1</v>
      </c>
    </row>
    <row r="10" spans="1:16" ht="42" customHeight="1">
      <c r="A10" s="78" t="s">
        <v>780</v>
      </c>
      <c r="B10" s="55" t="s">
        <v>544</v>
      </c>
      <c r="C10" s="59">
        <f>'2. Agency dashboard'!C312</f>
        <v>0.32390000000000002</v>
      </c>
      <c r="D10" s="59">
        <f>'2. Agency dashboard'!D312</f>
        <v>4.1000000000000002E-2</v>
      </c>
      <c r="E10" s="21">
        <v>0.40189999999999998</v>
      </c>
      <c r="F10" s="21">
        <v>0.31909999999999999</v>
      </c>
      <c r="G10" s="21">
        <v>0.71879999999999999</v>
      </c>
      <c r="H10" s="21">
        <v>0.63200000000000001</v>
      </c>
      <c r="I10" s="21" t="s">
        <v>869</v>
      </c>
      <c r="J10" s="21" t="s">
        <v>869</v>
      </c>
      <c r="K10" s="21">
        <v>0.73209999999999997</v>
      </c>
      <c r="L10" s="21">
        <v>0.73499999999999999</v>
      </c>
      <c r="M10" s="21">
        <v>1</v>
      </c>
      <c r="N10" s="21">
        <v>1</v>
      </c>
    </row>
    <row r="11" spans="1:16" ht="39.950000000000003" customHeight="1">
      <c r="A11" s="78" t="s">
        <v>781</v>
      </c>
      <c r="B11" s="55" t="s">
        <v>856</v>
      </c>
      <c r="C11" s="59">
        <f>'2. Agency dashboard'!C313</f>
        <v>1</v>
      </c>
      <c r="D11" s="59">
        <f>'2. Agency dashboard'!D313</f>
        <v>1</v>
      </c>
      <c r="E11" s="59">
        <v>1</v>
      </c>
      <c r="F11" s="59">
        <v>1</v>
      </c>
      <c r="G11" s="59">
        <v>1</v>
      </c>
      <c r="H11" s="59">
        <v>1</v>
      </c>
      <c r="I11" s="59" t="s">
        <v>869</v>
      </c>
      <c r="J11" s="59" t="s">
        <v>869</v>
      </c>
      <c r="K11" s="59">
        <v>1</v>
      </c>
      <c r="L11" s="59">
        <v>1</v>
      </c>
      <c r="M11" s="59">
        <v>1</v>
      </c>
      <c r="N11" s="59">
        <v>1</v>
      </c>
    </row>
    <row r="12" spans="1:16" ht="39.950000000000003" customHeight="1">
      <c r="A12" s="78" t="s">
        <v>782</v>
      </c>
      <c r="B12" s="55" t="s">
        <v>419</v>
      </c>
      <c r="C12" s="80">
        <f>'2. Agency dashboard'!C314</f>
        <v>2</v>
      </c>
      <c r="D12" s="80">
        <f>'2. Agency dashboard'!D314</f>
        <v>1.3</v>
      </c>
      <c r="E12" s="54">
        <v>2.0499999999999998</v>
      </c>
      <c r="F12" s="54">
        <v>2.15</v>
      </c>
      <c r="G12" s="54">
        <v>2.2999999999999998</v>
      </c>
      <c r="H12" s="54">
        <v>2.2000000000000002</v>
      </c>
      <c r="I12" s="54" t="s">
        <v>869</v>
      </c>
      <c r="J12" s="54" t="s">
        <v>869</v>
      </c>
      <c r="K12" s="54">
        <v>2.7</v>
      </c>
      <c r="L12" s="54">
        <v>2.2749999999999999</v>
      </c>
      <c r="M12" s="54">
        <v>2.7</v>
      </c>
      <c r="N12" s="54">
        <v>2.5</v>
      </c>
      <c r="P12" s="71"/>
    </row>
    <row r="13" spans="1:16" ht="39.950000000000003" customHeight="1">
      <c r="A13" s="78" t="s">
        <v>783</v>
      </c>
      <c r="B13" s="55" t="s">
        <v>420</v>
      </c>
      <c r="C13" s="80">
        <f>'2. Agency dashboard'!C315</f>
        <v>3.8</v>
      </c>
      <c r="D13" s="80">
        <f>'2. Agency dashboard'!D315</f>
        <v>3.8</v>
      </c>
      <c r="E13" s="54">
        <v>3</v>
      </c>
      <c r="F13" s="54">
        <v>3</v>
      </c>
      <c r="G13" s="54">
        <v>3.1</v>
      </c>
      <c r="H13" s="54">
        <v>3.05</v>
      </c>
      <c r="I13" s="54" t="s">
        <v>869</v>
      </c>
      <c r="J13" s="54" t="s">
        <v>869</v>
      </c>
      <c r="K13" s="54">
        <v>3.4</v>
      </c>
      <c r="L13" s="54">
        <v>3.25</v>
      </c>
      <c r="M13" s="54">
        <v>3.4750000000000001</v>
      </c>
      <c r="N13" s="54">
        <v>3.4</v>
      </c>
    </row>
    <row r="15" spans="1:16" ht="45" customHeight="1">
      <c r="A15" s="28" t="str">
        <f>A4</f>
        <v>PR1</v>
      </c>
      <c r="B15" s="27" t="str">
        <f>B4</f>
        <v>Total cost of the Procurement function as a percentage of the total purchase value</v>
      </c>
      <c r="C15" s="135" t="s">
        <v>846</v>
      </c>
      <c r="D15" s="135" t="s">
        <v>807</v>
      </c>
      <c r="E15" s="11" t="s">
        <v>126</v>
      </c>
      <c r="F15" s="11" t="s">
        <v>127</v>
      </c>
      <c r="G15" s="11" t="s">
        <v>131</v>
      </c>
      <c r="H15" s="11" t="s">
        <v>130</v>
      </c>
      <c r="I15" s="11" t="s">
        <v>128</v>
      </c>
      <c r="J15" s="11" t="s">
        <v>129</v>
      </c>
    </row>
    <row r="16" spans="1:16" ht="15" customHeight="1">
      <c r="A16" s="28"/>
      <c r="B16" s="27" t="s">
        <v>132</v>
      </c>
      <c r="C16" s="21">
        <f>C4</f>
        <v>3.3E-3</v>
      </c>
      <c r="D16" s="21">
        <f>D4</f>
        <v>3.3999999999999998E-3</v>
      </c>
      <c r="E16" s="21">
        <f>E4</f>
        <v>4.7000000000000002E-3</v>
      </c>
      <c r="F16" s="21">
        <f>G4</f>
        <v>4.7000000000000002E-3</v>
      </c>
      <c r="G16" s="21">
        <f>I4</f>
        <v>1.4E-3</v>
      </c>
      <c r="H16" s="21">
        <f>J4</f>
        <v>1.9E-3</v>
      </c>
      <c r="I16" s="21">
        <f>K4</f>
        <v>3.5999999999999999E-3</v>
      </c>
      <c r="J16" s="21">
        <f>M4</f>
        <v>2.8E-3</v>
      </c>
    </row>
    <row r="36" spans="1:10" ht="44.25" customHeight="1">
      <c r="A36" s="28" t="str">
        <f>A5</f>
        <v>PR2</v>
      </c>
      <c r="B36" s="27" t="str">
        <f>B5</f>
        <v>Actual spend against pre-established contract arrangements as a percentage of total purchase value</v>
      </c>
      <c r="C36" s="135" t="s">
        <v>846</v>
      </c>
      <c r="D36" s="135" t="s">
        <v>807</v>
      </c>
      <c r="E36" s="11" t="s">
        <v>126</v>
      </c>
      <c r="F36" s="11" t="s">
        <v>127</v>
      </c>
      <c r="G36" s="11" t="s">
        <v>131</v>
      </c>
      <c r="H36" s="11" t="s">
        <v>130</v>
      </c>
      <c r="I36" s="11" t="s">
        <v>128</v>
      </c>
      <c r="J36" s="11" t="s">
        <v>129</v>
      </c>
    </row>
    <row r="37" spans="1:10" ht="15" customHeight="1">
      <c r="A37" s="28"/>
      <c r="B37" s="27" t="s">
        <v>132</v>
      </c>
      <c r="C37" s="21">
        <f>C5</f>
        <v>0.42049999999999998</v>
      </c>
      <c r="D37" s="21">
        <f>D5</f>
        <v>0.42609999999999998</v>
      </c>
      <c r="E37" s="21">
        <f>E5</f>
        <v>0.7278</v>
      </c>
      <c r="F37" s="21">
        <f>G5</f>
        <v>0.80369999999999997</v>
      </c>
      <c r="G37" s="21">
        <f>I5</f>
        <v>0.8</v>
      </c>
      <c r="H37" s="21">
        <f>J5</f>
        <v>0.69</v>
      </c>
      <c r="I37" s="21">
        <f>K5</f>
        <v>0.82399999999999995</v>
      </c>
      <c r="J37" s="21">
        <f>M5</f>
        <v>0.9022</v>
      </c>
    </row>
    <row r="57" spans="1:13" ht="45" customHeight="1">
      <c r="A57" s="140" t="str">
        <f>A6</f>
        <v>PR3</v>
      </c>
      <c r="B57" s="134" t="str">
        <f>B6</f>
        <v>Percentage of 'commodity' procurement spend channelled through collaborative procurement arrangements</v>
      </c>
      <c r="C57" s="135" t="s">
        <v>846</v>
      </c>
      <c r="D57" s="135" t="s">
        <v>807</v>
      </c>
      <c r="E57" s="11" t="s">
        <v>126</v>
      </c>
      <c r="F57" s="11" t="s">
        <v>127</v>
      </c>
      <c r="G57" s="11" t="s">
        <v>128</v>
      </c>
      <c r="H57" s="11" t="s">
        <v>129</v>
      </c>
    </row>
    <row r="58" spans="1:13" ht="15" customHeight="1">
      <c r="A58" s="28"/>
      <c r="B58" s="27" t="s">
        <v>132</v>
      </c>
      <c r="C58" s="21">
        <f>C6</f>
        <v>0.88070000000000004</v>
      </c>
      <c r="D58" s="21">
        <f>D6</f>
        <v>0.91310000000000002</v>
      </c>
      <c r="E58" s="21">
        <f>E6</f>
        <v>0.7127</v>
      </c>
      <c r="F58" s="21">
        <f>G6</f>
        <v>0.36980000000000002</v>
      </c>
      <c r="G58" s="21">
        <f>K6</f>
        <v>0.87309999999999999</v>
      </c>
      <c r="H58" s="21">
        <f>M6</f>
        <v>0.88009999999999999</v>
      </c>
    </row>
    <row r="61" spans="1:13" ht="15" customHeight="1">
      <c r="M61" s="71"/>
    </row>
    <row r="76" spans="1:11" ht="15" customHeight="1">
      <c r="F76" s="11" t="s">
        <v>127</v>
      </c>
      <c r="G76" s="11" t="s">
        <v>131</v>
      </c>
      <c r="H76" s="11" t="s">
        <v>130</v>
      </c>
      <c r="K76" s="11" t="s">
        <v>129</v>
      </c>
    </row>
    <row r="78" spans="1:11" ht="45" customHeight="1">
      <c r="A78" s="140" t="str">
        <f>A7</f>
        <v>PR4</v>
      </c>
      <c r="B78" s="134" t="str">
        <f>B7</f>
        <v>Percentage of spend under management by Procurement Professionals</v>
      </c>
      <c r="C78" s="135" t="s">
        <v>846</v>
      </c>
      <c r="D78" s="135" t="s">
        <v>807</v>
      </c>
      <c r="E78" s="11" t="s">
        <v>126</v>
      </c>
      <c r="F78" s="11" t="s">
        <v>127</v>
      </c>
      <c r="G78" s="11" t="s">
        <v>128</v>
      </c>
      <c r="H78" s="11" t="s">
        <v>129</v>
      </c>
    </row>
    <row r="79" spans="1:11" ht="15" customHeight="1">
      <c r="A79" s="28"/>
      <c r="B79" s="27" t="s">
        <v>132</v>
      </c>
      <c r="C79" s="21">
        <f>C7</f>
        <v>0.62609999999999999</v>
      </c>
      <c r="D79" s="21">
        <f>D7</f>
        <v>0.75439999999999996</v>
      </c>
      <c r="E79" s="21">
        <f>E7</f>
        <v>0.2351</v>
      </c>
      <c r="F79" s="21">
        <f>G7</f>
        <v>0</v>
      </c>
      <c r="G79" s="21">
        <f>K7</f>
        <v>0.60599999999999998</v>
      </c>
      <c r="H79" s="21">
        <f>M7</f>
        <v>0.46479999999999999</v>
      </c>
    </row>
    <row r="81" spans="6:13" ht="15" customHeight="1">
      <c r="M81" s="71"/>
    </row>
    <row r="96" spans="6:13" ht="15" customHeight="1">
      <c r="F96" s="11" t="s">
        <v>128</v>
      </c>
      <c r="G96" s="11" t="s">
        <v>129</v>
      </c>
    </row>
    <row r="97" spans="1:13" ht="15" customHeight="1">
      <c r="F97" s="54">
        <f>K12</f>
        <v>2.7</v>
      </c>
      <c r="G97" s="54">
        <f>M12</f>
        <v>2.7</v>
      </c>
    </row>
    <row r="98" spans="1:13" ht="15" customHeight="1">
      <c r="F98" s="75"/>
      <c r="G98" s="75"/>
    </row>
    <row r="99" spans="1:13" ht="44.25" customHeight="1">
      <c r="A99" s="140" t="str">
        <f>A8</f>
        <v>PR5</v>
      </c>
      <c r="B99" s="134" t="str">
        <f>B8</f>
        <v>Professionally qualified Procurement employees as a % of total Procurement employees.</v>
      </c>
      <c r="C99" s="135" t="s">
        <v>846</v>
      </c>
      <c r="D99" s="135" t="s">
        <v>807</v>
      </c>
      <c r="E99" s="11" t="s">
        <v>126</v>
      </c>
      <c r="F99" s="11" t="s">
        <v>127</v>
      </c>
      <c r="G99" s="11" t="s">
        <v>128</v>
      </c>
      <c r="H99" s="11" t="s">
        <v>129</v>
      </c>
    </row>
    <row r="100" spans="1:13" ht="15" customHeight="1">
      <c r="A100" s="28"/>
      <c r="B100" s="27" t="s">
        <v>132</v>
      </c>
      <c r="C100" s="21">
        <f>C8</f>
        <v>0.33329999999999999</v>
      </c>
      <c r="D100" s="21">
        <f>D8</f>
        <v>0.4</v>
      </c>
      <c r="E100" s="21">
        <f>E8</f>
        <v>0.16250000000000001</v>
      </c>
      <c r="F100" s="21">
        <f>G8</f>
        <v>1.7500000000000002E-2</v>
      </c>
      <c r="G100" s="21">
        <f>K8</f>
        <v>0.3125</v>
      </c>
      <c r="H100" s="21">
        <f>M8</f>
        <v>0.3125</v>
      </c>
    </row>
    <row r="101" spans="1:13" ht="15" customHeight="1">
      <c r="F101" s="75"/>
      <c r="G101" s="75"/>
    </row>
    <row r="102" spans="1:13" ht="15" customHeight="1">
      <c r="F102" s="75"/>
      <c r="G102" s="75"/>
    </row>
    <row r="103" spans="1:13" ht="15" customHeight="1">
      <c r="F103" s="75"/>
      <c r="G103" s="75"/>
      <c r="M103" s="71"/>
    </row>
    <row r="104" spans="1:13" ht="15" customHeight="1">
      <c r="F104" s="75"/>
      <c r="G104" s="75"/>
    </row>
    <row r="105" spans="1:13" ht="15" customHeight="1">
      <c r="F105" s="75"/>
      <c r="G105" s="75"/>
    </row>
    <row r="106" spans="1:13" ht="15" customHeight="1">
      <c r="F106" s="75"/>
      <c r="G106" s="75"/>
    </row>
    <row r="107" spans="1:13" ht="15" customHeight="1">
      <c r="F107" s="75"/>
      <c r="G107" s="75"/>
    </row>
    <row r="108" spans="1:13" ht="15" customHeight="1">
      <c r="F108" s="75"/>
      <c r="G108" s="75"/>
    </row>
    <row r="109" spans="1:13" ht="15" customHeight="1">
      <c r="F109" s="75"/>
      <c r="G109" s="75"/>
    </row>
    <row r="110" spans="1:13" ht="15" customHeight="1">
      <c r="F110" s="75"/>
      <c r="G110" s="75"/>
    </row>
    <row r="111" spans="1:13" ht="15" customHeight="1">
      <c r="F111" s="75"/>
      <c r="G111" s="75"/>
    </row>
    <row r="112" spans="1:13" ht="15" customHeight="1">
      <c r="F112" s="75"/>
      <c r="G112" s="75"/>
    </row>
    <row r="113" spans="1:13" ht="15" customHeight="1">
      <c r="F113" s="75"/>
      <c r="G113" s="75"/>
    </row>
    <row r="114" spans="1:13" ht="15" customHeight="1">
      <c r="F114" s="75"/>
      <c r="G114" s="75"/>
    </row>
    <row r="115" spans="1:13" ht="15" customHeight="1">
      <c r="F115" s="75"/>
      <c r="G115" s="75"/>
    </row>
    <row r="116" spans="1:13" ht="15" customHeight="1">
      <c r="F116" s="75"/>
      <c r="G116" s="75"/>
    </row>
    <row r="117" spans="1:13" ht="15" customHeight="1">
      <c r="F117" s="75"/>
      <c r="G117" s="75"/>
    </row>
    <row r="118" spans="1:13" ht="15" customHeight="1">
      <c r="F118" s="75"/>
      <c r="G118" s="75"/>
    </row>
    <row r="119" spans="1:13" ht="15" customHeight="1">
      <c r="F119" s="75"/>
      <c r="G119" s="75"/>
    </row>
    <row r="120" spans="1:13" ht="15" customHeight="1">
      <c r="F120" s="75"/>
      <c r="G120" s="75"/>
    </row>
    <row r="121" spans="1:13" ht="15" customHeight="1">
      <c r="F121" s="75"/>
      <c r="G121" s="75"/>
    </row>
    <row r="122" spans="1:13" ht="46.5" customHeight="1">
      <c r="A122" s="140" t="str">
        <f>A9</f>
        <v>PR6</v>
      </c>
      <c r="B122" s="134" t="str">
        <f>B9</f>
        <v xml:space="preserve">% of Procurement contracts with a value over $100,000 that have a valid procurement plan </v>
      </c>
      <c r="C122" s="135" t="s">
        <v>846</v>
      </c>
      <c r="D122" s="135" t="s">
        <v>807</v>
      </c>
      <c r="E122" s="11" t="s">
        <v>126</v>
      </c>
      <c r="F122" s="11" t="s">
        <v>127</v>
      </c>
      <c r="G122" s="11" t="s">
        <v>128</v>
      </c>
      <c r="H122" s="11" t="s">
        <v>129</v>
      </c>
    </row>
    <row r="123" spans="1:13" ht="15" customHeight="1">
      <c r="A123" s="28"/>
      <c r="B123" s="27" t="s">
        <v>132</v>
      </c>
      <c r="C123" s="21">
        <f>C9</f>
        <v>0.83099999999999996</v>
      </c>
      <c r="D123" s="21">
        <f>D9</f>
        <v>0.80330000000000001</v>
      </c>
      <c r="E123" s="21">
        <f>E9</f>
        <v>0.76349999999999996</v>
      </c>
      <c r="F123" s="21">
        <f>G9</f>
        <v>0.82979999999999998</v>
      </c>
      <c r="G123" s="21">
        <f>K9</f>
        <v>0.95779999999999998</v>
      </c>
      <c r="H123" s="21">
        <f>M9</f>
        <v>1</v>
      </c>
    </row>
    <row r="124" spans="1:13" ht="15" customHeight="1">
      <c r="F124" s="75"/>
      <c r="G124" s="75"/>
    </row>
    <row r="125" spans="1:13" ht="15" customHeight="1">
      <c r="F125" s="75"/>
      <c r="G125" s="75"/>
    </row>
    <row r="126" spans="1:13" ht="15" customHeight="1">
      <c r="F126" s="75"/>
      <c r="G126" s="75"/>
    </row>
    <row r="127" spans="1:13" ht="15" customHeight="1">
      <c r="F127" s="75"/>
      <c r="G127" s="75"/>
      <c r="M127" s="71"/>
    </row>
    <row r="128" spans="1:13" ht="15" customHeight="1">
      <c r="F128" s="75"/>
      <c r="G128" s="75"/>
    </row>
    <row r="129" spans="6:7" ht="15" customHeight="1">
      <c r="F129" s="75"/>
      <c r="G129" s="75"/>
    </row>
    <row r="130" spans="6:7" ht="15" customHeight="1">
      <c r="F130" s="75"/>
      <c r="G130" s="75"/>
    </row>
    <row r="131" spans="6:7" ht="15" customHeight="1">
      <c r="F131" s="75"/>
      <c r="G131" s="75"/>
    </row>
    <row r="132" spans="6:7" ht="15" customHeight="1">
      <c r="F132" s="75"/>
      <c r="G132" s="75"/>
    </row>
    <row r="133" spans="6:7" ht="15" customHeight="1">
      <c r="F133" s="75"/>
      <c r="G133" s="75"/>
    </row>
    <row r="134" spans="6:7" ht="15" customHeight="1">
      <c r="F134" s="75"/>
      <c r="G134" s="75"/>
    </row>
    <row r="135" spans="6:7" ht="15" customHeight="1">
      <c r="F135" s="75"/>
      <c r="G135" s="75"/>
    </row>
    <row r="136" spans="6:7" ht="15" customHeight="1">
      <c r="F136" s="75"/>
      <c r="G136" s="75"/>
    </row>
    <row r="137" spans="6:7" ht="15" customHeight="1">
      <c r="F137" s="75"/>
      <c r="G137" s="75"/>
    </row>
    <row r="138" spans="6:7" ht="15" customHeight="1">
      <c r="F138" s="75"/>
      <c r="G138" s="75"/>
    </row>
    <row r="139" spans="6:7" ht="15" customHeight="1">
      <c r="F139" s="75"/>
      <c r="G139" s="75"/>
    </row>
    <row r="140" spans="6:7" ht="15" customHeight="1">
      <c r="F140" s="75"/>
      <c r="G140" s="75"/>
    </row>
    <row r="141" spans="6:7" ht="15" customHeight="1">
      <c r="F141" s="75"/>
      <c r="G141" s="75"/>
    </row>
    <row r="142" spans="6:7" ht="15" customHeight="1">
      <c r="F142" s="75"/>
      <c r="G142" s="75"/>
    </row>
    <row r="143" spans="6:7" ht="15" customHeight="1">
      <c r="F143" s="75"/>
      <c r="G143" s="75"/>
    </row>
    <row r="144" spans="6:7" ht="15" customHeight="1">
      <c r="F144" s="75"/>
      <c r="G144" s="75"/>
    </row>
    <row r="145" spans="1:13" ht="39" customHeight="1">
      <c r="A145" s="140" t="str">
        <f>A10</f>
        <v>PR7</v>
      </c>
      <c r="B145" s="134" t="str">
        <f>B10</f>
        <v>% of contracts with a value over $100,000 reviewed at least once a year</v>
      </c>
      <c r="C145" s="135" t="s">
        <v>846</v>
      </c>
      <c r="D145" s="135" t="s">
        <v>807</v>
      </c>
      <c r="E145" s="11" t="s">
        <v>126</v>
      </c>
      <c r="F145" s="11" t="s">
        <v>127</v>
      </c>
      <c r="G145" s="11" t="s">
        <v>128</v>
      </c>
      <c r="H145" s="11" t="s">
        <v>129</v>
      </c>
    </row>
    <row r="146" spans="1:13" ht="15" customHeight="1">
      <c r="A146" s="28"/>
      <c r="B146" s="27" t="s">
        <v>132</v>
      </c>
      <c r="C146" s="21">
        <f>C10</f>
        <v>0.32390000000000002</v>
      </c>
      <c r="D146" s="21">
        <f>D10</f>
        <v>4.1000000000000002E-2</v>
      </c>
      <c r="E146" s="21">
        <f>E10</f>
        <v>0.40189999999999998</v>
      </c>
      <c r="F146" s="21">
        <f>G10</f>
        <v>0.71879999999999999</v>
      </c>
      <c r="G146" s="21">
        <f>K10</f>
        <v>0.73209999999999997</v>
      </c>
      <c r="H146" s="21">
        <f>M10</f>
        <v>1</v>
      </c>
    </row>
    <row r="147" spans="1:13" ht="15" customHeight="1">
      <c r="A147" s="76"/>
      <c r="B147" s="77"/>
      <c r="C147" s="39"/>
      <c r="D147" s="39"/>
      <c r="E147" s="39"/>
      <c r="F147" s="39"/>
      <c r="G147" s="39"/>
    </row>
    <row r="148" spans="1:13" ht="15" customHeight="1">
      <c r="F148" s="75"/>
      <c r="G148" s="75"/>
    </row>
    <row r="149" spans="1:13" ht="15" customHeight="1">
      <c r="F149" s="75"/>
      <c r="G149" s="75"/>
      <c r="M149" s="71"/>
    </row>
    <row r="150" spans="1:13" ht="15" customHeight="1">
      <c r="F150" s="75"/>
      <c r="G150" s="75"/>
    </row>
    <row r="151" spans="1:13" ht="15" customHeight="1">
      <c r="F151" s="75"/>
      <c r="G151" s="75"/>
    </row>
    <row r="152" spans="1:13" ht="15" customHeight="1">
      <c r="F152" s="75"/>
      <c r="G152" s="75"/>
    </row>
    <row r="153" spans="1:13" ht="15" customHeight="1">
      <c r="F153" s="75"/>
      <c r="G153" s="75"/>
    </row>
    <row r="154" spans="1:13" ht="15" customHeight="1">
      <c r="F154" s="75"/>
      <c r="G154" s="75"/>
    </row>
    <row r="155" spans="1:13" ht="15" customHeight="1">
      <c r="F155" s="75"/>
      <c r="G155" s="75"/>
    </row>
    <row r="156" spans="1:13" ht="15" customHeight="1">
      <c r="F156" s="75"/>
      <c r="G156" s="75"/>
    </row>
    <row r="157" spans="1:13" ht="15" customHeight="1">
      <c r="F157" s="75"/>
      <c r="G157" s="75"/>
    </row>
    <row r="158" spans="1:13" ht="15" customHeight="1">
      <c r="F158" s="75"/>
      <c r="G158" s="75"/>
    </row>
    <row r="159" spans="1:13" ht="15" customHeight="1">
      <c r="F159" s="75"/>
      <c r="G159" s="75"/>
    </row>
    <row r="160" spans="1:13" ht="15" customHeight="1">
      <c r="F160" s="75"/>
      <c r="G160" s="75"/>
    </row>
    <row r="161" spans="1:13" ht="15" customHeight="1">
      <c r="F161" s="75"/>
      <c r="G161" s="75"/>
    </row>
    <row r="162" spans="1:13" ht="15" customHeight="1">
      <c r="F162" s="75"/>
      <c r="G162" s="75"/>
    </row>
    <row r="163" spans="1:13" ht="15" customHeight="1">
      <c r="F163" s="75"/>
      <c r="G163" s="75"/>
    </row>
    <row r="164" spans="1:13" ht="15" customHeight="1">
      <c r="F164" s="75"/>
      <c r="G164" s="75"/>
    </row>
    <row r="165" spans="1:13" ht="15" customHeight="1">
      <c r="F165" s="75"/>
      <c r="G165" s="75"/>
    </row>
    <row r="166" spans="1:13" ht="15" customHeight="1">
      <c r="F166" s="75"/>
      <c r="G166" s="75"/>
    </row>
    <row r="167" spans="1:13" ht="48" customHeight="1">
      <c r="A167" s="140" t="str">
        <f>A11</f>
        <v>PR8</v>
      </c>
      <c r="B167" s="134" t="str">
        <f>B11</f>
        <v xml:space="preserve">% of top 10 suppliers who have a formal partnership/framework agreement </v>
      </c>
      <c r="C167" s="135" t="s">
        <v>846</v>
      </c>
      <c r="D167" s="135" t="s">
        <v>807</v>
      </c>
      <c r="E167" s="11" t="s">
        <v>126</v>
      </c>
      <c r="F167" s="11" t="s">
        <v>127</v>
      </c>
      <c r="G167" s="11" t="s">
        <v>128</v>
      </c>
      <c r="H167" s="11" t="s">
        <v>129</v>
      </c>
    </row>
    <row r="168" spans="1:13" ht="15" customHeight="1">
      <c r="A168" s="28"/>
      <c r="B168" s="27" t="s">
        <v>132</v>
      </c>
      <c r="C168" s="174">
        <f>C11</f>
        <v>1</v>
      </c>
      <c r="D168" s="174">
        <f>D11</f>
        <v>1</v>
      </c>
      <c r="E168" s="174">
        <f>E11</f>
        <v>1</v>
      </c>
      <c r="F168" s="174">
        <f>G11</f>
        <v>1</v>
      </c>
      <c r="G168" s="174">
        <f>K11</f>
        <v>1</v>
      </c>
      <c r="H168" s="174">
        <f>M11</f>
        <v>1</v>
      </c>
    </row>
    <row r="169" spans="1:13" ht="15" customHeight="1">
      <c r="F169" s="75"/>
      <c r="G169" s="75"/>
    </row>
    <row r="170" spans="1:13" ht="15" customHeight="1">
      <c r="F170" s="75"/>
      <c r="G170" s="75"/>
    </row>
    <row r="171" spans="1:13" ht="15" customHeight="1">
      <c r="F171" s="75"/>
      <c r="G171" s="75"/>
      <c r="M171" s="71"/>
    </row>
    <row r="172" spans="1:13" ht="15" customHeight="1">
      <c r="F172" s="75"/>
      <c r="G172" s="75"/>
    </row>
    <row r="173" spans="1:13" ht="15" customHeight="1">
      <c r="F173" s="75"/>
      <c r="G173" s="75"/>
    </row>
    <row r="174" spans="1:13" ht="15" customHeight="1">
      <c r="F174" s="75"/>
      <c r="G174" s="75"/>
    </row>
    <row r="175" spans="1:13" ht="15" customHeight="1">
      <c r="F175" s="75"/>
      <c r="G175" s="75"/>
    </row>
    <row r="176" spans="1:13" ht="15" customHeight="1">
      <c r="F176" s="75"/>
      <c r="G176" s="75"/>
    </row>
    <row r="177" spans="6:7" ht="15" customHeight="1">
      <c r="F177" s="75"/>
      <c r="G177" s="75"/>
    </row>
    <row r="178" spans="6:7" ht="15" customHeight="1">
      <c r="F178" s="75"/>
      <c r="G178" s="75"/>
    </row>
    <row r="179" spans="6:7" ht="15" customHeight="1">
      <c r="F179" s="75"/>
      <c r="G179" s="75"/>
    </row>
    <row r="180" spans="6:7" ht="15" customHeight="1">
      <c r="F180" s="75"/>
      <c r="G180" s="75"/>
    </row>
    <row r="181" spans="6:7" ht="15" customHeight="1">
      <c r="F181" s="75"/>
      <c r="G181" s="75"/>
    </row>
    <row r="182" spans="6:7" ht="15" customHeight="1">
      <c r="F182" s="75"/>
      <c r="G182" s="75"/>
    </row>
    <row r="183" spans="6:7" ht="15" customHeight="1">
      <c r="F183" s="75"/>
      <c r="G183" s="75"/>
    </row>
    <row r="184" spans="6:7" ht="15" customHeight="1">
      <c r="F184" s="75"/>
      <c r="G184" s="75"/>
    </row>
    <row r="185" spans="6:7" ht="15" customHeight="1">
      <c r="F185" s="75"/>
      <c r="G185" s="75"/>
    </row>
    <row r="186" spans="6:7" ht="15" customHeight="1">
      <c r="F186" s="75"/>
      <c r="G186" s="75"/>
    </row>
    <row r="187" spans="6:7" ht="15" customHeight="1">
      <c r="F187" s="75"/>
      <c r="G187" s="75"/>
    </row>
    <row r="188" spans="6:7" ht="15" customHeight="1">
      <c r="F188" s="75"/>
      <c r="G188" s="75"/>
    </row>
    <row r="189" spans="6:7" ht="15" customHeight="1">
      <c r="F189" s="75"/>
      <c r="G189" s="75"/>
    </row>
    <row r="190" spans="6:7" ht="15" customHeight="1">
      <c r="F190" s="75"/>
      <c r="G190" s="75"/>
    </row>
    <row r="191" spans="6:7" ht="15" customHeight="1">
      <c r="F191" s="75"/>
      <c r="G191" s="75"/>
    </row>
    <row r="193" spans="1:8" ht="32.25" customHeight="1">
      <c r="A193" s="28"/>
      <c r="B193" s="27" t="s">
        <v>421</v>
      </c>
      <c r="C193" s="135" t="s">
        <v>837</v>
      </c>
      <c r="D193" s="135" t="s">
        <v>568</v>
      </c>
      <c r="E193" s="11" t="s">
        <v>142</v>
      </c>
      <c r="F193" s="11" t="s">
        <v>143</v>
      </c>
      <c r="G193" s="11" t="s">
        <v>128</v>
      </c>
      <c r="H193" s="11" t="s">
        <v>129</v>
      </c>
    </row>
    <row r="194" spans="1:8" ht="17.25" customHeight="1">
      <c r="A194" s="28" t="str">
        <f>A12</f>
        <v>PR9</v>
      </c>
      <c r="B194" s="20" t="s">
        <v>422</v>
      </c>
      <c r="C194" s="54">
        <f t="shared" ref="C194:E195" si="0">C12</f>
        <v>2</v>
      </c>
      <c r="D194" s="80">
        <f>D12</f>
        <v>1.3</v>
      </c>
      <c r="E194" s="54">
        <f t="shared" si="0"/>
        <v>2.0499999999999998</v>
      </c>
      <c r="F194" s="54">
        <f>G12</f>
        <v>2.2999999999999998</v>
      </c>
      <c r="G194" s="54">
        <f>K12</f>
        <v>2.7</v>
      </c>
      <c r="H194" s="54">
        <f>M12</f>
        <v>2.7</v>
      </c>
    </row>
    <row r="195" spans="1:8" ht="15" customHeight="1">
      <c r="A195" s="28" t="str">
        <f>A13</f>
        <v>PR10</v>
      </c>
      <c r="B195" s="20" t="s">
        <v>423</v>
      </c>
      <c r="C195" s="54">
        <f t="shared" si="0"/>
        <v>3.8</v>
      </c>
      <c r="D195" s="80">
        <f>D13</f>
        <v>3.8</v>
      </c>
      <c r="E195" s="54">
        <f t="shared" si="0"/>
        <v>3</v>
      </c>
      <c r="F195" s="54">
        <f>G13</f>
        <v>3.1</v>
      </c>
      <c r="G195" s="54">
        <f>K13</f>
        <v>3.4</v>
      </c>
      <c r="H195" s="54">
        <f>M13</f>
        <v>3.4750000000000001</v>
      </c>
    </row>
  </sheetData>
  <customSheetViews>
    <customSheetView guid="{1955BA96-31E1-4958-8935-A0DE5811631F}">
      <selection sqref="A1:O1"/>
      <rowBreaks count="2" manualBreakCount="2">
        <brk id="31" max="254" man="1"/>
        <brk id="73" max="254" man="1"/>
      </rowBreaks>
      <pageMargins left="0.39370078740157483" right="0.39370078740157483" top="0.74803149606299213" bottom="0.74803149606299213" header="0.31496062992125984" footer="0.31496062992125984"/>
      <pageSetup paperSize="9" scale="50" orientation="landscape" r:id="rId1"/>
      <headerFooter>
        <oddHeader>&amp;L&amp;C&amp;R</oddHeader>
        <oddFooter>&amp;L&amp;C&amp;R</oddFooter>
      </headerFooter>
    </customSheetView>
  </customSheetViews>
  <mergeCells count="2">
    <mergeCell ref="A1:O1"/>
    <mergeCell ref="A2:J2"/>
  </mergeCells>
  <pageMargins left="0.39370078740157483" right="0.39370078740157483" top="0.74803149606299213" bottom="0.74803149606299213" header="0.31496062992125984" footer="0.31496062992125984"/>
  <pageSetup paperSize="9" scale="50" orientation="landscape"/>
  <headerFooter>
    <oddHeader>&amp;L&amp;C&amp;R</oddHeader>
    <oddFooter>&amp;L&amp;C&amp;R</oddFooter>
  </headerFooter>
  <rowBreaks count="4" manualBreakCount="4">
    <brk id="35" max="16383" man="1"/>
    <brk id="77" max="254" man="1"/>
    <brk id="121" max="16383" man="1"/>
    <brk id="166" max="16383" man="1"/>
  </rowBreaks>
  <drawing r:id="rId2"/>
</worksheet>
</file>

<file path=xl/worksheets/sheet9.xml><?xml version="1.0" encoding="utf-8"?>
<worksheet xmlns="http://schemas.openxmlformats.org/spreadsheetml/2006/main" xmlns:r="http://schemas.openxmlformats.org/officeDocument/2006/relationships">
  <dimension ref="A1:P215"/>
  <sheetViews>
    <sheetView zoomScaleNormal="100" workbookViewId="0">
      <selection sqref="A1:O1"/>
    </sheetView>
  </sheetViews>
  <sheetFormatPr defaultRowHeight="15" customHeight="1"/>
  <cols>
    <col min="1" max="1" width="10.375" style="1" customWidth="1"/>
    <col min="2" max="2" width="40.875" style="1" customWidth="1"/>
    <col min="3" max="3" width="15.75" customWidth="1"/>
    <col min="4" max="4" width="14.5" customWidth="1"/>
    <col min="5" max="5" width="15.375" customWidth="1"/>
    <col min="6" max="6" width="15.5" customWidth="1"/>
    <col min="7" max="7" width="14.5" customWidth="1"/>
    <col min="8" max="8" width="15.125" customWidth="1"/>
    <col min="9" max="9" width="16.125" customWidth="1"/>
    <col min="10" max="11" width="15.875" customWidth="1"/>
    <col min="12" max="12" width="16.125" customWidth="1"/>
    <col min="13" max="13" width="16.25" customWidth="1"/>
    <col min="14" max="14" width="16.125" customWidth="1"/>
    <col min="15" max="15" width="16" customWidth="1"/>
    <col min="16" max="20" width="16.875" customWidth="1"/>
  </cols>
  <sheetData>
    <row r="1" spans="1:16" ht="30" customHeight="1">
      <c r="A1" s="178" t="s">
        <v>855</v>
      </c>
      <c r="B1" s="178"/>
      <c r="C1" s="178"/>
      <c r="D1" s="178"/>
      <c r="E1" s="178"/>
      <c r="F1" s="178"/>
      <c r="G1" s="178"/>
      <c r="H1" s="178"/>
      <c r="I1" s="178"/>
      <c r="J1" s="178"/>
      <c r="K1" s="178"/>
      <c r="L1" s="178"/>
      <c r="M1" s="178"/>
      <c r="N1" s="178"/>
      <c r="O1" s="178"/>
    </row>
    <row r="2" spans="1:16" ht="30" customHeight="1">
      <c r="A2" s="182" t="s">
        <v>125</v>
      </c>
      <c r="B2" s="182"/>
      <c r="C2" s="182"/>
      <c r="D2" s="182"/>
      <c r="E2" s="182"/>
      <c r="F2" s="182"/>
      <c r="G2" s="182"/>
      <c r="H2" s="182"/>
      <c r="I2" s="182"/>
      <c r="J2" s="182"/>
    </row>
    <row r="3" spans="1:16" ht="48.75" customHeight="1">
      <c r="A3" s="26" t="s">
        <v>5</v>
      </c>
      <c r="B3" s="26" t="s">
        <v>11</v>
      </c>
      <c r="C3" s="135" t="s">
        <v>846</v>
      </c>
      <c r="D3" s="135" t="s">
        <v>807</v>
      </c>
      <c r="E3" s="135" t="s">
        <v>847</v>
      </c>
      <c r="F3" s="135" t="s">
        <v>803</v>
      </c>
      <c r="G3" s="135" t="s">
        <v>848</v>
      </c>
      <c r="H3" s="135" t="s">
        <v>804</v>
      </c>
      <c r="I3" s="11" t="s">
        <v>131</v>
      </c>
      <c r="J3" s="11" t="s">
        <v>130</v>
      </c>
      <c r="K3" s="135" t="s">
        <v>849</v>
      </c>
      <c r="L3" s="135" t="s">
        <v>805</v>
      </c>
      <c r="M3" s="135" t="s">
        <v>850</v>
      </c>
      <c r="N3" s="135" t="s">
        <v>806</v>
      </c>
    </row>
    <row r="4" spans="1:16" ht="60" customHeight="1">
      <c r="A4" s="25" t="s">
        <v>108</v>
      </c>
      <c r="B4" s="18" t="s">
        <v>545</v>
      </c>
      <c r="C4" s="21">
        <f>'2. Agency dashboard'!C317</f>
        <v>2.46E-2</v>
      </c>
      <c r="D4" s="21">
        <f>'2. Agency dashboard'!D317</f>
        <v>3.4799999999999998E-2</v>
      </c>
      <c r="E4" s="21">
        <v>2.18E-2</v>
      </c>
      <c r="F4" s="21">
        <v>2.1700000000000001E-2</v>
      </c>
      <c r="G4" s="21">
        <v>2.1000000000000001E-2</v>
      </c>
      <c r="H4" s="21">
        <v>2.1100000000000001E-2</v>
      </c>
      <c r="I4" s="21" t="s">
        <v>869</v>
      </c>
      <c r="J4" s="21" t="s">
        <v>869</v>
      </c>
      <c r="K4" s="21">
        <v>1.9300000000000001E-2</v>
      </c>
      <c r="L4" s="21">
        <v>1.9300000000000001E-2</v>
      </c>
      <c r="M4" s="21">
        <v>1.26E-2</v>
      </c>
      <c r="N4" s="21">
        <v>1.6400000000000001E-2</v>
      </c>
    </row>
    <row r="5" spans="1:16" ht="39.950000000000003" customHeight="1">
      <c r="A5" s="25" t="s">
        <v>109</v>
      </c>
      <c r="B5" s="18" t="s">
        <v>110</v>
      </c>
      <c r="C5" s="21"/>
      <c r="D5" s="21"/>
      <c r="E5" s="21"/>
      <c r="F5" s="52"/>
      <c r="G5" s="52"/>
      <c r="H5" s="52"/>
      <c r="I5" s="52"/>
      <c r="J5" s="52"/>
      <c r="K5" s="52"/>
      <c r="L5" s="52"/>
      <c r="M5" s="52"/>
      <c r="N5" s="52"/>
    </row>
    <row r="6" spans="1:16" ht="39.950000000000003" customHeight="1">
      <c r="A6" s="17" t="s">
        <v>111</v>
      </c>
      <c r="B6" s="20" t="s">
        <v>112</v>
      </c>
      <c r="C6" s="21">
        <f>'2. Agency dashboard'!C319</f>
        <v>6.3E-3</v>
      </c>
      <c r="D6" s="21">
        <f>'2. Agency dashboard'!D319</f>
        <v>8.0000000000000002E-3</v>
      </c>
      <c r="E6" s="21">
        <v>6.1999999999999998E-3</v>
      </c>
      <c r="F6" s="21">
        <v>7.7999999999999996E-3</v>
      </c>
      <c r="G6" s="21">
        <v>5.8999999999999999E-3</v>
      </c>
      <c r="H6" s="21">
        <v>7.0000000000000001E-3</v>
      </c>
      <c r="I6" s="21" t="s">
        <v>869</v>
      </c>
      <c r="J6" s="21" t="s">
        <v>869</v>
      </c>
      <c r="K6" s="21">
        <v>4.4999999999999997E-3</v>
      </c>
      <c r="L6" s="21">
        <v>4.5999999999999999E-3</v>
      </c>
      <c r="M6" s="21">
        <v>3.0000000000000001E-3</v>
      </c>
      <c r="N6" s="21">
        <v>3.0000000000000001E-3</v>
      </c>
    </row>
    <row r="7" spans="1:16" ht="39.950000000000003" customHeight="1">
      <c r="A7" s="17" t="s">
        <v>113</v>
      </c>
      <c r="B7" s="20" t="s">
        <v>114</v>
      </c>
      <c r="C7" s="21">
        <f>'2. Agency dashboard'!C320</f>
        <v>1.9E-3</v>
      </c>
      <c r="D7" s="21">
        <f>'2. Agency dashboard'!D320</f>
        <v>1.6000000000000001E-3</v>
      </c>
      <c r="E7" s="21">
        <v>2.5999999999999999E-3</v>
      </c>
      <c r="F7" s="21">
        <v>2.5000000000000001E-3</v>
      </c>
      <c r="G7" s="21">
        <v>2.2000000000000001E-3</v>
      </c>
      <c r="H7" s="21">
        <v>1.8E-3</v>
      </c>
      <c r="I7" s="21" t="s">
        <v>869</v>
      </c>
      <c r="J7" s="21" t="s">
        <v>869</v>
      </c>
      <c r="K7" s="21">
        <v>2E-3</v>
      </c>
      <c r="L7" s="21">
        <v>1.6000000000000001E-3</v>
      </c>
      <c r="M7" s="21">
        <v>1.4E-3</v>
      </c>
      <c r="N7" s="21">
        <v>1.1999999999999999E-3</v>
      </c>
    </row>
    <row r="8" spans="1:16" ht="39.950000000000003" customHeight="1">
      <c r="A8" s="17" t="s">
        <v>115</v>
      </c>
      <c r="B8" s="20" t="s">
        <v>116</v>
      </c>
      <c r="C8" s="21">
        <f>'2. Agency dashboard'!C321</f>
        <v>2.0999999999999999E-3</v>
      </c>
      <c r="D8" s="21">
        <f>'2. Agency dashboard'!D321</f>
        <v>3.3999999999999998E-3</v>
      </c>
      <c r="E8" s="21">
        <v>3.8E-3</v>
      </c>
      <c r="F8" s="21">
        <v>3.8E-3</v>
      </c>
      <c r="G8" s="21">
        <v>3.7000000000000002E-3</v>
      </c>
      <c r="H8" s="21">
        <v>3.5000000000000001E-3</v>
      </c>
      <c r="I8" s="21" t="s">
        <v>869</v>
      </c>
      <c r="J8" s="21" t="s">
        <v>869</v>
      </c>
      <c r="K8" s="21">
        <v>1.4E-3</v>
      </c>
      <c r="L8" s="21">
        <v>1.8E-3</v>
      </c>
      <c r="M8" s="21">
        <v>1.1999999999999999E-3</v>
      </c>
      <c r="N8" s="21">
        <v>1E-3</v>
      </c>
    </row>
    <row r="9" spans="1:16" ht="39.950000000000003" customHeight="1">
      <c r="A9" s="17" t="s">
        <v>117</v>
      </c>
      <c r="B9" s="20" t="s">
        <v>118</v>
      </c>
      <c r="C9" s="21">
        <f>'2. Agency dashboard'!C322</f>
        <v>1.6999999999999999E-3</v>
      </c>
      <c r="D9" s="21">
        <f>'2. Agency dashboard'!D322</f>
        <v>1.4E-3</v>
      </c>
      <c r="E9" s="21">
        <v>2.5000000000000001E-3</v>
      </c>
      <c r="F9" s="21">
        <v>2.3999999999999998E-3</v>
      </c>
      <c r="G9" s="21">
        <v>2.5000000000000001E-3</v>
      </c>
      <c r="H9" s="21">
        <v>2E-3</v>
      </c>
      <c r="I9" s="21" t="s">
        <v>869</v>
      </c>
      <c r="J9" s="21" t="s">
        <v>869</v>
      </c>
      <c r="K9" s="21">
        <v>1.8E-3</v>
      </c>
      <c r="L9" s="21">
        <v>1.6000000000000001E-3</v>
      </c>
      <c r="M9" s="21">
        <v>1.6999999999999999E-3</v>
      </c>
      <c r="N9" s="21">
        <v>1.5E-3</v>
      </c>
    </row>
    <row r="10" spans="1:16" ht="39.950000000000003" customHeight="1">
      <c r="A10" s="17" t="s">
        <v>119</v>
      </c>
      <c r="B10" s="20" t="s">
        <v>1</v>
      </c>
      <c r="C10" s="21">
        <f>'2. Agency dashboard'!C323</f>
        <v>1.06E-2</v>
      </c>
      <c r="D10" s="21">
        <f>'2. Agency dashboard'!D323</f>
        <v>1.01E-2</v>
      </c>
      <c r="E10" s="21">
        <v>4.3E-3</v>
      </c>
      <c r="F10" s="21">
        <v>4.5999999999999999E-3</v>
      </c>
      <c r="G10" s="21">
        <v>4.4000000000000003E-3</v>
      </c>
      <c r="H10" s="21">
        <v>5.3E-3</v>
      </c>
      <c r="I10" s="21" t="s">
        <v>869</v>
      </c>
      <c r="J10" s="21" t="s">
        <v>869</v>
      </c>
      <c r="K10" s="21">
        <v>1.4E-3</v>
      </c>
      <c r="L10" s="21">
        <v>1.5E-3</v>
      </c>
      <c r="M10" s="21">
        <v>2E-3</v>
      </c>
      <c r="N10" s="21">
        <v>1.5E-3</v>
      </c>
    </row>
    <row r="11" spans="1:16" ht="39.950000000000003" customHeight="1">
      <c r="A11" s="17" t="s">
        <v>120</v>
      </c>
      <c r="B11" s="17" t="s">
        <v>170</v>
      </c>
      <c r="C11" s="21">
        <f>'2. Agency dashboard'!C324</f>
        <v>2.0999999999999999E-3</v>
      </c>
      <c r="D11" s="21">
        <f>'2. Agency dashboard'!D324</f>
        <v>3.2000000000000002E-3</v>
      </c>
      <c r="E11" s="21">
        <v>2.9999999999999997E-4</v>
      </c>
      <c r="F11" s="21">
        <v>2.0000000000000001E-4</v>
      </c>
      <c r="G11" s="21">
        <v>0</v>
      </c>
      <c r="H11" s="21">
        <v>0</v>
      </c>
      <c r="I11" s="21" t="s">
        <v>869</v>
      </c>
      <c r="J11" s="21" t="s">
        <v>869</v>
      </c>
      <c r="K11" s="21">
        <v>0</v>
      </c>
      <c r="L11" s="21">
        <v>0</v>
      </c>
      <c r="M11" s="21">
        <v>0</v>
      </c>
      <c r="N11" s="21">
        <v>0</v>
      </c>
    </row>
    <row r="12" spans="1:16" ht="39.950000000000003" customHeight="1">
      <c r="A12" s="17" t="s">
        <v>171</v>
      </c>
      <c r="B12" s="20" t="s">
        <v>121</v>
      </c>
      <c r="C12" s="21">
        <f>'2. Agency dashboard'!C325</f>
        <v>0</v>
      </c>
      <c r="D12" s="21">
        <f>'2. Agency dashboard'!D325</f>
        <v>7.0000000000000001E-3</v>
      </c>
      <c r="E12" s="21">
        <v>0</v>
      </c>
      <c r="F12" s="21">
        <v>1E-4</v>
      </c>
      <c r="G12" s="21">
        <v>0</v>
      </c>
      <c r="H12" s="21">
        <v>0</v>
      </c>
      <c r="I12" s="21" t="s">
        <v>869</v>
      </c>
      <c r="J12" s="21" t="s">
        <v>869</v>
      </c>
      <c r="K12" s="21">
        <v>0</v>
      </c>
      <c r="L12" s="21">
        <v>0</v>
      </c>
      <c r="M12" s="21">
        <v>0</v>
      </c>
      <c r="N12" s="21">
        <v>0</v>
      </c>
    </row>
    <row r="13" spans="1:16" ht="50.25" customHeight="1">
      <c r="A13" s="104" t="s">
        <v>122</v>
      </c>
      <c r="B13" s="55" t="s">
        <v>546</v>
      </c>
      <c r="C13" s="93">
        <f>'2. Agency dashboard'!C326</f>
        <v>4507.2700000000004</v>
      </c>
      <c r="D13" s="93">
        <f>'2. Agency dashboard'!D326</f>
        <v>6257.6543000000001</v>
      </c>
      <c r="E13" s="23">
        <v>4890.0623999999998</v>
      </c>
      <c r="F13" s="23">
        <v>5601.9364999999998</v>
      </c>
      <c r="G13" s="23">
        <v>5473.8811999999998</v>
      </c>
      <c r="H13" s="23">
        <v>6463.7417999999998</v>
      </c>
      <c r="I13" s="23" t="s">
        <v>869</v>
      </c>
      <c r="J13" s="23" t="s">
        <v>869</v>
      </c>
      <c r="K13" s="23">
        <v>3911.2728000000002</v>
      </c>
      <c r="L13" s="23">
        <v>3879.8915999999999</v>
      </c>
      <c r="M13" s="23">
        <v>2756.2143000000001</v>
      </c>
      <c r="N13" s="23">
        <v>2432.0787999999998</v>
      </c>
      <c r="P13" s="71"/>
    </row>
    <row r="14" spans="1:16" ht="39.950000000000003" customHeight="1">
      <c r="A14" s="15" t="s">
        <v>827</v>
      </c>
      <c r="B14" s="141" t="s">
        <v>112</v>
      </c>
      <c r="C14" s="93">
        <f>'2. Agency dashboard'!C327</f>
        <v>1152.4994999999999</v>
      </c>
      <c r="D14" s="93">
        <f>'2. Agency dashboard'!D327</f>
        <v>1444.8829000000001</v>
      </c>
      <c r="E14" s="23">
        <v>1255.2713000000001</v>
      </c>
      <c r="F14" s="23">
        <v>1729.1733999999999</v>
      </c>
      <c r="G14" s="23">
        <v>1305.7578000000001</v>
      </c>
      <c r="H14" s="23">
        <v>1729.1733999999999</v>
      </c>
      <c r="I14" s="23" t="s">
        <v>869</v>
      </c>
      <c r="J14" s="23" t="s">
        <v>869</v>
      </c>
      <c r="K14" s="23">
        <v>811.50279999999998</v>
      </c>
      <c r="L14" s="23">
        <v>765.23429999999996</v>
      </c>
      <c r="M14" s="23">
        <v>512.81079999999997</v>
      </c>
      <c r="N14" s="23">
        <v>533.53499999999997</v>
      </c>
    </row>
    <row r="15" spans="1:16" ht="39.950000000000003" customHeight="1">
      <c r="A15" s="15" t="s">
        <v>828</v>
      </c>
      <c r="B15" s="141" t="s">
        <v>114</v>
      </c>
      <c r="C15" s="93">
        <f>'2. Agency dashboard'!C328</f>
        <v>345.87139999999999</v>
      </c>
      <c r="D15" s="93">
        <f>'2. Agency dashboard'!D328</f>
        <v>286.37880000000001</v>
      </c>
      <c r="E15" s="23">
        <v>434.09530000000001</v>
      </c>
      <c r="F15" s="23">
        <v>369.51400000000001</v>
      </c>
      <c r="G15" s="23">
        <v>480.41030000000001</v>
      </c>
      <c r="H15" s="23">
        <v>393.31659999999999</v>
      </c>
      <c r="I15" s="23" t="s">
        <v>869</v>
      </c>
      <c r="J15" s="23" t="s">
        <v>869</v>
      </c>
      <c r="K15" s="23">
        <v>362.66140000000001</v>
      </c>
      <c r="L15" s="23">
        <v>293.1671</v>
      </c>
      <c r="M15" s="23">
        <v>279.2405</v>
      </c>
      <c r="N15" s="23">
        <v>233.91659999999999</v>
      </c>
    </row>
    <row r="16" spans="1:16" ht="39.950000000000003" customHeight="1">
      <c r="A16" s="15" t="s">
        <v>829</v>
      </c>
      <c r="B16" s="141" t="s">
        <v>116</v>
      </c>
      <c r="C16" s="93">
        <f>'2. Agency dashboard'!C329</f>
        <v>377.48009999999999</v>
      </c>
      <c r="D16" s="93">
        <f>'2. Agency dashboard'!D329</f>
        <v>615.43600000000004</v>
      </c>
      <c r="E16" s="23">
        <v>1042.162</v>
      </c>
      <c r="F16" s="23">
        <v>835.27980000000002</v>
      </c>
      <c r="G16" s="23">
        <v>959.18589999999995</v>
      </c>
      <c r="H16" s="23">
        <v>835.27980000000002</v>
      </c>
      <c r="I16" s="23" t="s">
        <v>869</v>
      </c>
      <c r="J16" s="23" t="s">
        <v>869</v>
      </c>
      <c r="K16" s="23">
        <v>477.62650000000002</v>
      </c>
      <c r="L16" s="23">
        <v>636.18820000000005</v>
      </c>
      <c r="M16" s="23">
        <v>275.36309999999997</v>
      </c>
      <c r="N16" s="23">
        <v>234.63659999999999</v>
      </c>
    </row>
    <row r="17" spans="1:16" ht="39.950000000000003" customHeight="1">
      <c r="A17" s="15" t="s">
        <v>830</v>
      </c>
      <c r="B17" s="141" t="s">
        <v>118</v>
      </c>
      <c r="C17" s="93">
        <f>'2. Agency dashboard'!C330</f>
        <v>306.36059999999998</v>
      </c>
      <c r="D17" s="93">
        <f>'2. Agency dashboard'!D330</f>
        <v>248.03</v>
      </c>
      <c r="E17" s="23">
        <v>776.72770000000003</v>
      </c>
      <c r="F17" s="23">
        <v>533.03689999999995</v>
      </c>
      <c r="G17" s="23">
        <v>752.33209999999997</v>
      </c>
      <c r="H17" s="23">
        <v>522.61009999999999</v>
      </c>
      <c r="I17" s="23" t="s">
        <v>869</v>
      </c>
      <c r="J17" s="23" t="s">
        <v>869</v>
      </c>
      <c r="K17" s="23">
        <v>399.01229999999998</v>
      </c>
      <c r="L17" s="23">
        <v>375.73860000000002</v>
      </c>
      <c r="M17" s="23">
        <v>329.71510000000001</v>
      </c>
      <c r="N17" s="23">
        <v>352.20170000000002</v>
      </c>
    </row>
    <row r="18" spans="1:16" ht="39.950000000000003" customHeight="1">
      <c r="A18" s="15" t="s">
        <v>831</v>
      </c>
      <c r="B18" s="141" t="s">
        <v>1</v>
      </c>
      <c r="C18" s="93">
        <f>'2. Agency dashboard'!C331</f>
        <v>1945.1469</v>
      </c>
      <c r="D18" s="93">
        <f>'2. Agency dashboard'!D331</f>
        <v>1824.0409999999999</v>
      </c>
      <c r="E18" s="23">
        <v>1042.6514</v>
      </c>
      <c r="F18" s="23">
        <v>903.11699999999996</v>
      </c>
      <c r="G18" s="23">
        <v>1042.6514</v>
      </c>
      <c r="H18" s="23">
        <v>1085.2820999999999</v>
      </c>
      <c r="I18" s="23" t="s">
        <v>869</v>
      </c>
      <c r="J18" s="23" t="s">
        <v>869</v>
      </c>
      <c r="K18" s="23">
        <v>762.17870000000005</v>
      </c>
      <c r="L18" s="23">
        <v>735.22439999999995</v>
      </c>
      <c r="M18" s="23">
        <v>509.62950000000001</v>
      </c>
      <c r="N18" s="23">
        <v>457.59089999999998</v>
      </c>
    </row>
    <row r="19" spans="1:16" ht="39.950000000000003" customHeight="1">
      <c r="A19" s="15" t="s">
        <v>832</v>
      </c>
      <c r="B19" s="141" t="s">
        <v>170</v>
      </c>
      <c r="C19" s="93">
        <f>'2. Agency dashboard'!C332</f>
        <v>379.91149999999999</v>
      </c>
      <c r="D19" s="93">
        <f>'2. Agency dashboard'!D332</f>
        <v>575.85019999999997</v>
      </c>
      <c r="E19" s="23">
        <v>38.283799999999999</v>
      </c>
      <c r="F19" s="23">
        <v>19.667899999999999</v>
      </c>
      <c r="G19" s="23">
        <v>3.2978000000000001</v>
      </c>
      <c r="H19" s="23">
        <v>0</v>
      </c>
      <c r="I19" s="23" t="s">
        <v>869</v>
      </c>
      <c r="J19" s="23" t="s">
        <v>869</v>
      </c>
      <c r="K19" s="23">
        <v>0</v>
      </c>
      <c r="L19" s="23">
        <v>0</v>
      </c>
      <c r="M19" s="23">
        <v>0</v>
      </c>
      <c r="N19" s="23">
        <v>0</v>
      </c>
    </row>
    <row r="20" spans="1:16" ht="39.950000000000003" customHeight="1">
      <c r="A20" s="15" t="s">
        <v>833</v>
      </c>
      <c r="B20" s="141" t="s">
        <v>121</v>
      </c>
      <c r="C20" s="93">
        <f>'2. Agency dashboard'!C333</f>
        <v>0</v>
      </c>
      <c r="D20" s="93">
        <f>'2. Agency dashboard'!D333</f>
        <v>1263.0355</v>
      </c>
      <c r="E20" s="23">
        <v>0</v>
      </c>
      <c r="F20" s="23">
        <v>243.8759</v>
      </c>
      <c r="G20" s="23">
        <v>0</v>
      </c>
      <c r="H20" s="23">
        <v>0</v>
      </c>
      <c r="I20" s="23" t="s">
        <v>869</v>
      </c>
      <c r="J20" s="23" t="s">
        <v>869</v>
      </c>
      <c r="K20" s="23">
        <v>0</v>
      </c>
      <c r="L20" s="23">
        <v>0</v>
      </c>
      <c r="M20" s="23">
        <v>0</v>
      </c>
      <c r="N20" s="23">
        <v>0</v>
      </c>
    </row>
    <row r="21" spans="1:16" ht="39.950000000000003" customHeight="1">
      <c r="A21" s="81" t="s">
        <v>123</v>
      </c>
      <c r="B21" s="79" t="s">
        <v>547</v>
      </c>
      <c r="C21" s="59"/>
      <c r="D21" s="59"/>
      <c r="E21" s="23"/>
      <c r="F21" s="23"/>
      <c r="G21" s="23"/>
      <c r="H21" s="23"/>
      <c r="I21" s="23"/>
      <c r="J21" s="23"/>
      <c r="K21" s="23"/>
      <c r="L21" s="23"/>
      <c r="M21" s="23"/>
      <c r="N21" s="23"/>
      <c r="P21" s="71"/>
    </row>
    <row r="22" spans="1:16" ht="39.950000000000003" customHeight="1">
      <c r="A22" s="84" t="s">
        <v>784</v>
      </c>
      <c r="B22" s="79" t="s">
        <v>548</v>
      </c>
      <c r="C22" s="59">
        <f>'2. Agency dashboard'!C335</f>
        <v>0.56520000000000004</v>
      </c>
      <c r="D22" s="59">
        <f>'2. Agency dashboard'!D335</f>
        <v>0.42109999999999997</v>
      </c>
      <c r="E22" s="21">
        <v>0.21590000000000001</v>
      </c>
      <c r="F22" s="21">
        <v>0.26140000000000002</v>
      </c>
      <c r="G22" s="21">
        <v>0.26790000000000003</v>
      </c>
      <c r="H22" s="21">
        <v>0.35449999999999998</v>
      </c>
      <c r="I22" s="21" t="s">
        <v>869</v>
      </c>
      <c r="J22" s="21" t="s">
        <v>869</v>
      </c>
      <c r="K22" s="21">
        <v>8.1199999999999994E-2</v>
      </c>
      <c r="L22" s="21">
        <v>0.2036</v>
      </c>
      <c r="M22" s="21">
        <v>8.1199999999999994E-2</v>
      </c>
      <c r="N22" s="21">
        <v>0.2036</v>
      </c>
    </row>
    <row r="23" spans="1:16" ht="39.950000000000003" customHeight="1">
      <c r="A23" s="84" t="s">
        <v>785</v>
      </c>
      <c r="B23" s="79" t="s">
        <v>549</v>
      </c>
      <c r="C23" s="59">
        <f>'2. Agency dashboard'!C336</f>
        <v>0.26090000000000002</v>
      </c>
      <c r="D23" s="59">
        <f>'2. Agency dashboard'!D336</f>
        <v>0.31580000000000003</v>
      </c>
      <c r="E23" s="21">
        <v>0.40400000000000003</v>
      </c>
      <c r="F23" s="21">
        <v>0.36630000000000001</v>
      </c>
      <c r="G23" s="21">
        <v>0.35489999999999999</v>
      </c>
      <c r="H23" s="21">
        <v>0.29620000000000002</v>
      </c>
      <c r="I23" s="21" t="s">
        <v>869</v>
      </c>
      <c r="J23" s="21" t="s">
        <v>869</v>
      </c>
      <c r="K23" s="21">
        <v>0.27900000000000003</v>
      </c>
      <c r="L23" s="21">
        <v>0.25800000000000001</v>
      </c>
      <c r="M23" s="21">
        <v>0.25269999999999998</v>
      </c>
      <c r="N23" s="21">
        <v>0.1875</v>
      </c>
    </row>
    <row r="24" spans="1:16" ht="39.950000000000003" customHeight="1">
      <c r="A24" s="84" t="s">
        <v>786</v>
      </c>
      <c r="B24" s="79" t="s">
        <v>550</v>
      </c>
      <c r="C24" s="59">
        <f>'2. Agency dashboard'!C337</f>
        <v>0.13039999999999999</v>
      </c>
      <c r="D24" s="59">
        <f>'2. Agency dashboard'!D337</f>
        <v>0.21049999999999999</v>
      </c>
      <c r="E24" s="21">
        <v>0.12770000000000001</v>
      </c>
      <c r="F24" s="21">
        <v>8.0399999999999999E-2</v>
      </c>
      <c r="G24" s="21">
        <v>0.12770000000000001</v>
      </c>
      <c r="H24" s="21">
        <v>0.12920000000000001</v>
      </c>
      <c r="I24" s="21" t="s">
        <v>869</v>
      </c>
      <c r="J24" s="21" t="s">
        <v>869</v>
      </c>
      <c r="K24" s="21">
        <v>0</v>
      </c>
      <c r="L24" s="21">
        <v>0</v>
      </c>
      <c r="M24" s="21">
        <v>0</v>
      </c>
      <c r="N24" s="21">
        <v>0</v>
      </c>
    </row>
    <row r="25" spans="1:16" ht="39.950000000000003" customHeight="1">
      <c r="A25" s="84" t="s">
        <v>787</v>
      </c>
      <c r="B25" s="79" t="s">
        <v>551</v>
      </c>
      <c r="C25" s="59">
        <f>'2. Agency dashboard'!C338</f>
        <v>4.3499999999999997E-2</v>
      </c>
      <c r="D25" s="59">
        <f>'2. Agency dashboard'!D338</f>
        <v>5.2600000000000001E-2</v>
      </c>
      <c r="E25" s="21">
        <v>0.16669999999999999</v>
      </c>
      <c r="F25" s="21">
        <v>0.1981</v>
      </c>
      <c r="G25" s="21">
        <v>0.16669999999999999</v>
      </c>
      <c r="H25" s="21">
        <v>0.15740000000000001</v>
      </c>
      <c r="I25" s="21" t="s">
        <v>869</v>
      </c>
      <c r="J25" s="21" t="s">
        <v>869</v>
      </c>
      <c r="K25" s="21">
        <v>9.6000000000000002E-2</v>
      </c>
      <c r="L25" s="21">
        <v>8.5199999999999998E-2</v>
      </c>
      <c r="M25" s="21">
        <v>9.6000000000000002E-2</v>
      </c>
      <c r="N25" s="21">
        <v>9.3200000000000005E-2</v>
      </c>
    </row>
    <row r="26" spans="1:16" ht="39.950000000000003" customHeight="1">
      <c r="A26" s="81" t="s">
        <v>124</v>
      </c>
      <c r="B26" s="79" t="s">
        <v>552</v>
      </c>
      <c r="C26" s="59">
        <f>'2. Agency dashboard'!C339</f>
        <v>0.73909999999999998</v>
      </c>
      <c r="D26" s="59">
        <f>'2. Agency dashboard'!D339</f>
        <v>0.52629999999999999</v>
      </c>
      <c r="E26" s="21">
        <v>0.89859999999999995</v>
      </c>
      <c r="F26" s="21">
        <v>0.73170000000000002</v>
      </c>
      <c r="G26" s="21">
        <v>0.76090000000000002</v>
      </c>
      <c r="H26" s="21">
        <v>0.66410000000000002</v>
      </c>
      <c r="I26" s="21" t="s">
        <v>869</v>
      </c>
      <c r="J26" s="21" t="s">
        <v>869</v>
      </c>
      <c r="K26" s="21">
        <v>1</v>
      </c>
      <c r="L26" s="21">
        <v>1</v>
      </c>
      <c r="M26" s="21">
        <v>1</v>
      </c>
      <c r="N26" s="21">
        <v>0.98529999999999995</v>
      </c>
      <c r="P26" s="71"/>
    </row>
    <row r="27" spans="1:16" ht="39.950000000000003" customHeight="1">
      <c r="A27" s="81" t="s">
        <v>792</v>
      </c>
      <c r="B27" s="79" t="s">
        <v>788</v>
      </c>
      <c r="C27" s="80">
        <f>'2. Agency dashboard'!C340</f>
        <v>3.3</v>
      </c>
      <c r="D27" s="80">
        <f>'2. Agency dashboard'!D340</f>
        <v>3.2</v>
      </c>
      <c r="E27" s="54">
        <v>2.5499999999999998</v>
      </c>
      <c r="F27" s="54">
        <v>2.85</v>
      </c>
      <c r="G27" s="54">
        <v>2.6</v>
      </c>
      <c r="H27" s="54">
        <v>2.65</v>
      </c>
      <c r="I27" s="54" t="s">
        <v>869</v>
      </c>
      <c r="J27" s="54" t="s">
        <v>869</v>
      </c>
      <c r="K27" s="54">
        <v>3</v>
      </c>
      <c r="L27" s="54">
        <v>3.15</v>
      </c>
      <c r="M27" s="54">
        <v>3.0750000000000002</v>
      </c>
      <c r="N27" s="54">
        <v>3.0750000000000002</v>
      </c>
      <c r="P27" s="71"/>
    </row>
    <row r="28" spans="1:16" ht="39.950000000000003" customHeight="1">
      <c r="A28" s="81" t="s">
        <v>793</v>
      </c>
      <c r="B28" s="79" t="s">
        <v>789</v>
      </c>
      <c r="C28" s="80">
        <f>'2. Agency dashboard'!C341</f>
        <v>3.6</v>
      </c>
      <c r="D28" s="80">
        <f>'2. Agency dashboard'!D341</f>
        <v>4</v>
      </c>
      <c r="E28" s="54">
        <v>3.45</v>
      </c>
      <c r="F28" s="54">
        <v>3.4</v>
      </c>
      <c r="G28" s="54">
        <v>3.45</v>
      </c>
      <c r="H28" s="54">
        <v>3.4</v>
      </c>
      <c r="I28" s="54" t="s">
        <v>869</v>
      </c>
      <c r="J28" s="54" t="s">
        <v>869</v>
      </c>
      <c r="K28" s="54">
        <v>3.6749999999999998</v>
      </c>
      <c r="L28" s="54">
        <v>3.8250000000000002</v>
      </c>
      <c r="M28" s="54">
        <v>3.6</v>
      </c>
      <c r="N28" s="54">
        <v>3.6749999999999998</v>
      </c>
      <c r="P28" s="71"/>
    </row>
    <row r="29" spans="1:16" ht="39.950000000000003" customHeight="1">
      <c r="A29" s="81" t="s">
        <v>794</v>
      </c>
      <c r="B29" s="79" t="s">
        <v>790</v>
      </c>
      <c r="C29" s="80">
        <f>'2. Agency dashboard'!C342</f>
        <v>3</v>
      </c>
      <c r="D29" s="80">
        <f>'2. Agency dashboard'!D342</f>
        <v>2.5</v>
      </c>
      <c r="E29" s="54">
        <v>2.75</v>
      </c>
      <c r="F29" s="54">
        <v>2.5</v>
      </c>
      <c r="G29" s="54">
        <v>2.75</v>
      </c>
      <c r="H29" s="54">
        <v>2.5</v>
      </c>
      <c r="I29" s="54" t="s">
        <v>869</v>
      </c>
      <c r="J29" s="54" t="s">
        <v>869</v>
      </c>
      <c r="K29" s="54">
        <v>2.95</v>
      </c>
      <c r="L29" s="54">
        <v>2.6749999999999998</v>
      </c>
      <c r="M29" s="54">
        <v>3</v>
      </c>
      <c r="N29" s="54">
        <v>2.8</v>
      </c>
      <c r="P29" s="71"/>
    </row>
    <row r="30" spans="1:16" ht="39.950000000000003" customHeight="1">
      <c r="A30" s="81" t="s">
        <v>795</v>
      </c>
      <c r="B30" s="79" t="s">
        <v>791</v>
      </c>
      <c r="C30" s="80">
        <f>'2. Agency dashboard'!C343</f>
        <v>3.6</v>
      </c>
      <c r="D30" s="80">
        <f>'2. Agency dashboard'!D343</f>
        <v>3.3</v>
      </c>
      <c r="E30" s="54">
        <v>3.2</v>
      </c>
      <c r="F30" s="54">
        <v>3.3</v>
      </c>
      <c r="G30" s="54">
        <v>3.3</v>
      </c>
      <c r="H30" s="54">
        <v>3.3</v>
      </c>
      <c r="I30" s="54" t="s">
        <v>869</v>
      </c>
      <c r="J30" s="54" t="s">
        <v>869</v>
      </c>
      <c r="K30" s="54">
        <v>3.5750000000000002</v>
      </c>
      <c r="L30" s="54">
        <v>3.5750000000000002</v>
      </c>
      <c r="M30" s="54">
        <v>3.6</v>
      </c>
      <c r="N30" s="54">
        <v>3.6</v>
      </c>
      <c r="P30" s="71"/>
    </row>
    <row r="31" spans="1:16" ht="27.75" customHeight="1"/>
    <row r="32" spans="1:16" ht="60" customHeight="1">
      <c r="A32" s="28" t="str">
        <f>A4</f>
        <v>CES1</v>
      </c>
      <c r="B32" s="27" t="str">
        <f>B4</f>
        <v xml:space="preserve">Total cost of the CES function as a percentage of organisational running costs </v>
      </c>
      <c r="C32" s="135" t="s">
        <v>846</v>
      </c>
      <c r="D32" s="135" t="s">
        <v>807</v>
      </c>
      <c r="E32" s="11" t="s">
        <v>126</v>
      </c>
      <c r="F32" s="11" t="s">
        <v>127</v>
      </c>
      <c r="G32" s="11" t="s">
        <v>131</v>
      </c>
      <c r="H32" s="11" t="s">
        <v>130</v>
      </c>
      <c r="I32" s="11" t="s">
        <v>128</v>
      </c>
      <c r="J32" s="11" t="s">
        <v>129</v>
      </c>
    </row>
    <row r="33" spans="1:10" ht="15" customHeight="1">
      <c r="A33" s="28"/>
      <c r="B33" s="2" t="s">
        <v>132</v>
      </c>
      <c r="C33" s="24">
        <f>C4</f>
        <v>2.46E-2</v>
      </c>
      <c r="D33" s="24">
        <f>D4</f>
        <v>3.4799999999999998E-2</v>
      </c>
      <c r="E33" s="24">
        <f>E4</f>
        <v>2.18E-2</v>
      </c>
      <c r="F33" s="24">
        <f>G4</f>
        <v>2.1000000000000001E-2</v>
      </c>
      <c r="G33" s="24" t="str">
        <f>I4</f>
        <v>N/A</v>
      </c>
      <c r="H33" s="24" t="str">
        <f>J4</f>
        <v>N/A</v>
      </c>
      <c r="I33" s="24">
        <f>K4</f>
        <v>1.9300000000000001E-2</v>
      </c>
      <c r="J33" s="24">
        <f>M4</f>
        <v>1.26E-2</v>
      </c>
    </row>
    <row r="53" spans="1:10" ht="45" customHeight="1">
      <c r="A53" s="28" t="str">
        <f>A5</f>
        <v>CES2</v>
      </c>
      <c r="B53" s="27" t="str">
        <f>B5</f>
        <v>Total cost of CES process as a percentage of organisational running costs</v>
      </c>
      <c r="C53" s="135" t="s">
        <v>846</v>
      </c>
      <c r="D53" s="135" t="s">
        <v>807</v>
      </c>
      <c r="E53" s="11" t="s">
        <v>126</v>
      </c>
      <c r="F53" s="11" t="s">
        <v>127</v>
      </c>
      <c r="G53" s="11" t="s">
        <v>131</v>
      </c>
      <c r="H53" s="11" t="s">
        <v>130</v>
      </c>
      <c r="I53" s="11" t="s">
        <v>128</v>
      </c>
      <c r="J53" s="11" t="s">
        <v>129</v>
      </c>
    </row>
    <row r="54" spans="1:10" ht="30" customHeight="1">
      <c r="A54" s="51" t="str">
        <f t="shared" ref="A54:E60" si="0">A6</f>
        <v>CES2.1</v>
      </c>
      <c r="B54" s="20" t="str">
        <f t="shared" si="0"/>
        <v>Communications and external relations (excluding the publications function)</v>
      </c>
      <c r="C54" s="33">
        <f>C6</f>
        <v>6.3E-3</v>
      </c>
      <c r="D54" s="33">
        <f>D6</f>
        <v>8.0000000000000002E-3</v>
      </c>
      <c r="E54" s="33">
        <f>E6</f>
        <v>6.1999999999999998E-3</v>
      </c>
      <c r="F54" s="33">
        <f>G6</f>
        <v>5.8999999999999999E-3</v>
      </c>
      <c r="G54" s="33" t="str">
        <f>I6</f>
        <v>N/A</v>
      </c>
      <c r="H54" s="33" t="str">
        <f>J6</f>
        <v>N/A</v>
      </c>
      <c r="I54" s="33">
        <f>K6</f>
        <v>4.4999999999999997E-3</v>
      </c>
      <c r="J54" s="33">
        <f t="shared" ref="J54:J60" si="1">M6</f>
        <v>3.0000000000000001E-3</v>
      </c>
    </row>
    <row r="55" spans="1:10" ht="15" customHeight="1">
      <c r="A55" s="51" t="str">
        <f t="shared" si="0"/>
        <v>CES2.2</v>
      </c>
      <c r="B55" s="20" t="str">
        <f t="shared" si="0"/>
        <v>Strategy and planning</v>
      </c>
      <c r="C55" s="33">
        <f t="shared" si="0"/>
        <v>1.9E-3</v>
      </c>
      <c r="D55" s="33">
        <f t="shared" si="0"/>
        <v>1.6000000000000001E-3</v>
      </c>
      <c r="E55" s="33">
        <f t="shared" si="0"/>
        <v>2.5999999999999999E-3</v>
      </c>
      <c r="F55" s="33">
        <f t="shared" ref="F55:F60" si="2">G7</f>
        <v>2.2000000000000001E-3</v>
      </c>
      <c r="G55" s="33" t="str">
        <f t="shared" ref="G55:G60" si="3">I7</f>
        <v>N/A</v>
      </c>
      <c r="H55" s="33" t="str">
        <f t="shared" ref="H55:H60" si="4">J7</f>
        <v>N/A</v>
      </c>
      <c r="I55" s="33">
        <f t="shared" ref="I55:I60" si="5">K7</f>
        <v>2E-3</v>
      </c>
      <c r="J55" s="33">
        <f t="shared" si="1"/>
        <v>1.4E-3</v>
      </c>
    </row>
    <row r="56" spans="1:10" ht="30" customHeight="1">
      <c r="A56" s="51" t="str">
        <f t="shared" si="0"/>
        <v>CES2.3</v>
      </c>
      <c r="B56" s="20" t="str">
        <f t="shared" si="0"/>
        <v>Library, document management, archive and research</v>
      </c>
      <c r="C56" s="33">
        <f t="shared" si="0"/>
        <v>2.0999999999999999E-3</v>
      </c>
      <c r="D56" s="33">
        <f t="shared" si="0"/>
        <v>3.3999999999999998E-3</v>
      </c>
      <c r="E56" s="33">
        <f t="shared" si="0"/>
        <v>3.8E-3</v>
      </c>
      <c r="F56" s="33">
        <f t="shared" si="2"/>
        <v>3.7000000000000002E-3</v>
      </c>
      <c r="G56" s="33" t="str">
        <f t="shared" si="3"/>
        <v>N/A</v>
      </c>
      <c r="H56" s="33" t="str">
        <f t="shared" si="4"/>
        <v>N/A</v>
      </c>
      <c r="I56" s="33">
        <f t="shared" si="5"/>
        <v>1.4E-3</v>
      </c>
      <c r="J56" s="33">
        <f t="shared" si="1"/>
        <v>1.1999999999999999E-3</v>
      </c>
    </row>
    <row r="57" spans="1:10" ht="15" customHeight="1">
      <c r="A57" s="51" t="str">
        <f t="shared" si="0"/>
        <v>CES2.4</v>
      </c>
      <c r="B57" s="20" t="str">
        <f t="shared" si="0"/>
        <v>Audit and risk management</v>
      </c>
      <c r="C57" s="33">
        <f t="shared" si="0"/>
        <v>1.6999999999999999E-3</v>
      </c>
      <c r="D57" s="33">
        <f t="shared" si="0"/>
        <v>1.4E-3</v>
      </c>
      <c r="E57" s="33">
        <f t="shared" si="0"/>
        <v>2.5000000000000001E-3</v>
      </c>
      <c r="F57" s="33">
        <f t="shared" si="2"/>
        <v>2.5000000000000001E-3</v>
      </c>
      <c r="G57" s="33" t="str">
        <f t="shared" si="3"/>
        <v>N/A</v>
      </c>
      <c r="H57" s="33" t="str">
        <f t="shared" si="4"/>
        <v>N/A</v>
      </c>
      <c r="I57" s="33">
        <f t="shared" si="5"/>
        <v>1.8E-3</v>
      </c>
      <c r="J57" s="33">
        <f t="shared" si="1"/>
        <v>1.6999999999999999E-3</v>
      </c>
    </row>
    <row r="58" spans="1:10" ht="15" customHeight="1">
      <c r="A58" s="51" t="str">
        <f t="shared" si="0"/>
        <v>CES2.5</v>
      </c>
      <c r="B58" s="20" t="str">
        <f t="shared" si="0"/>
        <v>Legal</v>
      </c>
      <c r="C58" s="33">
        <f t="shared" si="0"/>
        <v>1.06E-2</v>
      </c>
      <c r="D58" s="33">
        <f t="shared" si="0"/>
        <v>1.01E-2</v>
      </c>
      <c r="E58" s="33">
        <f t="shared" si="0"/>
        <v>4.3E-3</v>
      </c>
      <c r="F58" s="33">
        <f t="shared" si="2"/>
        <v>4.4000000000000003E-3</v>
      </c>
      <c r="G58" s="33" t="str">
        <f t="shared" si="3"/>
        <v>N/A</v>
      </c>
      <c r="H58" s="33" t="str">
        <f t="shared" si="4"/>
        <v>N/A</v>
      </c>
      <c r="I58" s="33">
        <f t="shared" si="5"/>
        <v>1.4E-3</v>
      </c>
      <c r="J58" s="33">
        <f t="shared" si="1"/>
        <v>2E-3</v>
      </c>
    </row>
    <row r="59" spans="1:10" ht="15" customHeight="1">
      <c r="A59" s="51" t="str">
        <f t="shared" si="0"/>
        <v>CES2.6</v>
      </c>
      <c r="B59" s="20" t="str">
        <f t="shared" ref="B59:E60" si="6">B11</f>
        <v>Portfolio Management Office</v>
      </c>
      <c r="C59" s="33">
        <f t="shared" si="6"/>
        <v>2.0999999999999999E-3</v>
      </c>
      <c r="D59" s="33">
        <f t="shared" si="6"/>
        <v>3.2000000000000002E-3</v>
      </c>
      <c r="E59" s="33">
        <f t="shared" si="6"/>
        <v>2.9999999999999997E-4</v>
      </c>
      <c r="F59" s="33">
        <f t="shared" si="2"/>
        <v>0</v>
      </c>
      <c r="G59" s="33" t="str">
        <f t="shared" si="3"/>
        <v>N/A</v>
      </c>
      <c r="H59" s="33" t="str">
        <f t="shared" si="4"/>
        <v>N/A</v>
      </c>
      <c r="I59" s="33">
        <f t="shared" si="5"/>
        <v>0</v>
      </c>
      <c r="J59" s="33">
        <f t="shared" si="1"/>
        <v>0</v>
      </c>
    </row>
    <row r="60" spans="1:10" ht="15" customHeight="1">
      <c r="A60" s="51" t="str">
        <f t="shared" si="0"/>
        <v>CES2.7</v>
      </c>
      <c r="B60" s="20" t="str">
        <f t="shared" si="6"/>
        <v>All other identified corporate costs</v>
      </c>
      <c r="C60" s="33">
        <f t="shared" si="6"/>
        <v>0</v>
      </c>
      <c r="D60" s="33">
        <f t="shared" si="6"/>
        <v>7.0000000000000001E-3</v>
      </c>
      <c r="E60" s="33">
        <f t="shared" si="6"/>
        <v>0</v>
      </c>
      <c r="F60" s="33">
        <f t="shared" si="2"/>
        <v>0</v>
      </c>
      <c r="G60" s="33" t="str">
        <f t="shared" si="3"/>
        <v>N/A</v>
      </c>
      <c r="H60" s="33" t="str">
        <f t="shared" si="4"/>
        <v>N/A</v>
      </c>
      <c r="I60" s="33">
        <f t="shared" si="5"/>
        <v>0</v>
      </c>
      <c r="J60" s="33">
        <f t="shared" si="1"/>
        <v>0</v>
      </c>
    </row>
    <row r="85" spans="1:10" ht="54.75" customHeight="1">
      <c r="A85" s="28" t="str">
        <f>A13</f>
        <v>CES3</v>
      </c>
      <c r="B85" s="27" t="str">
        <f>B13</f>
        <v xml:space="preserve">Total cost of CES function per organisational FTE </v>
      </c>
      <c r="C85" s="135" t="s">
        <v>846</v>
      </c>
      <c r="D85" s="135" t="s">
        <v>807</v>
      </c>
      <c r="E85" s="11" t="s">
        <v>126</v>
      </c>
      <c r="F85" s="11" t="s">
        <v>127</v>
      </c>
      <c r="G85" s="11" t="s">
        <v>131</v>
      </c>
      <c r="H85" s="11" t="s">
        <v>130</v>
      </c>
      <c r="I85" s="11" t="s">
        <v>128</v>
      </c>
      <c r="J85" s="11" t="s">
        <v>129</v>
      </c>
    </row>
    <row r="86" spans="1:10" ht="15" customHeight="1">
      <c r="A86" s="51"/>
      <c r="B86" s="2" t="s">
        <v>132</v>
      </c>
      <c r="C86" s="23">
        <f>C13</f>
        <v>4507.2700000000004</v>
      </c>
      <c r="D86" s="23">
        <f>D13</f>
        <v>6257.6543000000001</v>
      </c>
      <c r="E86" s="23">
        <f>E13</f>
        <v>4890.0623999999998</v>
      </c>
      <c r="F86" s="23">
        <f>G13</f>
        <v>5473.8811999999998</v>
      </c>
      <c r="G86" s="23" t="str">
        <f>I13</f>
        <v>N/A</v>
      </c>
      <c r="H86" s="23" t="str">
        <f>J13</f>
        <v>N/A</v>
      </c>
      <c r="I86" s="23">
        <f>K13</f>
        <v>3911.2728000000002</v>
      </c>
      <c r="J86" s="23">
        <f>M13</f>
        <v>2756.2143000000001</v>
      </c>
    </row>
    <row r="107" spans="1:10" ht="45" customHeight="1">
      <c r="A107" s="28" t="str">
        <f>A13</f>
        <v>CES3</v>
      </c>
      <c r="B107" s="27" t="s">
        <v>424</v>
      </c>
      <c r="C107" s="135" t="s">
        <v>846</v>
      </c>
      <c r="D107" s="135" t="s">
        <v>807</v>
      </c>
      <c r="E107" s="11" t="s">
        <v>126</v>
      </c>
      <c r="F107" s="11" t="s">
        <v>127</v>
      </c>
      <c r="G107" s="11" t="s">
        <v>131</v>
      </c>
      <c r="H107" s="11" t="s">
        <v>130</v>
      </c>
      <c r="I107" s="11" t="s">
        <v>128</v>
      </c>
      <c r="J107" s="11" t="s">
        <v>129</v>
      </c>
    </row>
    <row r="108" spans="1:10" ht="30.75" customHeight="1">
      <c r="A108" s="51" t="str">
        <f t="shared" ref="A108:E114" si="7">A14</f>
        <v>CES3.1</v>
      </c>
      <c r="B108" s="20" t="str">
        <f t="shared" si="7"/>
        <v>Communications and external relations (excluding the publications function)</v>
      </c>
      <c r="C108" s="23">
        <f>C14</f>
        <v>1152.4994999999999</v>
      </c>
      <c r="D108" s="23">
        <f>D14</f>
        <v>1444.8829000000001</v>
      </c>
      <c r="E108" s="23">
        <f>E14</f>
        <v>1255.2713000000001</v>
      </c>
      <c r="F108" s="23">
        <f>G14</f>
        <v>1305.7578000000001</v>
      </c>
      <c r="G108" s="23" t="str">
        <f>I14</f>
        <v>N/A</v>
      </c>
      <c r="H108" s="23" t="str">
        <f>J14</f>
        <v>N/A</v>
      </c>
      <c r="I108" s="23">
        <f>K14</f>
        <v>811.50279999999998</v>
      </c>
      <c r="J108" s="23">
        <f t="shared" ref="J108:J114" si="8">M14</f>
        <v>512.81079999999997</v>
      </c>
    </row>
    <row r="109" spans="1:10" ht="15" customHeight="1">
      <c r="A109" s="51" t="str">
        <f t="shared" si="7"/>
        <v>CES3.2</v>
      </c>
      <c r="B109" s="20" t="str">
        <f t="shared" si="7"/>
        <v>Strategy and planning</v>
      </c>
      <c r="C109" s="23">
        <f t="shared" si="7"/>
        <v>345.87139999999999</v>
      </c>
      <c r="D109" s="23">
        <f t="shared" si="7"/>
        <v>286.37880000000001</v>
      </c>
      <c r="E109" s="23">
        <f t="shared" si="7"/>
        <v>434.09530000000001</v>
      </c>
      <c r="F109" s="23">
        <f t="shared" ref="F109:F114" si="9">G15</f>
        <v>480.41030000000001</v>
      </c>
      <c r="G109" s="23" t="str">
        <f t="shared" ref="G109:G114" si="10">I15</f>
        <v>N/A</v>
      </c>
      <c r="H109" s="23" t="str">
        <f t="shared" ref="H109:H114" si="11">J15</f>
        <v>N/A</v>
      </c>
      <c r="I109" s="23">
        <f t="shared" ref="I109:I114" si="12">K15</f>
        <v>362.66140000000001</v>
      </c>
      <c r="J109" s="23">
        <f t="shared" si="8"/>
        <v>279.2405</v>
      </c>
    </row>
    <row r="110" spans="1:10" ht="16.5" customHeight="1">
      <c r="A110" s="51" t="str">
        <f t="shared" si="7"/>
        <v>CES3.3</v>
      </c>
      <c r="B110" s="20" t="str">
        <f t="shared" si="7"/>
        <v>Library, document management, archive and research</v>
      </c>
      <c r="C110" s="23">
        <f t="shared" si="7"/>
        <v>377.48009999999999</v>
      </c>
      <c r="D110" s="23">
        <f t="shared" si="7"/>
        <v>615.43600000000004</v>
      </c>
      <c r="E110" s="23">
        <f t="shared" si="7"/>
        <v>1042.162</v>
      </c>
      <c r="F110" s="23">
        <f t="shared" si="9"/>
        <v>959.18589999999995</v>
      </c>
      <c r="G110" s="23" t="str">
        <f t="shared" si="10"/>
        <v>N/A</v>
      </c>
      <c r="H110" s="23" t="str">
        <f t="shared" si="11"/>
        <v>N/A</v>
      </c>
      <c r="I110" s="23">
        <f t="shared" si="12"/>
        <v>477.62650000000002</v>
      </c>
      <c r="J110" s="23">
        <f t="shared" si="8"/>
        <v>275.36309999999997</v>
      </c>
    </row>
    <row r="111" spans="1:10" ht="15" customHeight="1">
      <c r="A111" s="51" t="str">
        <f t="shared" si="7"/>
        <v>CES3.4</v>
      </c>
      <c r="B111" s="20" t="str">
        <f t="shared" si="7"/>
        <v>Audit and risk management</v>
      </c>
      <c r="C111" s="23">
        <f t="shared" si="7"/>
        <v>306.36059999999998</v>
      </c>
      <c r="D111" s="23">
        <f t="shared" si="7"/>
        <v>248.03</v>
      </c>
      <c r="E111" s="23">
        <f t="shared" si="7"/>
        <v>776.72770000000003</v>
      </c>
      <c r="F111" s="23">
        <f t="shared" si="9"/>
        <v>752.33209999999997</v>
      </c>
      <c r="G111" s="23" t="str">
        <f t="shared" si="10"/>
        <v>N/A</v>
      </c>
      <c r="H111" s="23" t="str">
        <f t="shared" si="11"/>
        <v>N/A</v>
      </c>
      <c r="I111" s="23">
        <f t="shared" si="12"/>
        <v>399.01229999999998</v>
      </c>
      <c r="J111" s="23">
        <f t="shared" si="8"/>
        <v>329.71510000000001</v>
      </c>
    </row>
    <row r="112" spans="1:10" ht="15" customHeight="1">
      <c r="A112" s="51" t="str">
        <f t="shared" si="7"/>
        <v>CES3.5</v>
      </c>
      <c r="B112" s="20" t="str">
        <f t="shared" si="7"/>
        <v>Legal</v>
      </c>
      <c r="C112" s="23">
        <f t="shared" si="7"/>
        <v>1945.1469</v>
      </c>
      <c r="D112" s="23">
        <f t="shared" si="7"/>
        <v>1824.0409999999999</v>
      </c>
      <c r="E112" s="23">
        <f t="shared" si="7"/>
        <v>1042.6514</v>
      </c>
      <c r="F112" s="23">
        <f t="shared" si="9"/>
        <v>1042.6514</v>
      </c>
      <c r="G112" s="23" t="str">
        <f t="shared" si="10"/>
        <v>N/A</v>
      </c>
      <c r="H112" s="23" t="str">
        <f t="shared" si="11"/>
        <v>N/A</v>
      </c>
      <c r="I112" s="23">
        <f t="shared" si="12"/>
        <v>762.17870000000005</v>
      </c>
      <c r="J112" s="23">
        <f t="shared" si="8"/>
        <v>509.62950000000001</v>
      </c>
    </row>
    <row r="113" spans="1:10" ht="15" customHeight="1">
      <c r="A113" s="51" t="str">
        <f t="shared" si="7"/>
        <v>CES3.6</v>
      </c>
      <c r="B113" s="20" t="str">
        <f t="shared" si="7"/>
        <v>Portfolio Management Office</v>
      </c>
      <c r="C113" s="23">
        <f t="shared" si="7"/>
        <v>379.91149999999999</v>
      </c>
      <c r="D113" s="23">
        <f t="shared" si="7"/>
        <v>575.85019999999997</v>
      </c>
      <c r="E113" s="23">
        <f t="shared" si="7"/>
        <v>38.283799999999999</v>
      </c>
      <c r="F113" s="23">
        <f t="shared" si="9"/>
        <v>3.2978000000000001</v>
      </c>
      <c r="G113" s="23" t="str">
        <f t="shared" si="10"/>
        <v>N/A</v>
      </c>
      <c r="H113" s="23" t="str">
        <f t="shared" si="11"/>
        <v>N/A</v>
      </c>
      <c r="I113" s="23">
        <f t="shared" si="12"/>
        <v>0</v>
      </c>
      <c r="J113" s="23">
        <f t="shared" si="8"/>
        <v>0</v>
      </c>
    </row>
    <row r="114" spans="1:10" ht="15" customHeight="1">
      <c r="A114" s="51" t="str">
        <f t="shared" si="7"/>
        <v>CES3.7</v>
      </c>
      <c r="B114" s="20" t="str">
        <f t="shared" si="7"/>
        <v>All other identified corporate costs</v>
      </c>
      <c r="C114" s="23">
        <f t="shared" si="7"/>
        <v>0</v>
      </c>
      <c r="D114" s="23">
        <f t="shared" si="7"/>
        <v>1263.0355</v>
      </c>
      <c r="E114" s="23">
        <f t="shared" si="7"/>
        <v>0</v>
      </c>
      <c r="F114" s="23">
        <f t="shared" si="9"/>
        <v>0</v>
      </c>
      <c r="G114" s="23" t="str">
        <f t="shared" si="10"/>
        <v>N/A</v>
      </c>
      <c r="H114" s="23" t="str">
        <f t="shared" si="11"/>
        <v>N/A</v>
      </c>
      <c r="I114" s="23">
        <f t="shared" si="12"/>
        <v>0</v>
      </c>
      <c r="J114" s="23">
        <f t="shared" si="8"/>
        <v>0</v>
      </c>
    </row>
    <row r="135" spans="1:13" ht="46.5" customHeight="1">
      <c r="A135" s="140" t="str">
        <f>A21</f>
        <v>CES4</v>
      </c>
      <c r="B135" s="134" t="str">
        <f>B21</f>
        <v>The percentage of total Communications employees by level of experience</v>
      </c>
      <c r="C135" s="135" t="s">
        <v>846</v>
      </c>
      <c r="D135" s="135" t="s">
        <v>807</v>
      </c>
      <c r="E135" s="11" t="s">
        <v>126</v>
      </c>
      <c r="F135" s="11" t="s">
        <v>127</v>
      </c>
      <c r="G135" s="11" t="s">
        <v>128</v>
      </c>
      <c r="H135" s="11" t="s">
        <v>129</v>
      </c>
    </row>
    <row r="136" spans="1:13" ht="30.75" customHeight="1">
      <c r="A136" s="140" t="str">
        <f t="shared" ref="A136:D139" si="13">A22</f>
        <v>CES4.1</v>
      </c>
      <c r="B136" s="134" t="str">
        <f t="shared" si="13"/>
        <v>Number at Assistant/Advisor level as % of Total Comms employees</v>
      </c>
      <c r="C136" s="21">
        <f>C22</f>
        <v>0.56520000000000004</v>
      </c>
      <c r="D136" s="21">
        <f>D22</f>
        <v>0.42109999999999997</v>
      </c>
      <c r="E136" s="21">
        <f>E22</f>
        <v>0.21590000000000001</v>
      </c>
      <c r="F136" s="21">
        <f>G22</f>
        <v>0.26790000000000003</v>
      </c>
      <c r="G136" s="21">
        <f>K22</f>
        <v>8.1199999999999994E-2</v>
      </c>
      <c r="H136" s="21">
        <f>M22</f>
        <v>8.1199999999999994E-2</v>
      </c>
    </row>
    <row r="137" spans="1:13" ht="30" customHeight="1">
      <c r="A137" s="140" t="str">
        <f t="shared" si="13"/>
        <v>CES4.2</v>
      </c>
      <c r="B137" s="134" t="str">
        <f t="shared" si="13"/>
        <v>Number at  Senior Advisor level as % of Total Comms employees</v>
      </c>
      <c r="C137" s="21">
        <f t="shared" si="13"/>
        <v>0.26090000000000002</v>
      </c>
      <c r="D137" s="21">
        <f t="shared" si="13"/>
        <v>0.31580000000000003</v>
      </c>
      <c r="E137" s="21">
        <f>E23</f>
        <v>0.40400000000000003</v>
      </c>
      <c r="F137" s="21">
        <f>G23</f>
        <v>0.35489999999999999</v>
      </c>
      <c r="G137" s="21">
        <f>K23</f>
        <v>0.27900000000000003</v>
      </c>
      <c r="H137" s="21">
        <f>M23</f>
        <v>0.25269999999999998</v>
      </c>
    </row>
    <row r="138" spans="1:13" ht="44.25" customHeight="1">
      <c r="A138" s="140" t="str">
        <f t="shared" si="13"/>
        <v>CES4.3</v>
      </c>
      <c r="B138" s="134" t="str">
        <f t="shared" si="13"/>
        <v>Number at Lead/Principal Advisor / Account Manager level as % of Total Comms employees</v>
      </c>
      <c r="C138" s="21">
        <f t="shared" si="13"/>
        <v>0.13039999999999999</v>
      </c>
      <c r="D138" s="21">
        <f t="shared" si="13"/>
        <v>0.21049999999999999</v>
      </c>
      <c r="E138" s="21">
        <f>E24</f>
        <v>0.12770000000000001</v>
      </c>
      <c r="F138" s="21">
        <f>G24</f>
        <v>0.12770000000000001</v>
      </c>
      <c r="G138" s="21">
        <f>K24</f>
        <v>0</v>
      </c>
      <c r="H138" s="21">
        <f>M24</f>
        <v>0</v>
      </c>
    </row>
    <row r="139" spans="1:13" ht="29.25" customHeight="1">
      <c r="A139" s="140" t="str">
        <f t="shared" si="13"/>
        <v>CES4.4</v>
      </c>
      <c r="B139" s="134" t="str">
        <f t="shared" si="13"/>
        <v>Number at Team Leader/Manager/Director level as % of Total Comms employees</v>
      </c>
      <c r="C139" s="21">
        <f t="shared" si="13"/>
        <v>4.3499999999999997E-2</v>
      </c>
      <c r="D139" s="21">
        <f t="shared" si="13"/>
        <v>5.2600000000000001E-2</v>
      </c>
      <c r="E139" s="21">
        <f>E25</f>
        <v>0.16669999999999999</v>
      </c>
      <c r="F139" s="21">
        <f>G25</f>
        <v>0.16669999999999999</v>
      </c>
      <c r="G139" s="21">
        <f>K25</f>
        <v>9.6000000000000002E-2</v>
      </c>
      <c r="H139" s="21">
        <f>M25</f>
        <v>9.6000000000000002E-2</v>
      </c>
    </row>
    <row r="142" spans="1:13" ht="15" customHeight="1">
      <c r="M142" s="71"/>
    </row>
    <row r="160" spans="1:8" ht="48.75" customHeight="1">
      <c r="A160" s="140" t="str">
        <f>A26</f>
        <v>CES5</v>
      </c>
      <c r="B160" s="134" t="str">
        <f>B26</f>
        <v>Professionally qualified Communications employees as % of total Comms employees</v>
      </c>
      <c r="C160" s="135" t="s">
        <v>846</v>
      </c>
      <c r="D160" s="135" t="s">
        <v>807</v>
      </c>
      <c r="E160" s="11" t="s">
        <v>126</v>
      </c>
      <c r="F160" s="11" t="s">
        <v>127</v>
      </c>
      <c r="G160" s="11" t="s">
        <v>128</v>
      </c>
      <c r="H160" s="11" t="s">
        <v>129</v>
      </c>
    </row>
    <row r="161" spans="1:13" ht="15" customHeight="1">
      <c r="A161" s="28"/>
      <c r="B161" s="27" t="s">
        <v>132</v>
      </c>
      <c r="C161" s="174">
        <f>C26</f>
        <v>0.73909999999999998</v>
      </c>
      <c r="D161" s="174">
        <f>D26</f>
        <v>0.52629999999999999</v>
      </c>
      <c r="E161" s="174">
        <f>E26</f>
        <v>0.89859999999999995</v>
      </c>
      <c r="F161" s="174">
        <f>G26</f>
        <v>0.76090000000000002</v>
      </c>
      <c r="G161" s="174">
        <f>K26</f>
        <v>1</v>
      </c>
      <c r="H161" s="174">
        <f>M26</f>
        <v>1</v>
      </c>
    </row>
    <row r="164" spans="1:13" ht="15" customHeight="1">
      <c r="M164" s="71"/>
    </row>
    <row r="184" spans="1:10" ht="15" customHeight="1">
      <c r="A184" s="71"/>
    </row>
    <row r="185" spans="1:10" ht="15" customHeight="1">
      <c r="C185" s="71"/>
    </row>
    <row r="186" spans="1:10" ht="46.5" customHeight="1">
      <c r="A186" s="140"/>
      <c r="B186" s="134" t="s">
        <v>796</v>
      </c>
      <c r="C186" s="135" t="s">
        <v>837</v>
      </c>
      <c r="D186" s="135" t="s">
        <v>568</v>
      </c>
      <c r="E186" s="135" t="s">
        <v>142</v>
      </c>
      <c r="F186" s="135" t="s">
        <v>143</v>
      </c>
      <c r="G186" s="135" t="s">
        <v>128</v>
      </c>
      <c r="H186" s="135" t="s">
        <v>129</v>
      </c>
    </row>
    <row r="187" spans="1:10" ht="15" customHeight="1">
      <c r="A187" s="140" t="str">
        <f>A27</f>
        <v>CES6</v>
      </c>
      <c r="B187" s="141" t="s">
        <v>561</v>
      </c>
      <c r="C187" s="80">
        <f t="shared" ref="C187:E188" si="14">C27</f>
        <v>3.3</v>
      </c>
      <c r="D187" s="80">
        <f t="shared" si="14"/>
        <v>3.2</v>
      </c>
      <c r="E187" s="80">
        <f t="shared" si="14"/>
        <v>2.5499999999999998</v>
      </c>
      <c r="F187" s="80">
        <f>G27</f>
        <v>2.6</v>
      </c>
      <c r="G187" s="80">
        <f>K27</f>
        <v>3</v>
      </c>
      <c r="H187" s="80">
        <f>M27</f>
        <v>3.0750000000000002</v>
      </c>
    </row>
    <row r="188" spans="1:10" ht="15" customHeight="1">
      <c r="A188" s="140" t="str">
        <f>A28</f>
        <v>CES7</v>
      </c>
      <c r="B188" s="141" t="s">
        <v>798</v>
      </c>
      <c r="C188" s="80">
        <f t="shared" si="14"/>
        <v>3.6</v>
      </c>
      <c r="D188" s="80">
        <f t="shared" si="14"/>
        <v>4</v>
      </c>
      <c r="E188" s="80">
        <f t="shared" si="14"/>
        <v>3.45</v>
      </c>
      <c r="F188" s="80">
        <f>G28</f>
        <v>3.45</v>
      </c>
      <c r="G188" s="80">
        <f>K28</f>
        <v>3.6749999999999998</v>
      </c>
      <c r="H188" s="80">
        <f>M28</f>
        <v>3.6</v>
      </c>
      <c r="J188" s="71"/>
    </row>
    <row r="189" spans="1:10" ht="15" customHeight="1">
      <c r="C189" s="71"/>
    </row>
    <row r="190" spans="1:10" ht="15" customHeight="1">
      <c r="C190" s="71"/>
    </row>
    <row r="191" spans="1:10" ht="15" customHeight="1">
      <c r="C191" s="71"/>
    </row>
    <row r="192" spans="1:10" ht="15" customHeight="1">
      <c r="C192" s="71"/>
    </row>
    <row r="193" spans="3:3" ht="15" customHeight="1">
      <c r="C193" s="71"/>
    </row>
    <row r="194" spans="3:3" ht="15" customHeight="1">
      <c r="C194" s="71"/>
    </row>
    <row r="195" spans="3:3" ht="15" customHeight="1">
      <c r="C195" s="71"/>
    </row>
    <row r="196" spans="3:3" ht="15" customHeight="1">
      <c r="C196" s="71"/>
    </row>
    <row r="197" spans="3:3" ht="15" customHeight="1">
      <c r="C197" s="71"/>
    </row>
    <row r="198" spans="3:3" ht="15" customHeight="1">
      <c r="C198" s="71"/>
    </row>
    <row r="199" spans="3:3" ht="15" customHeight="1">
      <c r="C199" s="71"/>
    </row>
    <row r="200" spans="3:3" ht="15" customHeight="1">
      <c r="C200" s="71"/>
    </row>
    <row r="201" spans="3:3" ht="15" customHeight="1">
      <c r="C201" s="71"/>
    </row>
    <row r="202" spans="3:3" ht="15" customHeight="1">
      <c r="C202" s="71"/>
    </row>
    <row r="203" spans="3:3" ht="15" customHeight="1">
      <c r="C203" s="71"/>
    </row>
    <row r="204" spans="3:3" ht="15" customHeight="1">
      <c r="C204" s="71"/>
    </row>
    <row r="205" spans="3:3" ht="15" customHeight="1">
      <c r="C205" s="71"/>
    </row>
    <row r="206" spans="3:3" ht="15" customHeight="1">
      <c r="C206" s="71"/>
    </row>
    <row r="207" spans="3:3" ht="15" customHeight="1">
      <c r="C207" s="71"/>
    </row>
    <row r="208" spans="3:3" ht="15" customHeight="1">
      <c r="C208" s="71"/>
    </row>
    <row r="209" spans="1:10" ht="15" customHeight="1">
      <c r="C209" s="71"/>
    </row>
    <row r="210" spans="1:10" ht="15" customHeight="1">
      <c r="C210" s="71"/>
    </row>
    <row r="211" spans="1:10" ht="15" customHeight="1">
      <c r="C211" s="71"/>
    </row>
    <row r="212" spans="1:10" ht="47.25" customHeight="1">
      <c r="A212" s="140"/>
      <c r="B212" s="134" t="s">
        <v>799</v>
      </c>
      <c r="C212" s="135" t="s">
        <v>837</v>
      </c>
      <c r="D212" s="135" t="s">
        <v>568</v>
      </c>
      <c r="E212" s="135" t="s">
        <v>142</v>
      </c>
      <c r="F212" s="135" t="s">
        <v>143</v>
      </c>
      <c r="G212" s="135" t="s">
        <v>128</v>
      </c>
      <c r="H212" s="135" t="s">
        <v>129</v>
      </c>
    </row>
    <row r="213" spans="1:10" ht="30" customHeight="1">
      <c r="A213" s="140" t="str">
        <f>A29</f>
        <v>CES8</v>
      </c>
      <c r="B213" s="141" t="s">
        <v>563</v>
      </c>
      <c r="C213" s="80">
        <f t="shared" ref="C213:E214" si="15">C29</f>
        <v>3</v>
      </c>
      <c r="D213" s="80">
        <f t="shared" si="15"/>
        <v>2.5</v>
      </c>
      <c r="E213" s="80">
        <f t="shared" si="15"/>
        <v>2.75</v>
      </c>
      <c r="F213" s="80">
        <f>G29</f>
        <v>2.75</v>
      </c>
      <c r="G213" s="80">
        <f>K29</f>
        <v>2.95</v>
      </c>
      <c r="H213" s="80">
        <f>M29</f>
        <v>3</v>
      </c>
    </row>
    <row r="214" spans="1:10" ht="15" customHeight="1">
      <c r="A214" s="140" t="str">
        <f>A30</f>
        <v>CES9</v>
      </c>
      <c r="B214" s="141" t="s">
        <v>800</v>
      </c>
      <c r="C214" s="80">
        <f t="shared" si="15"/>
        <v>3.6</v>
      </c>
      <c r="D214" s="80">
        <f t="shared" si="15"/>
        <v>3.3</v>
      </c>
      <c r="E214" s="80">
        <f t="shared" si="15"/>
        <v>3.2</v>
      </c>
      <c r="F214" s="80">
        <f>G30</f>
        <v>3.3</v>
      </c>
      <c r="G214" s="80">
        <f>K30</f>
        <v>3.5750000000000002</v>
      </c>
      <c r="H214" s="80">
        <f>M30</f>
        <v>3.6</v>
      </c>
      <c r="J214" s="71"/>
    </row>
    <row r="215" spans="1:10" ht="15" customHeight="1">
      <c r="A215" s="163"/>
      <c r="B215" s="163"/>
    </row>
  </sheetData>
  <customSheetViews>
    <customSheetView guid="{1955BA96-31E1-4958-8935-A0DE5811631F}">
      <selection sqref="A1:O1"/>
      <rowBreaks count="3" manualBreakCount="3">
        <brk id="23" max="254" man="1"/>
        <brk id="74" max="254" man="1"/>
        <brk id="125" max="16383" man="1"/>
      </rowBreaks>
      <pageMargins left="0.39370078740157483" right="0.39370078740157483" top="0.74803149606299213" bottom="0.74803149606299213" header="0.31496062992125984" footer="0.31496062992125984"/>
      <pageSetup paperSize="9" scale="50" orientation="landscape" r:id="rId1"/>
      <headerFooter>
        <oddHeader>&amp;L&amp;C&amp;R</oddHeader>
        <oddFooter>&amp;L&amp;C&amp;R</oddFooter>
      </headerFooter>
    </customSheetView>
  </customSheetViews>
  <mergeCells count="2">
    <mergeCell ref="A1:O1"/>
    <mergeCell ref="A2:J2"/>
  </mergeCells>
  <hyperlinks>
    <hyperlink ref="A28" location="'Metrics'!A68" display="'Metrics'!A68"/>
    <hyperlink ref="A29" location="'Metrics'!A69" display="'Metrics'!A69"/>
    <hyperlink ref="A30" location="'Metrics'!A70" display="'Metrics'!A70"/>
  </hyperlinks>
  <pageMargins left="0.39370078740157483" right="0.39370078740157483" top="0.74803149606299213" bottom="0.74803149606299213" header="0.31496062992125984" footer="0.31496062992125984"/>
  <pageSetup paperSize="9" scale="50" orientation="landscape"/>
  <headerFooter>
    <oddHeader>&amp;L&amp;C&amp;R</oddHeader>
    <oddFooter>&amp;L&amp;C&amp;R</oddFooter>
  </headerFooter>
  <rowBreaks count="4" manualBreakCount="4">
    <brk id="31" max="254" man="1"/>
    <brk id="84" max="16383" man="1"/>
    <brk id="134" max="16383" man="1"/>
    <brk id="18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0. Report notes</vt:lpstr>
      <vt:lpstr>1. Table of contents</vt:lpstr>
      <vt:lpstr>2. Agency dashboard</vt:lpstr>
      <vt:lpstr>3. Summary graphs</vt:lpstr>
      <vt:lpstr>4. HR metrics</vt:lpstr>
      <vt:lpstr>5. Finance metrics</vt:lpstr>
      <vt:lpstr>6. ICT metrics</vt:lpstr>
      <vt:lpstr>7. Procurement</vt:lpstr>
      <vt:lpstr>8. CES</vt:lpstr>
      <vt:lpstr>'6. ICT metrics'!Print_Area</vt:lpstr>
    </vt:vector>
  </TitlesOfParts>
  <Company>The Treasury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BASS Agency Report 2013-14</dc:title>
  <dc:subject>BASS Agency Report</dc:subject>
  <dc:creator>Department of Conservation</dc:creator>
  <cp:lastModifiedBy>bdixon</cp:lastModifiedBy>
  <cp:revision>2</cp:revision>
  <cp:lastPrinted>2014-08-29T01:41:00Z</cp:lastPrinted>
  <dcterms:created xsi:type="dcterms:W3CDTF">2011-05-03T00:58:32Z</dcterms:created>
  <dcterms:modified xsi:type="dcterms:W3CDTF">2015-08-10T21:28:51Z</dcterms:modified>
</cp:coreProperties>
</file>