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id\Desktop\Transfer folder\"/>
    </mc:Choice>
  </mc:AlternateContent>
  <xr:revisionPtr revIDLastSave="0" documentId="8_{303BB1B7-69F2-43AD-B61E-54A747C0A3B0}" xr6:coauthVersionLast="33" xr6:coauthVersionMax="33" xr10:uidLastSave="{00000000-0000-0000-0000-000000000000}"/>
  <bookViews>
    <workbookView xWindow="0" yWindow="0" windowWidth="24720" windowHeight="12210" xr2:uid="{00000000-000D-0000-FFFF-FFFF00000000}"/>
  </bookViews>
  <sheets>
    <sheet name="DOC Internet Tables" sheetId="1" r:id="rId1"/>
  </sheets>
  <definedNames>
    <definedName name="DME_BeforeCloseCompleted_DOCDM_1192665.xls" hidden="1">"False"</definedName>
    <definedName name="DME_Dirty_DOCDM_1192665.xls" hidden="1">"True"</definedName>
    <definedName name="DME_DocumentFlags_DOCDM_1192665.xls" hidden="1">"1"</definedName>
    <definedName name="DME_DocumentID_DOCDM_1192665.xls" hidden="1">"::ODMA\DME-MSE\DOCDM-1192665"</definedName>
    <definedName name="DME_DocumentOpened_DOCDM_1192665.xls" hidden="1">"True"</definedName>
    <definedName name="DME_DocumentTitle_DOCDM_1192665.xls" hidden="1">"DOCDM-1192665 - Ministerial Briefing Vote Change History 2006 - 2013"</definedName>
    <definedName name="DME_LocalFile_DOCDM_1192665.xls" hidden="1">"False"</definedName>
    <definedName name="DME_NextWindowNumber_DOCDM_1192665.xls" hidden="1">"2"</definedName>
    <definedName name="_xlnm.Print_Area" localSheetId="0">'DOC Internet Tables'!$B$3:$N$232</definedName>
    <definedName name="Table_1">'DOC Internet Tables'!$B$3:$M$74</definedName>
    <definedName name="Table_2">'DOC Internet Tables'!$B$77:$N$157</definedName>
    <definedName name="Table_3">'DOC Internet Tables'!$B$160:$N$236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1" l="1"/>
  <c r="N57" i="1"/>
  <c r="N62" i="1" s="1"/>
  <c r="N49" i="1"/>
  <c r="N43" i="1"/>
  <c r="N27" i="1"/>
  <c r="N15" i="1"/>
  <c r="L172" i="1"/>
  <c r="L184" i="1"/>
  <c r="L202" i="1"/>
  <c r="L208" i="1"/>
  <c r="L216" i="1"/>
  <c r="L220" i="1"/>
  <c r="L221" i="1" s="1"/>
  <c r="M89" i="1"/>
  <c r="M101" i="1"/>
  <c r="M120" i="1"/>
  <c r="M126" i="1"/>
  <c r="M134" i="1"/>
  <c r="M138" i="1"/>
  <c r="N67" i="1" l="1"/>
  <c r="L226" i="1"/>
  <c r="M139" i="1"/>
  <c r="M144" i="1" s="1"/>
  <c r="K184" i="1"/>
  <c r="K101" i="1"/>
  <c r="L101" i="1"/>
  <c r="L134" i="1"/>
  <c r="M67" i="1" l="1"/>
  <c r="C67" i="1"/>
  <c r="D67" i="1"/>
  <c r="E67" i="1"/>
  <c r="F67" i="1"/>
  <c r="G67" i="1"/>
  <c r="H67" i="1"/>
  <c r="I67" i="1"/>
  <c r="J67" i="1"/>
  <c r="K67" i="1"/>
  <c r="L67" i="1"/>
  <c r="C138" i="1" l="1"/>
  <c r="D138" i="1"/>
  <c r="E138" i="1"/>
  <c r="F138" i="1"/>
  <c r="G138" i="1"/>
  <c r="H138" i="1"/>
  <c r="I138" i="1"/>
  <c r="J138" i="1"/>
  <c r="K138" i="1"/>
  <c r="L138" i="1"/>
  <c r="C134" i="1"/>
  <c r="D134" i="1"/>
  <c r="E134" i="1"/>
  <c r="F134" i="1"/>
  <c r="G134" i="1"/>
  <c r="H134" i="1"/>
  <c r="I134" i="1"/>
  <c r="J134" i="1"/>
  <c r="K134" i="1"/>
  <c r="C126" i="1"/>
  <c r="D126" i="1"/>
  <c r="E126" i="1"/>
  <c r="F126" i="1"/>
  <c r="G126" i="1"/>
  <c r="H126" i="1"/>
  <c r="I126" i="1"/>
  <c r="J126" i="1"/>
  <c r="K126" i="1"/>
  <c r="L126" i="1"/>
  <c r="C120" i="1"/>
  <c r="D120" i="1"/>
  <c r="E120" i="1"/>
  <c r="F120" i="1"/>
  <c r="G120" i="1"/>
  <c r="H120" i="1"/>
  <c r="I120" i="1"/>
  <c r="J120" i="1"/>
  <c r="K120" i="1"/>
  <c r="L120" i="1"/>
  <c r="C101" i="1"/>
  <c r="D101" i="1"/>
  <c r="E101" i="1"/>
  <c r="F101" i="1"/>
  <c r="G101" i="1"/>
  <c r="H101" i="1"/>
  <c r="I101" i="1"/>
  <c r="J101" i="1"/>
  <c r="C89" i="1"/>
  <c r="D89" i="1"/>
  <c r="E89" i="1"/>
  <c r="F89" i="1"/>
  <c r="G89" i="1"/>
  <c r="H89" i="1"/>
  <c r="I89" i="1"/>
  <c r="J89" i="1"/>
  <c r="K89" i="1"/>
  <c r="L89" i="1"/>
  <c r="H139" i="1" l="1"/>
  <c r="H144" i="1" s="1"/>
  <c r="J139" i="1"/>
  <c r="J144" i="1" s="1"/>
  <c r="F139" i="1"/>
  <c r="F144" i="1" s="1"/>
  <c r="K139" i="1"/>
  <c r="K144" i="1" s="1"/>
  <c r="G139" i="1"/>
  <c r="G144" i="1" s="1"/>
  <c r="C139" i="1"/>
  <c r="C144" i="1" s="1"/>
  <c r="L139" i="1"/>
  <c r="L144" i="1" s="1"/>
  <c r="D139" i="1"/>
  <c r="D144" i="1" s="1"/>
  <c r="I139" i="1"/>
  <c r="I144" i="1" s="1"/>
  <c r="E139" i="1"/>
  <c r="E144" i="1" s="1"/>
  <c r="C220" i="1"/>
  <c r="D220" i="1"/>
  <c r="E220" i="1"/>
  <c r="F220" i="1"/>
  <c r="G220" i="1"/>
  <c r="H220" i="1"/>
  <c r="I220" i="1"/>
  <c r="J220" i="1"/>
  <c r="K220" i="1"/>
  <c r="C216" i="1"/>
  <c r="D216" i="1"/>
  <c r="E216" i="1"/>
  <c r="F216" i="1"/>
  <c r="G216" i="1"/>
  <c r="H216" i="1"/>
  <c r="I216" i="1"/>
  <c r="J216" i="1"/>
  <c r="K216" i="1"/>
  <c r="C208" i="1"/>
  <c r="D208" i="1"/>
  <c r="E208" i="1"/>
  <c r="F208" i="1"/>
  <c r="G208" i="1"/>
  <c r="H208" i="1"/>
  <c r="I208" i="1"/>
  <c r="J208" i="1"/>
  <c r="K208" i="1"/>
  <c r="C202" i="1"/>
  <c r="D202" i="1"/>
  <c r="E202" i="1"/>
  <c r="F202" i="1"/>
  <c r="G202" i="1"/>
  <c r="H202" i="1"/>
  <c r="I202" i="1"/>
  <c r="J202" i="1"/>
  <c r="K202" i="1"/>
  <c r="C184" i="1"/>
  <c r="D184" i="1"/>
  <c r="E184" i="1"/>
  <c r="F184" i="1"/>
  <c r="G184" i="1"/>
  <c r="H184" i="1"/>
  <c r="I184" i="1"/>
  <c r="J184" i="1"/>
  <c r="C172" i="1"/>
  <c r="D172" i="1"/>
  <c r="E172" i="1"/>
  <c r="F172" i="1"/>
  <c r="G172" i="1"/>
  <c r="H172" i="1"/>
  <c r="I172" i="1"/>
  <c r="J172" i="1"/>
  <c r="K172" i="1"/>
  <c r="E221" i="1" l="1"/>
  <c r="E226" i="1" s="1"/>
  <c r="K221" i="1"/>
  <c r="K226" i="1" s="1"/>
  <c r="G221" i="1"/>
  <c r="G226" i="1" s="1"/>
  <c r="C221" i="1"/>
  <c r="C226" i="1" s="1"/>
  <c r="D221" i="1"/>
  <c r="D226" i="1" s="1"/>
  <c r="F221" i="1"/>
  <c r="F226" i="1" s="1"/>
  <c r="H221" i="1"/>
  <c r="H226" i="1" s="1"/>
  <c r="I221" i="1"/>
  <c r="I226" i="1" s="1"/>
  <c r="J221" i="1"/>
  <c r="J226" i="1" s="1"/>
</calcChain>
</file>

<file path=xl/sharedStrings.xml><?xml version="1.0" encoding="utf-8"?>
<sst xmlns="http://schemas.openxmlformats.org/spreadsheetml/2006/main" count="217" uniqueCount="86">
  <si>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</si>
  <si>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</si>
  <si>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</si>
  <si>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</si>
  <si>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</si>
  <si>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</si>
  <si>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</si>
  <si>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</si>
  <si>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</si>
  <si>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</si>
  <si>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</si>
  <si>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Departmental output expenses</t>
  </si>
  <si>
    <t>Conservation with the Community</t>
  </si>
  <si>
    <t>Crown Contribution to Regional Pest Management</t>
  </si>
  <si>
    <t>Management of Historic Heritage</t>
  </si>
  <si>
    <t>Management of Natural Heritage</t>
  </si>
  <si>
    <t>Management of Recreational Opportunities</t>
  </si>
  <si>
    <t>Recreational Opportunities Review</t>
  </si>
  <si>
    <t>Departmental other expenses</t>
  </si>
  <si>
    <t xml:space="preserve">Recovery from Feb 2011 Christchurch Earthquake </t>
  </si>
  <si>
    <t>Departmental capital expenditure *</t>
  </si>
  <si>
    <t>Capital expenditure permanent legislative authority (PLA)</t>
  </si>
  <si>
    <t>Non-Departmental output expenses</t>
  </si>
  <si>
    <t>Management Services - Natural and Historic Places</t>
  </si>
  <si>
    <t>Moutoa Gardens/Pakaitore</t>
  </si>
  <si>
    <t>Community Conservation Funds</t>
  </si>
  <si>
    <t>Stewart Island Infrastructure</t>
  </si>
  <si>
    <t>Non-Departmental other expenses</t>
  </si>
  <si>
    <t>Compensation Payments</t>
  </si>
  <si>
    <t>Depreciation - Crown Property, Plant and Equipment</t>
  </si>
  <si>
    <t>Depreciation - Infrastructure</t>
  </si>
  <si>
    <t>Impairment of Public Conservation Land</t>
  </si>
  <si>
    <t>Lake Taupo Access Fee</t>
  </si>
  <si>
    <t>Loss on Disposal Crown Property, Plant &amp; Equipment</t>
  </si>
  <si>
    <t>Matauranga Maori Fund</t>
  </si>
  <si>
    <t>Payment of Rates on Properties for Concessionaires</t>
  </si>
  <si>
    <t>Provision for Bad and Doubtful Debts</t>
  </si>
  <si>
    <t>Redress Payments for Marine and Coastal Areas</t>
  </si>
  <si>
    <t>Subscriptions to International Organisations</t>
  </si>
  <si>
    <t>Vesting of Reserves</t>
  </si>
  <si>
    <t>Waikaremoana Lakebed Lease</t>
  </si>
  <si>
    <t>World Heritage Committee NZ Hosting Chairmanship</t>
  </si>
  <si>
    <t>Non-Departmental capital expenditure</t>
  </si>
  <si>
    <t>Crown Land Acquisitions</t>
  </si>
  <si>
    <t>Milford Flood Protection</t>
  </si>
  <si>
    <t>Pike River Memorial and Museum</t>
  </si>
  <si>
    <t>Purchase and Development of Reserves - Capital</t>
  </si>
  <si>
    <t>Multi-category expenses and capital expenditure:</t>
  </si>
  <si>
    <t>Identification and Implementation of Protection for Natural and Historic Places</t>
  </si>
  <si>
    <t>Legal Protection Queen Elizabeth II</t>
  </si>
  <si>
    <t>Nature Heritage Fund</t>
  </si>
  <si>
    <t>Nga Whenua Rahui</t>
  </si>
  <si>
    <t>South Island Landless Natives Act</t>
  </si>
  <si>
    <t>Policy Advice</t>
  </si>
  <si>
    <t>Statutory Planning, Services to Ministers</t>
  </si>
  <si>
    <t>Multi-year appropriations:</t>
  </si>
  <si>
    <t>Predator Free New Zealand MYA</t>
  </si>
  <si>
    <t>Vote Conservation</t>
  </si>
  <si>
    <t xml:space="preserve"> * Departmental capital expenditure was included in the Estimates from 2008/09 - figures prior to that are actual spends.</t>
  </si>
  <si>
    <t xml:space="preserve"> - All figures are shown GST exclusive.</t>
  </si>
  <si>
    <t xml:space="preserve"> - Capital injections have been excluded from the Estimates.</t>
  </si>
  <si>
    <t>Please Note:</t>
  </si>
  <si>
    <t>Vote Conservation Supplementary Estimates ($000)</t>
  </si>
  <si>
    <t>Depreciation on Fencing Assets</t>
  </si>
  <si>
    <t>Vested Coasted Marine Areas Compensation</t>
  </si>
  <si>
    <t>Notes:</t>
  </si>
  <si>
    <t xml:space="preserve"> - Capital injections have been excluded from the Estimates (see below).</t>
  </si>
  <si>
    <t xml:space="preserve"> - Prior to 2012/13, Policy Advice was a single Output Class; from 2012/13 to 2013/14 Policy was split as an MCOA (Multi Class Output Expense Appropriation); and from 2014/15 onwards, Policy has been an MCA (Multi Category Output Expense).</t>
  </si>
  <si>
    <t xml:space="preserve"> - Prior to 2012/13, Non Dept "Identification and Implementation of Protection for Natural and Historic Places" was a single Output Class; </t>
  </si>
  <si>
    <t xml:space="preserve"> - Prior to 2009/10, Non Departmental "Purchase and Development of Reserves - Capital" was part of Non Departmental Other Expenses; but since 2009/10, it has been included as Non-Departmental capital expenditure.</t>
  </si>
  <si>
    <t xml:space="preserve">   For consistency, the appropriations prior to 2009/10 are shown as Non-departmental capital expenditure.</t>
  </si>
  <si>
    <t>Vote Conservation Actuals ($000)</t>
  </si>
  <si>
    <t xml:space="preserve">TABLE 3: Vote Conservation Actuals </t>
  </si>
  <si>
    <t>TABLE 2: Vote Conservation Supplementary Estimates</t>
  </si>
  <si>
    <t>TABLE 1: Vote Conservation Estimates</t>
  </si>
  <si>
    <t xml:space="preserve"> - Prior to 2012/13, Non Dept "Identification and Implementation of Protection for Natural and Historic Places" was a single Output Class. </t>
  </si>
  <si>
    <t>Vote Conservation Estimates ($000)</t>
  </si>
  <si>
    <t>2018/19</t>
  </si>
  <si>
    <t>as at May 2018</t>
  </si>
  <si>
    <t xml:space="preserve"> - The Estimates are sourced from the Treasury website under "Budgets".</t>
  </si>
  <si>
    <t>The Pike River Mine Site</t>
  </si>
  <si>
    <t xml:space="preserve">   from 2012/13 to 2013/14 it was split as an MCOA (Multi Class Output Expense Appropriation); and from 2014/15 onwards, this has been an MCA (Multi Category Output Expense).</t>
  </si>
  <si>
    <t xml:space="preserve"> - The Supplementary Estimates are sourced from the Treasury website under "Budgets".</t>
  </si>
  <si>
    <t xml:space="preserve"> - Supplementary Estimates are the final annual budgets and include funding changes, expense transfers across years and technical adjustments.</t>
  </si>
  <si>
    <t>Vested Coastal Marine Areas Compensation</t>
  </si>
  <si>
    <t xml:space="preserve"> - The Annual Report can be sourced from the Department's website under "Corporate publications".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</si>
</sst>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2" fillId="0" borderId="2" xfId="0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1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3" fontId="2" fillId="0" borderId="2" xfId="0" applyNumberFormat="1" applyFont="1" applyFill="1" applyBorder="1" applyAlignment="1"/>
    <xf numFmtId="0" fontId="4" fillId="0" borderId="4" xfId="0" applyFont="1" applyBorder="1" applyAlignment="1"/>
    <xf numFmtId="3" fontId="4" fillId="0" borderId="1" xfId="0" applyNumberFormat="1" applyFont="1" applyBorder="1" applyAlignment="1"/>
    <xf numFmtId="0" fontId="4" fillId="0" borderId="0" xfId="0" applyFont="1" applyBorder="1" applyAlignment="1"/>
    <xf numFmtId="3" fontId="4" fillId="0" borderId="0" xfId="0" applyNumberFormat="1" applyFont="1" applyBorder="1" applyAlignment="1"/>
    <xf numFmtId="0" fontId="2" fillId="0" borderId="0" xfId="0" applyFont="1" applyBorder="1" applyAlignment="1"/>
    <xf numFmtId="0" fontId="5" fillId="0" borderId="0" xfId="0" applyFont="1" applyAlignment="1"/>
    <xf numFmtId="3" fontId="2" fillId="0" borderId="1" xfId="0" applyNumberFormat="1" applyFont="1" applyFill="1" applyBorder="1" applyAlignment="1"/>
    <xf numFmtId="0" fontId="6" fillId="0" borderId="0" xfId="0" applyFont="1" applyBorder="1" applyAlignment="1"/>
    <xf numFmtId="0" fontId="6" fillId="0" borderId="0" xfId="0" quotePrefix="1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3" fontId="2" fillId="0" borderId="3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Font="1" applyFill="1" applyAlignment="1"/>
    <xf numFmtId="3" fontId="4" fillId="0" borderId="1" xfId="0" applyNumberFormat="1" applyFont="1" applyFill="1" applyBorder="1" applyAlignment="1"/>
  </cellXfs>
  <cellStyles count="1">
    <cellStyle name="Normal" xfId="0" builtinId="0"/>
  </cellStyles>
  <dxfs count="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36"/>
  <sheetViews>
    <sheetView showGridLines="0" tabSelected="1" zoomScaleNormal="100" workbookViewId="0">
      <selection activeCell="T18" sqref="T18"/>
    </sheetView>
  </sheetViews>
  <sheetFormatPr defaultRowHeight="12.75" x14ac:dyDescent="0.2"/>
  <cols>
    <col min="1" max="1" width="2" style="2" customWidth="1"/>
    <col min="2" max="2" width="51.140625" style="2" customWidth="1"/>
    <col min="3" max="13" width="9.140625" style="2"/>
    <col min="14" max="14" width="9.140625" style="2" customWidth="1"/>
    <col min="15" max="16384" width="9.140625" style="2"/>
  </cols>
  <sheetData>
    <row r="1" spans="2:14" ht="3.75" customHeight="1" x14ac:dyDescent="0.2"/>
    <row r="3" spans="2:14" ht="15.75" x14ac:dyDescent="0.25">
      <c r="B3" s="1" t="s">
        <v>74</v>
      </c>
    </row>
    <row r="4" spans="2:14" x14ac:dyDescent="0.2">
      <c r="B4" s="19" t="s">
        <v>78</v>
      </c>
    </row>
    <row r="6" spans="2:14" ht="15.75" x14ac:dyDescent="0.25">
      <c r="B6" s="1" t="s">
        <v>76</v>
      </c>
    </row>
    <row r="7" spans="2:14" x14ac:dyDescent="0.2">
      <c r="B7" s="19"/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77</v>
      </c>
    </row>
    <row r="8" spans="2:14" x14ac:dyDescent="0.2">
      <c r="B8" s="4" t="s">
        <v>11</v>
      </c>
    </row>
    <row r="9" spans="2:14" x14ac:dyDescent="0.2">
      <c r="B9" s="5" t="s">
        <v>12</v>
      </c>
      <c r="C9" s="6">
        <v>13541</v>
      </c>
      <c r="D9" s="6">
        <v>14360</v>
      </c>
      <c r="E9" s="6">
        <v>13966</v>
      </c>
      <c r="F9" s="6">
        <v>15048</v>
      </c>
      <c r="G9" s="6">
        <v>15363</v>
      </c>
      <c r="H9" s="6">
        <v>15116</v>
      </c>
      <c r="I9" s="6">
        <v>21407</v>
      </c>
      <c r="J9" s="6">
        <v>24346</v>
      </c>
      <c r="K9" s="6">
        <v>31896</v>
      </c>
      <c r="L9" s="6">
        <v>31754</v>
      </c>
      <c r="M9" s="6">
        <v>33716</v>
      </c>
      <c r="N9" s="13">
        <v>35361</v>
      </c>
    </row>
    <row r="10" spans="2:14" x14ac:dyDescent="0.2">
      <c r="B10" s="5" t="s">
        <v>13</v>
      </c>
      <c r="C10" s="6">
        <v>2059</v>
      </c>
      <c r="D10" s="6">
        <v>3049</v>
      </c>
      <c r="E10" s="6">
        <v>2982</v>
      </c>
      <c r="F10" s="6">
        <v>3006</v>
      </c>
      <c r="G10" s="6">
        <v>2998</v>
      </c>
      <c r="H10" s="6">
        <v>3073</v>
      </c>
      <c r="I10" s="6">
        <v>3291</v>
      </c>
      <c r="J10" s="6">
        <v>3292</v>
      </c>
      <c r="K10" s="6">
        <v>3291</v>
      </c>
      <c r="L10" s="6">
        <v>3291</v>
      </c>
      <c r="M10" s="6">
        <v>3291</v>
      </c>
      <c r="N10" s="13">
        <v>3291</v>
      </c>
    </row>
    <row r="11" spans="2:14" x14ac:dyDescent="0.2">
      <c r="B11" s="5" t="s">
        <v>14</v>
      </c>
      <c r="C11" s="6">
        <v>5548</v>
      </c>
      <c r="D11" s="6">
        <v>6031</v>
      </c>
      <c r="E11" s="6">
        <v>5866</v>
      </c>
      <c r="F11" s="6">
        <v>5603</v>
      </c>
      <c r="G11" s="6">
        <v>5661</v>
      </c>
      <c r="H11" s="6">
        <v>5955</v>
      </c>
      <c r="I11" s="6">
        <v>5774</v>
      </c>
      <c r="J11" s="6">
        <v>5996</v>
      </c>
      <c r="K11" s="6">
        <v>7557</v>
      </c>
      <c r="L11" s="6">
        <v>5779</v>
      </c>
      <c r="M11" s="6">
        <v>6620</v>
      </c>
      <c r="N11" s="13">
        <v>6630</v>
      </c>
    </row>
    <row r="12" spans="2:14" x14ac:dyDescent="0.2">
      <c r="B12" s="5" t="s">
        <v>15</v>
      </c>
      <c r="C12" s="6">
        <v>135108</v>
      </c>
      <c r="D12" s="6">
        <v>157681</v>
      </c>
      <c r="E12" s="6">
        <v>157081</v>
      </c>
      <c r="F12" s="6">
        <v>158737</v>
      </c>
      <c r="G12" s="6">
        <v>165906</v>
      </c>
      <c r="H12" s="6">
        <v>156339</v>
      </c>
      <c r="I12" s="6">
        <v>162847</v>
      </c>
      <c r="J12" s="6">
        <v>160303</v>
      </c>
      <c r="K12" s="6">
        <v>159077</v>
      </c>
      <c r="L12" s="6">
        <v>160639</v>
      </c>
      <c r="M12" s="6">
        <v>173267</v>
      </c>
      <c r="N12" s="13">
        <v>182096</v>
      </c>
    </row>
    <row r="13" spans="2:14" x14ac:dyDescent="0.2">
      <c r="B13" s="5" t="s">
        <v>16</v>
      </c>
      <c r="C13" s="6">
        <v>124258</v>
      </c>
      <c r="D13" s="6">
        <v>128006</v>
      </c>
      <c r="E13" s="6">
        <v>125161</v>
      </c>
      <c r="F13" s="6">
        <v>128908</v>
      </c>
      <c r="G13" s="6">
        <v>142279</v>
      </c>
      <c r="H13" s="6">
        <v>145731</v>
      </c>
      <c r="I13" s="6">
        <v>144650</v>
      </c>
      <c r="J13" s="6">
        <v>144993</v>
      </c>
      <c r="K13" s="6">
        <v>141707</v>
      </c>
      <c r="L13" s="6">
        <v>143345</v>
      </c>
      <c r="M13" s="6">
        <v>147259</v>
      </c>
      <c r="N13" s="13">
        <v>158685</v>
      </c>
    </row>
    <row r="14" spans="2:14" x14ac:dyDescent="0.2">
      <c r="B14" s="5" t="s">
        <v>17</v>
      </c>
      <c r="C14" s="7">
        <v>700</v>
      </c>
      <c r="D14" s="7">
        <v>600</v>
      </c>
      <c r="E14" s="7">
        <v>400</v>
      </c>
      <c r="F14" s="7">
        <v>400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25">
        <v>0</v>
      </c>
    </row>
    <row r="15" spans="2:14" x14ac:dyDescent="0.2">
      <c r="C15" s="8">
        <v>281214</v>
      </c>
      <c r="D15" s="8">
        <v>309727</v>
      </c>
      <c r="E15" s="8">
        <v>305456</v>
      </c>
      <c r="F15" s="8">
        <v>311702</v>
      </c>
      <c r="G15" s="8">
        <v>332207</v>
      </c>
      <c r="H15" s="8">
        <v>326214</v>
      </c>
      <c r="I15" s="8">
        <v>337969</v>
      </c>
      <c r="J15" s="8">
        <v>338930</v>
      </c>
      <c r="K15" s="8">
        <v>343528</v>
      </c>
      <c r="L15" s="8">
        <v>344808</v>
      </c>
      <c r="M15" s="8">
        <v>364153</v>
      </c>
      <c r="N15" s="20">
        <f>SUM(N9:N14)</f>
        <v>386063</v>
      </c>
    </row>
    <row r="16" spans="2:14" x14ac:dyDescent="0.2">
      <c r="B16" s="4" t="s">
        <v>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6"/>
    </row>
    <row r="17" spans="2:14" x14ac:dyDescent="0.2">
      <c r="B17" s="5" t="s">
        <v>19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3">
        <v>0</v>
      </c>
    </row>
    <row r="18" spans="2:14" x14ac:dyDescent="0.2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6"/>
    </row>
    <row r="19" spans="2:14" x14ac:dyDescent="0.2">
      <c r="B19" s="4" t="s">
        <v>20</v>
      </c>
      <c r="C19" s="10"/>
      <c r="N19" s="27"/>
    </row>
    <row r="20" spans="2:14" x14ac:dyDescent="0.2">
      <c r="B20" s="5" t="s">
        <v>21</v>
      </c>
      <c r="C20" s="11">
        <v>41505</v>
      </c>
      <c r="D20" s="6">
        <v>50615</v>
      </c>
      <c r="E20" s="6">
        <v>44747</v>
      </c>
      <c r="F20" s="6">
        <v>49603</v>
      </c>
      <c r="G20" s="6">
        <v>53066</v>
      </c>
      <c r="H20" s="6">
        <v>59066</v>
      </c>
      <c r="I20" s="6">
        <v>53066</v>
      </c>
      <c r="J20" s="6">
        <v>53066</v>
      </c>
      <c r="K20" s="6">
        <v>52566</v>
      </c>
      <c r="L20" s="6">
        <v>35216</v>
      </c>
      <c r="M20" s="6">
        <v>35644</v>
      </c>
      <c r="N20" s="13">
        <v>33964</v>
      </c>
    </row>
    <row r="21" spans="2:14" x14ac:dyDescent="0.2">
      <c r="C21"/>
      <c r="D21"/>
      <c r="E21"/>
      <c r="N21" s="27"/>
    </row>
    <row r="22" spans="2:14" x14ac:dyDescent="0.2">
      <c r="B22" s="4" t="s">
        <v>22</v>
      </c>
      <c r="C22"/>
      <c r="D22"/>
      <c r="E22"/>
      <c r="N22" s="27"/>
    </row>
    <row r="23" spans="2:14" x14ac:dyDescent="0.2">
      <c r="B23" s="5" t="s">
        <v>23</v>
      </c>
      <c r="C23" s="6">
        <v>1506</v>
      </c>
      <c r="D23" s="6">
        <v>1506</v>
      </c>
      <c r="E23" s="6">
        <v>1506</v>
      </c>
      <c r="F23" s="6">
        <v>1506</v>
      </c>
      <c r="G23" s="6">
        <v>1506</v>
      </c>
      <c r="H23" s="6">
        <v>1972</v>
      </c>
      <c r="I23" s="6">
        <v>1932</v>
      </c>
      <c r="J23" s="6">
        <v>1932</v>
      </c>
      <c r="K23" s="6">
        <v>1862</v>
      </c>
      <c r="L23" s="6">
        <v>1862</v>
      </c>
      <c r="M23" s="6">
        <v>1862</v>
      </c>
      <c r="N23" s="13">
        <v>1166</v>
      </c>
    </row>
    <row r="24" spans="2:14" x14ac:dyDescent="0.2">
      <c r="B24" s="5" t="s">
        <v>24</v>
      </c>
      <c r="C24" s="6">
        <v>23</v>
      </c>
      <c r="D24" s="6">
        <v>23</v>
      </c>
      <c r="E24" s="6">
        <v>23</v>
      </c>
      <c r="F24" s="6">
        <v>23</v>
      </c>
      <c r="G24" s="6">
        <v>23</v>
      </c>
      <c r="H24" s="6">
        <v>23</v>
      </c>
      <c r="I24" s="6">
        <v>23</v>
      </c>
      <c r="J24" s="6">
        <v>23</v>
      </c>
      <c r="K24" s="6">
        <v>23</v>
      </c>
      <c r="L24" s="6">
        <v>23</v>
      </c>
      <c r="M24" s="6">
        <v>23</v>
      </c>
      <c r="N24" s="13">
        <v>23</v>
      </c>
    </row>
    <row r="25" spans="2:14" x14ac:dyDescent="0.2">
      <c r="B25" s="5" t="s">
        <v>25</v>
      </c>
      <c r="C25" s="6">
        <v>3609</v>
      </c>
      <c r="D25" s="6">
        <v>11863</v>
      </c>
      <c r="E25" s="6">
        <v>12294</v>
      </c>
      <c r="F25" s="6">
        <v>11661</v>
      </c>
      <c r="G25" s="6">
        <v>10347</v>
      </c>
      <c r="H25" s="6">
        <v>10516</v>
      </c>
      <c r="I25" s="6">
        <v>10812</v>
      </c>
      <c r="J25" s="6">
        <v>4609</v>
      </c>
      <c r="K25" s="6">
        <v>7209</v>
      </c>
      <c r="L25" s="6">
        <v>4609</v>
      </c>
      <c r="M25" s="6">
        <v>10737</v>
      </c>
      <c r="N25" s="13">
        <v>13399</v>
      </c>
    </row>
    <row r="26" spans="2:14" x14ac:dyDescent="0.2">
      <c r="B26" s="5" t="s">
        <v>26</v>
      </c>
      <c r="C26" s="6">
        <v>853</v>
      </c>
      <c r="D26" s="6">
        <v>853</v>
      </c>
      <c r="E26" s="6">
        <v>769</v>
      </c>
      <c r="F26" s="6">
        <v>769</v>
      </c>
      <c r="G26" s="6">
        <v>769</v>
      </c>
      <c r="H26" s="6">
        <v>585</v>
      </c>
      <c r="I26" s="6">
        <v>445</v>
      </c>
      <c r="J26" s="6">
        <v>415</v>
      </c>
      <c r="K26" s="6">
        <v>415</v>
      </c>
      <c r="L26" s="6">
        <v>365</v>
      </c>
      <c r="M26" s="6">
        <v>385</v>
      </c>
      <c r="N26" s="13">
        <v>0</v>
      </c>
    </row>
    <row r="27" spans="2:14" x14ac:dyDescent="0.2">
      <c r="C27" s="8">
        <v>5991</v>
      </c>
      <c r="D27" s="8">
        <v>14245</v>
      </c>
      <c r="E27" s="8">
        <v>14592</v>
      </c>
      <c r="F27" s="8">
        <v>13959</v>
      </c>
      <c r="G27" s="8">
        <v>12645</v>
      </c>
      <c r="H27" s="8">
        <v>13096</v>
      </c>
      <c r="I27" s="8">
        <v>13212</v>
      </c>
      <c r="J27" s="8">
        <v>6979</v>
      </c>
      <c r="K27" s="8">
        <v>9509</v>
      </c>
      <c r="L27" s="8">
        <v>6859</v>
      </c>
      <c r="M27" s="8">
        <v>13007</v>
      </c>
      <c r="N27" s="20">
        <f>SUM(N23:N26)</f>
        <v>14588</v>
      </c>
    </row>
    <row r="28" spans="2:14" x14ac:dyDescent="0.2">
      <c r="B28" s="4" t="s">
        <v>27</v>
      </c>
      <c r="C28"/>
      <c r="D28"/>
      <c r="E28"/>
      <c r="N28" s="27"/>
    </row>
    <row r="29" spans="2:14" x14ac:dyDescent="0.2">
      <c r="B29" s="5" t="s">
        <v>28</v>
      </c>
      <c r="C29" s="6">
        <v>30</v>
      </c>
      <c r="D29" s="6">
        <v>30</v>
      </c>
      <c r="E29" s="6">
        <v>30</v>
      </c>
      <c r="F29" s="6">
        <v>30</v>
      </c>
      <c r="G29" s="6">
        <v>60</v>
      </c>
      <c r="H29" s="6">
        <v>60</v>
      </c>
      <c r="I29" s="6">
        <v>60</v>
      </c>
      <c r="J29" s="6">
        <v>60</v>
      </c>
      <c r="K29" s="6">
        <v>60</v>
      </c>
      <c r="L29" s="6">
        <v>60</v>
      </c>
      <c r="M29" s="6">
        <v>60</v>
      </c>
      <c r="N29" s="13">
        <v>60</v>
      </c>
    </row>
    <row r="30" spans="2:14" x14ac:dyDescent="0.2">
      <c r="B30" s="5" t="s">
        <v>29</v>
      </c>
      <c r="C30" s="6">
        <v>700</v>
      </c>
      <c r="D30" s="6">
        <v>800</v>
      </c>
      <c r="E30" s="6">
        <v>800</v>
      </c>
      <c r="F30" s="6">
        <v>800</v>
      </c>
      <c r="G30" s="6">
        <v>934</v>
      </c>
      <c r="H30" s="6">
        <v>934</v>
      </c>
      <c r="I30" s="6">
        <v>934</v>
      </c>
      <c r="J30" s="6">
        <v>934</v>
      </c>
      <c r="K30" s="6">
        <v>1004</v>
      </c>
      <c r="L30" s="6">
        <v>1008</v>
      </c>
      <c r="M30" s="6">
        <v>1027</v>
      </c>
      <c r="N30" s="13">
        <v>311</v>
      </c>
    </row>
    <row r="31" spans="2:14" x14ac:dyDescent="0.2">
      <c r="B31" s="5" t="s">
        <v>30</v>
      </c>
      <c r="C31" s="6">
        <v>4550</v>
      </c>
      <c r="D31" s="6">
        <v>134</v>
      </c>
      <c r="E31" s="6">
        <v>134</v>
      </c>
      <c r="F31" s="6">
        <v>134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3">
        <v>0</v>
      </c>
    </row>
    <row r="32" spans="2:14" x14ac:dyDescent="0.2">
      <c r="B32" s="5" t="s">
        <v>31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9561</v>
      </c>
      <c r="I32" s="6">
        <v>50</v>
      </c>
      <c r="J32" s="6">
        <v>50</v>
      </c>
      <c r="K32" s="6">
        <v>50</v>
      </c>
      <c r="L32" s="6">
        <v>50</v>
      </c>
      <c r="M32" s="6">
        <v>50</v>
      </c>
      <c r="N32" s="13">
        <v>50</v>
      </c>
    </row>
    <row r="33" spans="2:14" x14ac:dyDescent="0.2">
      <c r="B33" s="5" t="s">
        <v>32</v>
      </c>
      <c r="C33" s="6">
        <v>764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3">
        <v>0</v>
      </c>
    </row>
    <row r="34" spans="2:14" x14ac:dyDescent="0.2">
      <c r="B34" s="5" t="s">
        <v>33</v>
      </c>
      <c r="C34" s="6">
        <v>0</v>
      </c>
      <c r="D34" s="6">
        <v>0</v>
      </c>
      <c r="E34" s="6">
        <v>0</v>
      </c>
      <c r="F34" s="6">
        <v>0</v>
      </c>
      <c r="G34" s="6">
        <v>2575</v>
      </c>
      <c r="H34" s="6">
        <v>650</v>
      </c>
      <c r="I34" s="6">
        <v>2525</v>
      </c>
      <c r="J34" s="6">
        <v>2525</v>
      </c>
      <c r="K34" s="6">
        <v>600</v>
      </c>
      <c r="L34" s="6">
        <v>2525</v>
      </c>
      <c r="M34" s="6">
        <v>2913</v>
      </c>
      <c r="N34" s="13">
        <v>2525</v>
      </c>
    </row>
    <row r="35" spans="2:14" x14ac:dyDescent="0.2">
      <c r="B35" s="5" t="s">
        <v>34</v>
      </c>
      <c r="C35" s="6">
        <v>554</v>
      </c>
      <c r="D35" s="6">
        <v>1006</v>
      </c>
      <c r="E35" s="6">
        <v>1276</v>
      </c>
      <c r="F35" s="6">
        <v>854</v>
      </c>
      <c r="G35" s="6">
        <v>804</v>
      </c>
      <c r="H35" s="6">
        <v>939</v>
      </c>
      <c r="I35" s="6">
        <v>840</v>
      </c>
      <c r="J35" s="6">
        <v>871</v>
      </c>
      <c r="K35" s="6">
        <v>724</v>
      </c>
      <c r="L35" s="6">
        <v>757</v>
      </c>
      <c r="M35" s="6">
        <v>766</v>
      </c>
      <c r="N35" s="13">
        <v>949</v>
      </c>
    </row>
    <row r="36" spans="2:14" x14ac:dyDescent="0.2">
      <c r="B36" s="5" t="s">
        <v>35</v>
      </c>
      <c r="C36" s="6">
        <v>1689</v>
      </c>
      <c r="D36" s="6">
        <v>1689</v>
      </c>
      <c r="E36" s="6">
        <v>839</v>
      </c>
      <c r="F36" s="6">
        <v>839</v>
      </c>
      <c r="G36" s="6">
        <v>839</v>
      </c>
      <c r="H36" s="6">
        <v>839</v>
      </c>
      <c r="I36" s="6">
        <v>839</v>
      </c>
      <c r="J36" s="6">
        <v>839</v>
      </c>
      <c r="K36" s="6">
        <v>839</v>
      </c>
      <c r="L36" s="6">
        <v>839</v>
      </c>
      <c r="M36" s="6">
        <v>839</v>
      </c>
      <c r="N36" s="13">
        <v>839</v>
      </c>
    </row>
    <row r="37" spans="2:14" x14ac:dyDescent="0.2">
      <c r="B37" s="5" t="s">
        <v>36</v>
      </c>
      <c r="C37" s="6">
        <v>100</v>
      </c>
      <c r="D37" s="6">
        <v>100</v>
      </c>
      <c r="E37" s="6">
        <v>100</v>
      </c>
      <c r="F37" s="6">
        <v>100</v>
      </c>
      <c r="G37" s="6">
        <v>100</v>
      </c>
      <c r="H37" s="6">
        <v>100</v>
      </c>
      <c r="I37" s="6">
        <v>100</v>
      </c>
      <c r="J37" s="6">
        <v>100</v>
      </c>
      <c r="K37" s="6">
        <v>100</v>
      </c>
      <c r="L37" s="6">
        <v>100</v>
      </c>
      <c r="M37" s="6">
        <v>100</v>
      </c>
      <c r="N37" s="13">
        <v>100</v>
      </c>
    </row>
    <row r="38" spans="2:14" x14ac:dyDescent="0.2">
      <c r="B38" s="5" t="s">
        <v>37</v>
      </c>
      <c r="C38" s="6">
        <v>30</v>
      </c>
      <c r="D38" s="6">
        <v>430</v>
      </c>
      <c r="E38" s="6">
        <v>30</v>
      </c>
      <c r="F38" s="6">
        <v>30</v>
      </c>
      <c r="G38" s="6">
        <v>0</v>
      </c>
      <c r="H38" s="6">
        <v>0</v>
      </c>
      <c r="I38" s="6">
        <v>230</v>
      </c>
      <c r="J38" s="6">
        <v>0</v>
      </c>
      <c r="K38" s="6">
        <v>0</v>
      </c>
      <c r="L38" s="6">
        <v>0</v>
      </c>
      <c r="M38" s="6">
        <v>0</v>
      </c>
      <c r="N38" s="13">
        <v>0</v>
      </c>
    </row>
    <row r="39" spans="2:14" x14ac:dyDescent="0.2">
      <c r="B39" s="5" t="s">
        <v>38</v>
      </c>
      <c r="C39" s="6">
        <v>305</v>
      </c>
      <c r="D39" s="6">
        <v>305</v>
      </c>
      <c r="E39" s="6">
        <v>405</v>
      </c>
      <c r="F39" s="6">
        <v>405</v>
      </c>
      <c r="G39" s="6">
        <v>405</v>
      </c>
      <c r="H39" s="6">
        <v>405</v>
      </c>
      <c r="I39" s="6">
        <v>405</v>
      </c>
      <c r="J39" s="6">
        <v>405</v>
      </c>
      <c r="K39" s="6">
        <v>405</v>
      </c>
      <c r="L39" s="6">
        <v>405</v>
      </c>
      <c r="M39" s="6">
        <v>405</v>
      </c>
      <c r="N39" s="13">
        <v>405</v>
      </c>
    </row>
    <row r="40" spans="2:14" x14ac:dyDescent="0.2">
      <c r="B40" s="5" t="s">
        <v>39</v>
      </c>
      <c r="C40" s="6">
        <v>0</v>
      </c>
      <c r="D40" s="6">
        <v>0</v>
      </c>
      <c r="E40" s="6">
        <v>0</v>
      </c>
      <c r="F40" s="6">
        <v>0</v>
      </c>
      <c r="G40" s="6">
        <v>650</v>
      </c>
      <c r="H40" s="6">
        <v>650</v>
      </c>
      <c r="I40" s="6">
        <v>650</v>
      </c>
      <c r="J40" s="6">
        <v>650</v>
      </c>
      <c r="K40" s="6">
        <v>650</v>
      </c>
      <c r="L40" s="6">
        <v>150</v>
      </c>
      <c r="M40" s="6">
        <v>150</v>
      </c>
      <c r="N40" s="13">
        <v>150</v>
      </c>
    </row>
    <row r="41" spans="2:14" x14ac:dyDescent="0.2">
      <c r="B41" s="5" t="s">
        <v>40</v>
      </c>
      <c r="C41" s="6">
        <v>124</v>
      </c>
      <c r="D41" s="6">
        <v>124</v>
      </c>
      <c r="E41" s="6">
        <v>241</v>
      </c>
      <c r="F41" s="6">
        <v>241</v>
      </c>
      <c r="G41" s="6">
        <v>241</v>
      </c>
      <c r="H41" s="6">
        <v>241</v>
      </c>
      <c r="I41" s="6">
        <v>241</v>
      </c>
      <c r="J41" s="6">
        <v>241</v>
      </c>
      <c r="K41" s="6">
        <v>241</v>
      </c>
      <c r="L41" s="6">
        <v>241</v>
      </c>
      <c r="M41" s="6">
        <v>241</v>
      </c>
      <c r="N41" s="13">
        <v>241</v>
      </c>
    </row>
    <row r="42" spans="2:14" x14ac:dyDescent="0.2">
      <c r="B42" s="5" t="s">
        <v>41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3">
        <v>0</v>
      </c>
    </row>
    <row r="43" spans="2:14" x14ac:dyDescent="0.2">
      <c r="C43" s="8">
        <v>8846</v>
      </c>
      <c r="D43" s="8">
        <v>4618</v>
      </c>
      <c r="E43" s="8">
        <v>3855</v>
      </c>
      <c r="F43" s="8">
        <v>3433</v>
      </c>
      <c r="G43" s="8">
        <v>6608</v>
      </c>
      <c r="H43" s="8">
        <v>14379</v>
      </c>
      <c r="I43" s="8">
        <v>6874</v>
      </c>
      <c r="J43" s="8">
        <v>6675</v>
      </c>
      <c r="K43" s="8">
        <v>4673</v>
      </c>
      <c r="L43" s="8">
        <v>6135</v>
      </c>
      <c r="M43" s="8">
        <v>6551</v>
      </c>
      <c r="N43" s="20">
        <f>SUM(N29:N42)</f>
        <v>5630</v>
      </c>
    </row>
    <row r="44" spans="2:14" x14ac:dyDescent="0.2">
      <c r="B44" s="4" t="s">
        <v>42</v>
      </c>
      <c r="C44"/>
      <c r="D44"/>
      <c r="E44"/>
      <c r="N44" s="27"/>
    </row>
    <row r="45" spans="2:14" x14ac:dyDescent="0.2">
      <c r="B45" s="5" t="s">
        <v>43</v>
      </c>
      <c r="C45" s="6">
        <v>0</v>
      </c>
      <c r="D45" s="6">
        <v>500</v>
      </c>
      <c r="E45" s="6">
        <v>9510</v>
      </c>
      <c r="F45" s="6">
        <v>500</v>
      </c>
      <c r="G45" s="6">
        <v>6500</v>
      </c>
      <c r="H45" s="6">
        <v>1561</v>
      </c>
      <c r="I45" s="6">
        <v>1847</v>
      </c>
      <c r="J45" s="6">
        <v>1854</v>
      </c>
      <c r="K45" s="6">
        <v>2000</v>
      </c>
      <c r="L45" s="6">
        <v>1400</v>
      </c>
      <c r="M45" s="6">
        <v>1120</v>
      </c>
      <c r="N45" s="13">
        <v>2000</v>
      </c>
    </row>
    <row r="46" spans="2:14" x14ac:dyDescent="0.2">
      <c r="B46" s="5" t="s">
        <v>44</v>
      </c>
      <c r="C46" s="6">
        <v>0</v>
      </c>
      <c r="D46" s="6">
        <v>847</v>
      </c>
      <c r="E46" s="6">
        <v>12845</v>
      </c>
      <c r="F46" s="6">
        <v>12047</v>
      </c>
      <c r="G46" s="6">
        <v>6186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13">
        <v>0</v>
      </c>
    </row>
    <row r="47" spans="2:14" x14ac:dyDescent="0.2">
      <c r="B47" s="5" t="s">
        <v>45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144</v>
      </c>
      <c r="M47" s="6">
        <v>777</v>
      </c>
      <c r="N47" s="13">
        <v>921</v>
      </c>
    </row>
    <row r="48" spans="2:14" x14ac:dyDescent="0.2">
      <c r="B48" s="5" t="s">
        <v>46</v>
      </c>
      <c r="C48" s="6">
        <v>3452</v>
      </c>
      <c r="D48" s="6">
        <v>1800</v>
      </c>
      <c r="E48" s="6">
        <v>1800</v>
      </c>
      <c r="F48" s="6">
        <v>6800</v>
      </c>
      <c r="G48" s="6">
        <v>1500</v>
      </c>
      <c r="H48" s="6">
        <v>1800</v>
      </c>
      <c r="I48" s="6">
        <v>3800</v>
      </c>
      <c r="J48" s="6">
        <v>1800</v>
      </c>
      <c r="K48" s="6">
        <v>1800</v>
      </c>
      <c r="L48" s="6">
        <v>1800</v>
      </c>
      <c r="M48" s="6">
        <v>1800</v>
      </c>
      <c r="N48" s="13">
        <v>1800</v>
      </c>
    </row>
    <row r="49" spans="2:14" x14ac:dyDescent="0.2">
      <c r="C49" s="8">
        <v>3452</v>
      </c>
      <c r="D49" s="8">
        <v>3147</v>
      </c>
      <c r="E49" s="8">
        <v>24155</v>
      </c>
      <c r="F49" s="8">
        <v>19347</v>
      </c>
      <c r="G49" s="8">
        <v>14186</v>
      </c>
      <c r="H49" s="8">
        <v>3361</v>
      </c>
      <c r="I49" s="8">
        <v>5647</v>
      </c>
      <c r="J49" s="8">
        <v>3654</v>
      </c>
      <c r="K49" s="8">
        <v>3800</v>
      </c>
      <c r="L49" s="8">
        <v>3344</v>
      </c>
      <c r="M49" s="8">
        <v>3697</v>
      </c>
      <c r="N49" s="20">
        <f>SUM(N45:N48)</f>
        <v>4721</v>
      </c>
    </row>
    <row r="50" spans="2:14" x14ac:dyDescent="0.2">
      <c r="B50" s="4" t="s">
        <v>47</v>
      </c>
      <c r="C50"/>
      <c r="D50"/>
      <c r="E50"/>
      <c r="N50" s="27"/>
    </row>
    <row r="51" spans="2:14" x14ac:dyDescent="0.2">
      <c r="B51" s="4" t="s">
        <v>22</v>
      </c>
      <c r="C51"/>
      <c r="D51"/>
      <c r="E51"/>
      <c r="N51" s="27"/>
    </row>
    <row r="52" spans="2:14" ht="25.5" x14ac:dyDescent="0.2">
      <c r="B52" s="12" t="s">
        <v>48</v>
      </c>
      <c r="C52" s="13">
        <v>13602</v>
      </c>
      <c r="D52" s="13">
        <v>27029</v>
      </c>
      <c r="E52" s="13">
        <v>18828</v>
      </c>
      <c r="F52" s="13">
        <v>20010</v>
      </c>
      <c r="G52" s="13">
        <v>16793</v>
      </c>
      <c r="H52" s="13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13">
        <v>0</v>
      </c>
    </row>
    <row r="53" spans="2:14" x14ac:dyDescent="0.2">
      <c r="B53" s="5" t="s">
        <v>49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2412</v>
      </c>
      <c r="I53" s="6">
        <v>2412</v>
      </c>
      <c r="J53" s="6">
        <v>3412</v>
      </c>
      <c r="K53" s="6">
        <v>3412</v>
      </c>
      <c r="L53" s="6">
        <v>3812</v>
      </c>
      <c r="M53" s="6">
        <v>3812</v>
      </c>
      <c r="N53" s="13">
        <v>3412</v>
      </c>
    </row>
    <row r="54" spans="2:14" x14ac:dyDescent="0.2">
      <c r="B54" s="5" t="s">
        <v>50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2532</v>
      </c>
      <c r="I54" s="6">
        <v>3577</v>
      </c>
      <c r="J54" s="6">
        <v>3520</v>
      </c>
      <c r="K54" s="6">
        <v>5527</v>
      </c>
      <c r="L54" s="6">
        <v>2733</v>
      </c>
      <c r="M54" s="6">
        <v>4621</v>
      </c>
      <c r="N54" s="13">
        <v>3983</v>
      </c>
    </row>
    <row r="55" spans="2:14" x14ac:dyDescent="0.2">
      <c r="B55" s="5" t="s">
        <v>51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5757</v>
      </c>
      <c r="I55" s="6">
        <v>5994</v>
      </c>
      <c r="J55" s="6">
        <v>6066</v>
      </c>
      <c r="K55" s="6">
        <v>9872</v>
      </c>
      <c r="L55" s="6">
        <v>7977</v>
      </c>
      <c r="M55" s="6">
        <v>8835</v>
      </c>
      <c r="N55" s="13">
        <v>9280</v>
      </c>
    </row>
    <row r="56" spans="2:14" x14ac:dyDescent="0.2">
      <c r="B56" s="5" t="s">
        <v>52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9064</v>
      </c>
      <c r="I56" s="6">
        <v>9064</v>
      </c>
      <c r="J56" s="6">
        <v>2489</v>
      </c>
      <c r="K56" s="6">
        <v>7557</v>
      </c>
      <c r="L56" s="6">
        <v>6381</v>
      </c>
      <c r="M56" s="6">
        <v>6334</v>
      </c>
      <c r="N56" s="13">
        <v>5595</v>
      </c>
    </row>
    <row r="57" spans="2:14" x14ac:dyDescent="0.2">
      <c r="C57" s="8">
        <v>13602</v>
      </c>
      <c r="D57" s="8">
        <v>27029</v>
      </c>
      <c r="E57" s="8">
        <v>18828</v>
      </c>
      <c r="F57" s="8">
        <v>20010</v>
      </c>
      <c r="G57" s="8">
        <v>16793</v>
      </c>
      <c r="H57" s="8">
        <v>19765</v>
      </c>
      <c r="I57" s="8">
        <v>21047</v>
      </c>
      <c r="J57" s="8">
        <v>15487</v>
      </c>
      <c r="K57" s="8">
        <v>26368</v>
      </c>
      <c r="L57" s="8">
        <v>20903</v>
      </c>
      <c r="M57" s="8">
        <v>23602</v>
      </c>
      <c r="N57" s="20">
        <f>SUM(N52:N56)</f>
        <v>22270</v>
      </c>
    </row>
    <row r="58" spans="2:14" x14ac:dyDescent="0.2">
      <c r="B58" s="4" t="s">
        <v>11</v>
      </c>
      <c r="N58" s="27"/>
    </row>
    <row r="59" spans="2:14" x14ac:dyDescent="0.2">
      <c r="B59" s="5" t="s">
        <v>53</v>
      </c>
      <c r="C59" s="6">
        <v>6395</v>
      </c>
      <c r="D59" s="6">
        <v>6749</v>
      </c>
      <c r="E59" s="6">
        <v>7445</v>
      </c>
      <c r="F59" s="6">
        <v>5606</v>
      </c>
      <c r="G59" s="6">
        <v>5823</v>
      </c>
      <c r="H59" s="6">
        <v>5073</v>
      </c>
      <c r="I59" s="6">
        <v>2198</v>
      </c>
      <c r="J59" s="6">
        <v>2021</v>
      </c>
      <c r="K59" s="6">
        <v>8021</v>
      </c>
      <c r="L59" s="6">
        <v>8216</v>
      </c>
      <c r="M59" s="6">
        <v>8071</v>
      </c>
      <c r="N59" s="13">
        <v>9231</v>
      </c>
    </row>
    <row r="60" spans="2:14" x14ac:dyDescent="0.2">
      <c r="B60" s="5" t="s">
        <v>54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4000</v>
      </c>
      <c r="I60" s="6">
        <v>4000</v>
      </c>
      <c r="J60" s="6">
        <v>4000</v>
      </c>
      <c r="K60" s="6">
        <v>4000</v>
      </c>
      <c r="L60" s="6">
        <v>4709</v>
      </c>
      <c r="M60" s="6">
        <v>4225</v>
      </c>
      <c r="N60" s="13">
        <v>4000</v>
      </c>
    </row>
    <row r="61" spans="2:14" x14ac:dyDescent="0.2">
      <c r="C61" s="8">
        <v>6395</v>
      </c>
      <c r="D61" s="8">
        <v>6749</v>
      </c>
      <c r="E61" s="8">
        <v>7445</v>
      </c>
      <c r="F61" s="8">
        <v>5606</v>
      </c>
      <c r="G61" s="8">
        <v>5823</v>
      </c>
      <c r="H61" s="8">
        <v>9073</v>
      </c>
      <c r="I61" s="8">
        <v>6198</v>
      </c>
      <c r="J61" s="8">
        <v>6021</v>
      </c>
      <c r="K61" s="8">
        <v>12021</v>
      </c>
      <c r="L61" s="8">
        <v>12925</v>
      </c>
      <c r="M61" s="8">
        <v>12296</v>
      </c>
      <c r="N61" s="20">
        <f>SUM(N59:N60)</f>
        <v>13231</v>
      </c>
    </row>
    <row r="62" spans="2:14" x14ac:dyDescent="0.2">
      <c r="C62" s="8">
        <v>19997</v>
      </c>
      <c r="D62" s="8">
        <v>33778</v>
      </c>
      <c r="E62" s="8">
        <v>26273</v>
      </c>
      <c r="F62" s="8">
        <v>25616</v>
      </c>
      <c r="G62" s="8">
        <v>22616</v>
      </c>
      <c r="H62" s="8">
        <v>28838</v>
      </c>
      <c r="I62" s="8">
        <v>27245</v>
      </c>
      <c r="J62" s="8">
        <v>21508</v>
      </c>
      <c r="K62" s="8">
        <v>38389</v>
      </c>
      <c r="L62" s="8">
        <v>33828</v>
      </c>
      <c r="M62" s="8">
        <v>35898</v>
      </c>
      <c r="N62" s="20">
        <f>N57+N61</f>
        <v>35501</v>
      </c>
    </row>
    <row r="63" spans="2:14" x14ac:dyDescent="0.2">
      <c r="B63" s="4" t="s">
        <v>55</v>
      </c>
      <c r="N63" s="27"/>
    </row>
    <row r="64" spans="2:14" x14ac:dyDescent="0.2">
      <c r="B64" s="4" t="s">
        <v>22</v>
      </c>
      <c r="N64" s="27"/>
    </row>
    <row r="65" spans="2:14" x14ac:dyDescent="0.2">
      <c r="B65" s="5" t="s">
        <v>56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7717</v>
      </c>
      <c r="N65" s="13">
        <v>10588</v>
      </c>
    </row>
    <row r="66" spans="2:14" x14ac:dyDescent="0.2">
      <c r="N66" s="27"/>
    </row>
    <row r="67" spans="2:14" s="4" customFormat="1" x14ac:dyDescent="0.2">
      <c r="B67" s="14" t="s">
        <v>57</v>
      </c>
      <c r="C67" s="15">
        <f t="shared" ref="C67:L67" si="0">C15+C17+C20+C27+C43+C49+C62+C65</f>
        <v>361005</v>
      </c>
      <c r="D67" s="15">
        <f t="shared" si="0"/>
        <v>416130</v>
      </c>
      <c r="E67" s="15">
        <f t="shared" si="0"/>
        <v>419078</v>
      </c>
      <c r="F67" s="15">
        <f t="shared" si="0"/>
        <v>423660</v>
      </c>
      <c r="G67" s="15">
        <f t="shared" si="0"/>
        <v>441328</v>
      </c>
      <c r="H67" s="15">
        <f t="shared" si="0"/>
        <v>444954</v>
      </c>
      <c r="I67" s="15">
        <f t="shared" si="0"/>
        <v>444013</v>
      </c>
      <c r="J67" s="15">
        <f t="shared" si="0"/>
        <v>430812</v>
      </c>
      <c r="K67" s="15">
        <f t="shared" si="0"/>
        <v>452465</v>
      </c>
      <c r="L67" s="15">
        <f t="shared" si="0"/>
        <v>430190</v>
      </c>
      <c r="M67" s="15">
        <f>M15+M17+M20+M27+M43+M49+M62+M65</f>
        <v>466667</v>
      </c>
      <c r="N67" s="28">
        <f>N15+N20+N27+N43+N49+N62+N65</f>
        <v>491055</v>
      </c>
    </row>
    <row r="68" spans="2:14" s="4" customFormat="1" x14ac:dyDescent="0.2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2:14" s="4" customFormat="1" x14ac:dyDescent="0.2">
      <c r="B69" s="21" t="s">
        <v>58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2:14" s="4" customFormat="1" x14ac:dyDescent="0.2">
      <c r="B70" s="23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2:14" s="4" customFormat="1" x14ac:dyDescent="0.2">
      <c r="B71" s="24" t="s">
        <v>61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2:14" s="4" customFormat="1" x14ac:dyDescent="0.2">
      <c r="B72" s="21" t="s">
        <v>79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2:14" s="4" customFormat="1" x14ac:dyDescent="0.2">
      <c r="B73" s="21" t="s">
        <v>59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2:14" s="4" customFormat="1" x14ac:dyDescent="0.2">
      <c r="B74" s="21" t="s">
        <v>60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2:14" s="4" customFormat="1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2:14" s="4" customFormat="1" x14ac:dyDescent="0.2"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4" ht="15.75" x14ac:dyDescent="0.25">
      <c r="B77" s="1" t="s">
        <v>73</v>
      </c>
    </row>
    <row r="78" spans="2:14" x14ac:dyDescent="0.2">
      <c r="B78" s="19" t="s">
        <v>78</v>
      </c>
    </row>
    <row r="80" spans="2:14" ht="15.75" x14ac:dyDescent="0.25">
      <c r="B80" s="1" t="s">
        <v>62</v>
      </c>
    </row>
    <row r="81" spans="2:14" x14ac:dyDescent="0.2">
      <c r="C81" s="3" t="s">
        <v>0</v>
      </c>
      <c r="D81" s="3" t="s">
        <v>1</v>
      </c>
      <c r="E81" s="3" t="s">
        <v>2</v>
      </c>
      <c r="F81" s="3" t="s">
        <v>3</v>
      </c>
      <c r="G81" s="3" t="s">
        <v>4</v>
      </c>
      <c r="H81" s="3" t="s">
        <v>5</v>
      </c>
      <c r="I81" s="3" t="s">
        <v>6</v>
      </c>
      <c r="J81" s="3" t="s">
        <v>7</v>
      </c>
      <c r="K81" s="3" t="s">
        <v>8</v>
      </c>
      <c r="L81" s="3" t="s">
        <v>9</v>
      </c>
      <c r="M81" s="3" t="s">
        <v>10</v>
      </c>
      <c r="N81"/>
    </row>
    <row r="82" spans="2:14" x14ac:dyDescent="0.2">
      <c r="B82" s="4" t="s">
        <v>11</v>
      </c>
      <c r="M82" s="27"/>
      <c r="N82"/>
    </row>
    <row r="83" spans="2:14" x14ac:dyDescent="0.2">
      <c r="B83" s="5" t="s">
        <v>12</v>
      </c>
      <c r="C83" s="13">
        <v>14791</v>
      </c>
      <c r="D83" s="13">
        <v>14554</v>
      </c>
      <c r="E83" s="13">
        <v>15933</v>
      </c>
      <c r="F83" s="13">
        <v>16565</v>
      </c>
      <c r="G83" s="13">
        <v>16881</v>
      </c>
      <c r="H83" s="13">
        <v>21754</v>
      </c>
      <c r="I83" s="6">
        <v>25500</v>
      </c>
      <c r="J83" s="6">
        <v>31526</v>
      </c>
      <c r="K83" s="6">
        <v>32003</v>
      </c>
      <c r="L83" s="13">
        <v>32863</v>
      </c>
      <c r="M83" s="13">
        <v>40032</v>
      </c>
      <c r="N83"/>
    </row>
    <row r="84" spans="2:14" x14ac:dyDescent="0.2">
      <c r="B84" s="5" t="s">
        <v>13</v>
      </c>
      <c r="C84" s="13">
        <v>2059</v>
      </c>
      <c r="D84" s="13">
        <v>3064</v>
      </c>
      <c r="E84" s="13">
        <v>2958</v>
      </c>
      <c r="F84" s="13">
        <v>3015</v>
      </c>
      <c r="G84" s="13">
        <v>2938</v>
      </c>
      <c r="H84" s="13">
        <v>3473</v>
      </c>
      <c r="I84" s="6">
        <v>3614</v>
      </c>
      <c r="J84" s="6">
        <v>2692</v>
      </c>
      <c r="K84" s="6">
        <v>3291</v>
      </c>
      <c r="L84" s="13">
        <v>3291</v>
      </c>
      <c r="M84" s="13">
        <v>3091</v>
      </c>
      <c r="N84"/>
    </row>
    <row r="85" spans="2:14" x14ac:dyDescent="0.2">
      <c r="B85" s="5" t="s">
        <v>14</v>
      </c>
      <c r="C85" s="13">
        <v>6376</v>
      </c>
      <c r="D85" s="13">
        <v>6031</v>
      </c>
      <c r="E85" s="13">
        <v>5616</v>
      </c>
      <c r="F85" s="13">
        <v>6093</v>
      </c>
      <c r="G85" s="13">
        <v>5840</v>
      </c>
      <c r="H85" s="13">
        <v>6043</v>
      </c>
      <c r="I85" s="6">
        <v>5565</v>
      </c>
      <c r="J85" s="6">
        <v>6806</v>
      </c>
      <c r="K85" s="6">
        <v>7089</v>
      </c>
      <c r="L85" s="13">
        <v>6280</v>
      </c>
      <c r="M85" s="13">
        <v>6550</v>
      </c>
      <c r="N85"/>
    </row>
    <row r="86" spans="2:14" x14ac:dyDescent="0.2">
      <c r="B86" s="5" t="s">
        <v>15</v>
      </c>
      <c r="C86" s="13">
        <v>146265</v>
      </c>
      <c r="D86" s="13">
        <v>166171</v>
      </c>
      <c r="E86" s="13">
        <v>157254</v>
      </c>
      <c r="F86" s="13">
        <v>158179</v>
      </c>
      <c r="G86" s="13">
        <v>163989</v>
      </c>
      <c r="H86" s="13">
        <v>162269</v>
      </c>
      <c r="I86" s="6">
        <v>164936</v>
      </c>
      <c r="J86" s="6">
        <v>165938</v>
      </c>
      <c r="K86" s="6">
        <v>187877</v>
      </c>
      <c r="L86" s="13">
        <v>195751</v>
      </c>
      <c r="M86" s="13">
        <v>179931</v>
      </c>
      <c r="N86"/>
    </row>
    <row r="87" spans="2:14" x14ac:dyDescent="0.2">
      <c r="B87" s="5" t="s">
        <v>16</v>
      </c>
      <c r="C87" s="13">
        <v>122267</v>
      </c>
      <c r="D87" s="13">
        <v>123112</v>
      </c>
      <c r="E87" s="13">
        <v>124587</v>
      </c>
      <c r="F87" s="13">
        <v>132444</v>
      </c>
      <c r="G87" s="13">
        <v>143055</v>
      </c>
      <c r="H87" s="13">
        <v>148415</v>
      </c>
      <c r="I87" s="6">
        <v>148564</v>
      </c>
      <c r="J87" s="6">
        <v>145284</v>
      </c>
      <c r="K87" s="6">
        <v>148346</v>
      </c>
      <c r="L87" s="13">
        <v>149772</v>
      </c>
      <c r="M87" s="13">
        <v>163864</v>
      </c>
      <c r="N87"/>
    </row>
    <row r="88" spans="2:14" x14ac:dyDescent="0.2">
      <c r="B88" s="5" t="s">
        <v>17</v>
      </c>
      <c r="C88" s="13">
        <v>700</v>
      </c>
      <c r="D88" s="13">
        <v>600</v>
      </c>
      <c r="E88" s="13">
        <v>400</v>
      </c>
      <c r="F88" s="13">
        <v>350</v>
      </c>
      <c r="G88" s="13">
        <v>0</v>
      </c>
      <c r="H88" s="13">
        <v>0</v>
      </c>
      <c r="I88" s="6">
        <v>0</v>
      </c>
      <c r="J88" s="6">
        <v>0</v>
      </c>
      <c r="K88" s="6">
        <v>0</v>
      </c>
      <c r="L88" s="13">
        <v>0</v>
      </c>
      <c r="M88" s="13">
        <v>0</v>
      </c>
      <c r="N88"/>
    </row>
    <row r="89" spans="2:14" x14ac:dyDescent="0.2">
      <c r="C89" s="8">
        <f t="shared" ref="C89:L89" si="1">SUM(C83:C88)</f>
        <v>292458</v>
      </c>
      <c r="D89" s="8">
        <f t="shared" si="1"/>
        <v>313532</v>
      </c>
      <c r="E89" s="8">
        <f t="shared" si="1"/>
        <v>306748</v>
      </c>
      <c r="F89" s="8">
        <f t="shared" si="1"/>
        <v>316646</v>
      </c>
      <c r="G89" s="8">
        <f t="shared" si="1"/>
        <v>332703</v>
      </c>
      <c r="H89" s="8">
        <f t="shared" si="1"/>
        <v>341954</v>
      </c>
      <c r="I89" s="8">
        <f t="shared" si="1"/>
        <v>348179</v>
      </c>
      <c r="J89" s="8">
        <f t="shared" si="1"/>
        <v>352246</v>
      </c>
      <c r="K89" s="8">
        <f t="shared" si="1"/>
        <v>378606</v>
      </c>
      <c r="L89" s="8">
        <f t="shared" si="1"/>
        <v>387957</v>
      </c>
      <c r="M89" s="20">
        <f t="shared" ref="M89" si="2">SUM(M83:M88)</f>
        <v>393468</v>
      </c>
      <c r="N89"/>
    </row>
    <row r="90" spans="2:14" x14ac:dyDescent="0.2">
      <c r="B90" s="4" t="s">
        <v>18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26"/>
      <c r="N90"/>
    </row>
    <row r="91" spans="2:14" x14ac:dyDescent="0.2">
      <c r="B91" s="5" t="s">
        <v>19</v>
      </c>
      <c r="C91" s="6">
        <v>0</v>
      </c>
      <c r="D91" s="6">
        <v>0</v>
      </c>
      <c r="E91" s="6">
        <v>0</v>
      </c>
      <c r="F91" s="6">
        <v>1500</v>
      </c>
      <c r="G91" s="6">
        <v>368</v>
      </c>
      <c r="H91" s="6">
        <v>368</v>
      </c>
      <c r="I91" s="6">
        <v>368</v>
      </c>
      <c r="J91" s="6"/>
      <c r="K91" s="6"/>
      <c r="L91" s="6"/>
      <c r="M91" s="13"/>
      <c r="N91"/>
    </row>
    <row r="92" spans="2:14" x14ac:dyDescent="0.2">
      <c r="C92" s="9"/>
      <c r="D92" s="9"/>
      <c r="E92" s="9"/>
      <c r="F92" s="9"/>
      <c r="G92" s="9"/>
      <c r="H92" s="9"/>
      <c r="I92" s="9"/>
      <c r="J92" s="9"/>
      <c r="K92" s="9"/>
      <c r="L92" s="9"/>
      <c r="M92" s="26"/>
      <c r="N92"/>
    </row>
    <row r="93" spans="2:14" x14ac:dyDescent="0.2">
      <c r="B93" s="4" t="s">
        <v>20</v>
      </c>
      <c r="C93" s="10"/>
      <c r="M93" s="27"/>
      <c r="N93"/>
    </row>
    <row r="94" spans="2:14" x14ac:dyDescent="0.2">
      <c r="B94" s="5" t="s">
        <v>21</v>
      </c>
      <c r="C94" s="11">
        <v>52154</v>
      </c>
      <c r="D94" s="6">
        <v>50615</v>
      </c>
      <c r="E94" s="6">
        <v>50337</v>
      </c>
      <c r="F94" s="6">
        <v>54603</v>
      </c>
      <c r="G94" s="6">
        <v>53066</v>
      </c>
      <c r="H94" s="6">
        <v>59066</v>
      </c>
      <c r="I94" s="6">
        <v>53066</v>
      </c>
      <c r="J94" s="6">
        <v>53066</v>
      </c>
      <c r="K94" s="6">
        <v>35001</v>
      </c>
      <c r="L94" s="6">
        <v>27354</v>
      </c>
      <c r="M94" s="13">
        <v>35644</v>
      </c>
      <c r="N94"/>
    </row>
    <row r="95" spans="2:14" x14ac:dyDescent="0.2">
      <c r="C95" s="9"/>
      <c r="D95" s="9"/>
      <c r="E95" s="9"/>
      <c r="F95" s="9"/>
      <c r="G95" s="9"/>
      <c r="H95" s="9"/>
      <c r="I95" s="9"/>
      <c r="J95" s="9"/>
      <c r="K95" s="9"/>
      <c r="L95" s="9"/>
      <c r="M95" s="26"/>
      <c r="N95"/>
    </row>
    <row r="96" spans="2:14" x14ac:dyDescent="0.2">
      <c r="B96" s="4" t="s">
        <v>22</v>
      </c>
      <c r="C96"/>
      <c r="D96"/>
      <c r="E96"/>
      <c r="M96" s="27"/>
      <c r="N96"/>
    </row>
    <row r="97" spans="2:14" x14ac:dyDescent="0.2">
      <c r="B97" s="5" t="s">
        <v>23</v>
      </c>
      <c r="C97" s="6">
        <v>1506</v>
      </c>
      <c r="D97" s="6">
        <v>1506</v>
      </c>
      <c r="E97" s="6">
        <v>1506</v>
      </c>
      <c r="F97" s="6">
        <v>1506</v>
      </c>
      <c r="G97" s="6">
        <v>1892</v>
      </c>
      <c r="H97" s="6">
        <v>1972</v>
      </c>
      <c r="I97" s="6">
        <v>1932</v>
      </c>
      <c r="J97" s="6">
        <v>1512</v>
      </c>
      <c r="K97" s="6">
        <v>1977</v>
      </c>
      <c r="L97" s="6">
        <v>1963</v>
      </c>
      <c r="M97" s="13">
        <v>1166</v>
      </c>
      <c r="N97"/>
    </row>
    <row r="98" spans="2:14" x14ac:dyDescent="0.2">
      <c r="B98" s="5" t="s">
        <v>24</v>
      </c>
      <c r="C98" s="6">
        <v>23</v>
      </c>
      <c r="D98" s="6">
        <v>23</v>
      </c>
      <c r="E98" s="6">
        <v>23</v>
      </c>
      <c r="F98" s="6">
        <v>23</v>
      </c>
      <c r="G98" s="6">
        <v>23</v>
      </c>
      <c r="H98" s="6">
        <v>23</v>
      </c>
      <c r="I98" s="6">
        <v>23</v>
      </c>
      <c r="J98" s="6">
        <v>23</v>
      </c>
      <c r="K98" s="6">
        <v>23</v>
      </c>
      <c r="L98" s="6">
        <v>23</v>
      </c>
      <c r="M98" s="13">
        <v>23</v>
      </c>
      <c r="N98"/>
    </row>
    <row r="99" spans="2:14" x14ac:dyDescent="0.2">
      <c r="B99" s="5" t="s">
        <v>25</v>
      </c>
      <c r="C99" s="6">
        <v>2975</v>
      </c>
      <c r="D99" s="6">
        <v>3183</v>
      </c>
      <c r="E99" s="6">
        <v>4315</v>
      </c>
      <c r="F99" s="6">
        <v>4990</v>
      </c>
      <c r="G99" s="6">
        <v>3582</v>
      </c>
      <c r="H99" s="6">
        <v>3648</v>
      </c>
      <c r="I99" s="6">
        <v>3920</v>
      </c>
      <c r="J99" s="6">
        <v>5169</v>
      </c>
      <c r="K99" s="6">
        <v>7990</v>
      </c>
      <c r="L99" s="6">
        <v>5564</v>
      </c>
      <c r="M99" s="13">
        <v>5206</v>
      </c>
      <c r="N99"/>
    </row>
    <row r="100" spans="2:14" x14ac:dyDescent="0.2">
      <c r="B100" s="5" t="s">
        <v>26</v>
      </c>
      <c r="C100" s="6">
        <v>0</v>
      </c>
      <c r="D100" s="6">
        <v>84</v>
      </c>
      <c r="E100" s="6">
        <v>0</v>
      </c>
      <c r="F100" s="6">
        <v>0</v>
      </c>
      <c r="G100" s="6">
        <v>184</v>
      </c>
      <c r="H100" s="6">
        <v>140</v>
      </c>
      <c r="I100" s="6">
        <v>30</v>
      </c>
      <c r="J100" s="6">
        <v>0</v>
      </c>
      <c r="K100" s="6">
        <v>50</v>
      </c>
      <c r="L100" s="6">
        <v>29</v>
      </c>
      <c r="M100" s="13">
        <v>385</v>
      </c>
      <c r="N100"/>
    </row>
    <row r="101" spans="2:14" x14ac:dyDescent="0.2">
      <c r="C101" s="8">
        <f t="shared" ref="C101:L101" si="3">SUM(C97:C100)</f>
        <v>4504</v>
      </c>
      <c r="D101" s="8">
        <f t="shared" si="3"/>
        <v>4796</v>
      </c>
      <c r="E101" s="8">
        <f t="shared" si="3"/>
        <v>5844</v>
      </c>
      <c r="F101" s="8">
        <f t="shared" si="3"/>
        <v>6519</v>
      </c>
      <c r="G101" s="8">
        <f t="shared" si="3"/>
        <v>5681</v>
      </c>
      <c r="H101" s="8">
        <f t="shared" si="3"/>
        <v>5783</v>
      </c>
      <c r="I101" s="8">
        <f t="shared" si="3"/>
        <v>5905</v>
      </c>
      <c r="J101" s="8">
        <f t="shared" si="3"/>
        <v>6704</v>
      </c>
      <c r="K101" s="8">
        <f t="shared" si="3"/>
        <v>10040</v>
      </c>
      <c r="L101" s="8">
        <f t="shared" si="3"/>
        <v>7579</v>
      </c>
      <c r="M101" s="20">
        <f t="shared" ref="M101" si="4">SUM(M97:M100)</f>
        <v>6780</v>
      </c>
      <c r="N101"/>
    </row>
    <row r="102" spans="2:14" x14ac:dyDescent="0.2">
      <c r="B102" s="4" t="s">
        <v>27</v>
      </c>
      <c r="C102"/>
      <c r="D102"/>
      <c r="E102"/>
      <c r="M102" s="27"/>
      <c r="N102"/>
    </row>
    <row r="103" spans="2:14" x14ac:dyDescent="0.2">
      <c r="B103" s="5" t="s">
        <v>28</v>
      </c>
      <c r="C103" s="6">
        <v>230</v>
      </c>
      <c r="D103" s="6">
        <v>30</v>
      </c>
      <c r="E103" s="6">
        <v>30</v>
      </c>
      <c r="F103" s="6">
        <v>30</v>
      </c>
      <c r="G103" s="6">
        <v>60</v>
      </c>
      <c r="H103" s="6">
        <v>60</v>
      </c>
      <c r="I103" s="6">
        <v>60</v>
      </c>
      <c r="J103" s="6">
        <v>60</v>
      </c>
      <c r="K103" s="6">
        <v>60</v>
      </c>
      <c r="L103" s="6">
        <v>60</v>
      </c>
      <c r="M103" s="13">
        <v>60</v>
      </c>
      <c r="N103"/>
    </row>
    <row r="104" spans="2:14" x14ac:dyDescent="0.2">
      <c r="B104" s="5" t="s">
        <v>29</v>
      </c>
      <c r="C104" s="6">
        <v>800</v>
      </c>
      <c r="D104" s="6">
        <v>800</v>
      </c>
      <c r="E104" s="6">
        <v>800</v>
      </c>
      <c r="F104" s="6">
        <v>800</v>
      </c>
      <c r="G104" s="6">
        <v>934</v>
      </c>
      <c r="H104" s="6">
        <v>934</v>
      </c>
      <c r="I104" s="6">
        <v>934</v>
      </c>
      <c r="J104" s="6">
        <v>1004</v>
      </c>
      <c r="K104" s="6">
        <v>1004</v>
      </c>
      <c r="L104" s="6">
        <v>1008</v>
      </c>
      <c r="M104" s="13">
        <v>296</v>
      </c>
      <c r="N104"/>
    </row>
    <row r="105" spans="2:14" x14ac:dyDescent="0.2">
      <c r="B105" s="5" t="s">
        <v>30</v>
      </c>
      <c r="C105" s="6">
        <v>134</v>
      </c>
      <c r="D105" s="6">
        <v>134</v>
      </c>
      <c r="E105" s="6">
        <v>134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/>
      <c r="M105" s="13"/>
      <c r="N105"/>
    </row>
    <row r="106" spans="2:14" x14ac:dyDescent="0.2">
      <c r="B106" s="5" t="s">
        <v>63</v>
      </c>
      <c r="C106" s="6">
        <v>5000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3">
        <v>0</v>
      </c>
      <c r="N106"/>
    </row>
    <row r="107" spans="2:14" x14ac:dyDescent="0.2">
      <c r="B107" s="5" t="s">
        <v>31</v>
      </c>
      <c r="C107" s="6">
        <v>0</v>
      </c>
      <c r="D107" s="6">
        <v>0</v>
      </c>
      <c r="E107" s="6">
        <v>0</v>
      </c>
      <c r="F107" s="6">
        <v>0</v>
      </c>
      <c r="G107" s="6">
        <v>6807</v>
      </c>
      <c r="H107" s="6">
        <v>10565</v>
      </c>
      <c r="I107" s="6">
        <v>3052</v>
      </c>
      <c r="J107" s="6">
        <v>3183</v>
      </c>
      <c r="K107" s="6">
        <v>5455</v>
      </c>
      <c r="L107" s="6">
        <v>8059</v>
      </c>
      <c r="M107" s="13">
        <v>4891</v>
      </c>
      <c r="N107"/>
    </row>
    <row r="108" spans="2:14" x14ac:dyDescent="0.2">
      <c r="B108" s="5" t="s">
        <v>32</v>
      </c>
      <c r="C108" s="6">
        <v>300</v>
      </c>
      <c r="D108" s="6">
        <v>0</v>
      </c>
      <c r="E108" s="6">
        <v>0</v>
      </c>
      <c r="F108" s="6"/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13">
        <v>0</v>
      </c>
      <c r="N108"/>
    </row>
    <row r="109" spans="2:14" x14ac:dyDescent="0.2">
      <c r="B109" s="5" t="s">
        <v>33</v>
      </c>
      <c r="C109" s="6">
        <v>0</v>
      </c>
      <c r="D109" s="6">
        <v>0</v>
      </c>
      <c r="E109" s="6">
        <v>0</v>
      </c>
      <c r="F109" s="6">
        <v>50</v>
      </c>
      <c r="G109" s="6">
        <v>2575</v>
      </c>
      <c r="H109" s="6">
        <v>600</v>
      </c>
      <c r="I109" s="6">
        <v>600</v>
      </c>
      <c r="J109" s="6">
        <v>2525</v>
      </c>
      <c r="K109" s="6">
        <v>600</v>
      </c>
      <c r="L109" s="6">
        <v>8300</v>
      </c>
      <c r="M109" s="13">
        <v>988</v>
      </c>
      <c r="N109"/>
    </row>
    <row r="110" spans="2:14" x14ac:dyDescent="0.2">
      <c r="B110" s="5" t="s">
        <v>34</v>
      </c>
      <c r="C110" s="6">
        <v>673</v>
      </c>
      <c r="D110" s="6">
        <v>435</v>
      </c>
      <c r="E110" s="6">
        <v>1128</v>
      </c>
      <c r="F110" s="6">
        <v>1070</v>
      </c>
      <c r="G110" s="6">
        <v>865</v>
      </c>
      <c r="H110" s="6">
        <v>966</v>
      </c>
      <c r="I110" s="6">
        <v>743</v>
      </c>
      <c r="J110" s="6">
        <v>786</v>
      </c>
      <c r="K110" s="6">
        <v>702</v>
      </c>
      <c r="L110" s="6">
        <v>906</v>
      </c>
      <c r="M110" s="13">
        <v>905</v>
      </c>
      <c r="N110"/>
    </row>
    <row r="111" spans="2:14" x14ac:dyDescent="0.2">
      <c r="B111" s="5" t="s">
        <v>35</v>
      </c>
      <c r="C111" s="6">
        <v>1689</v>
      </c>
      <c r="D111" s="6">
        <v>1689</v>
      </c>
      <c r="E111" s="6">
        <v>839</v>
      </c>
      <c r="F111" s="6">
        <v>673</v>
      </c>
      <c r="G111" s="6">
        <v>839</v>
      </c>
      <c r="H111" s="6">
        <v>839</v>
      </c>
      <c r="I111" s="6">
        <v>839</v>
      </c>
      <c r="J111" s="6">
        <v>839</v>
      </c>
      <c r="K111" s="6">
        <v>839</v>
      </c>
      <c r="L111" s="6">
        <v>839</v>
      </c>
      <c r="M111" s="13">
        <v>839</v>
      </c>
      <c r="N111"/>
    </row>
    <row r="112" spans="2:14" x14ac:dyDescent="0.2">
      <c r="B112" s="5" t="s">
        <v>36</v>
      </c>
      <c r="C112" s="6">
        <v>100</v>
      </c>
      <c r="D112" s="6">
        <v>100</v>
      </c>
      <c r="E112" s="6">
        <v>100</v>
      </c>
      <c r="F112" s="6">
        <v>100</v>
      </c>
      <c r="G112" s="6">
        <v>100</v>
      </c>
      <c r="H112" s="6">
        <v>100</v>
      </c>
      <c r="I112" s="6">
        <v>100</v>
      </c>
      <c r="J112" s="6">
        <v>100</v>
      </c>
      <c r="K112" s="6">
        <v>100</v>
      </c>
      <c r="L112" s="6">
        <v>100</v>
      </c>
      <c r="M112" s="13">
        <v>100</v>
      </c>
      <c r="N112"/>
    </row>
    <row r="113" spans="2:14" x14ac:dyDescent="0.2">
      <c r="B113" s="5" t="s">
        <v>37</v>
      </c>
      <c r="C113" s="6">
        <v>222</v>
      </c>
      <c r="D113" s="6">
        <v>872</v>
      </c>
      <c r="E113" s="6">
        <v>872</v>
      </c>
      <c r="F113" s="6">
        <v>310</v>
      </c>
      <c r="G113" s="6">
        <v>310</v>
      </c>
      <c r="H113" s="6">
        <v>80</v>
      </c>
      <c r="I113" s="6">
        <v>230</v>
      </c>
      <c r="J113" s="6">
        <v>0</v>
      </c>
      <c r="K113" s="6">
        <v>0</v>
      </c>
      <c r="L113" s="6">
        <v>0</v>
      </c>
      <c r="M113" s="13">
        <v>0</v>
      </c>
      <c r="N113"/>
    </row>
    <row r="114" spans="2:14" x14ac:dyDescent="0.2">
      <c r="B114" s="5" t="s">
        <v>38</v>
      </c>
      <c r="C114" s="6">
        <v>305</v>
      </c>
      <c r="D114" s="6">
        <v>325</v>
      </c>
      <c r="E114" s="6">
        <v>405</v>
      </c>
      <c r="F114" s="6">
        <v>405</v>
      </c>
      <c r="G114" s="6">
        <v>405</v>
      </c>
      <c r="H114" s="6">
        <v>405</v>
      </c>
      <c r="I114" s="6">
        <v>405</v>
      </c>
      <c r="J114" s="6">
        <v>405</v>
      </c>
      <c r="K114" s="6">
        <v>405</v>
      </c>
      <c r="L114" s="6">
        <v>405</v>
      </c>
      <c r="M114" s="13">
        <v>405</v>
      </c>
      <c r="N114"/>
    </row>
    <row r="115" spans="2:14" x14ac:dyDescent="0.2">
      <c r="B115" s="5" t="s">
        <v>80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13">
        <v>592</v>
      </c>
      <c r="N115"/>
    </row>
    <row r="116" spans="2:14" x14ac:dyDescent="0.2">
      <c r="B116" s="5" t="s">
        <v>64</v>
      </c>
      <c r="C116" s="6">
        <v>30</v>
      </c>
      <c r="D116" s="6">
        <v>30</v>
      </c>
      <c r="E116" s="6">
        <v>30</v>
      </c>
      <c r="F116" s="6">
        <v>30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13">
        <v>0</v>
      </c>
      <c r="N116"/>
    </row>
    <row r="117" spans="2:14" x14ac:dyDescent="0.2">
      <c r="B117" s="5" t="s">
        <v>39</v>
      </c>
      <c r="C117" s="6">
        <v>0</v>
      </c>
      <c r="D117" s="6">
        <v>0</v>
      </c>
      <c r="E117" s="6">
        <v>0</v>
      </c>
      <c r="F117" s="6">
        <v>9450</v>
      </c>
      <c r="G117" s="6">
        <v>650</v>
      </c>
      <c r="H117" s="6">
        <v>650</v>
      </c>
      <c r="I117" s="6">
        <v>650</v>
      </c>
      <c r="J117" s="6">
        <v>1350</v>
      </c>
      <c r="K117" s="6">
        <v>650</v>
      </c>
      <c r="L117" s="6">
        <v>1112</v>
      </c>
      <c r="M117" s="13">
        <v>4552</v>
      </c>
      <c r="N117"/>
    </row>
    <row r="118" spans="2:14" x14ac:dyDescent="0.2">
      <c r="B118" s="5" t="s">
        <v>40</v>
      </c>
      <c r="C118" s="6">
        <v>124</v>
      </c>
      <c r="D118" s="6">
        <v>383</v>
      </c>
      <c r="E118" s="6">
        <v>241</v>
      </c>
      <c r="F118" s="6">
        <v>241</v>
      </c>
      <c r="G118" s="6">
        <v>241</v>
      </c>
      <c r="H118" s="6">
        <v>241</v>
      </c>
      <c r="I118" s="6">
        <v>241</v>
      </c>
      <c r="J118" s="6">
        <v>241</v>
      </c>
      <c r="K118" s="6">
        <v>241</v>
      </c>
      <c r="L118" s="6">
        <v>241</v>
      </c>
      <c r="M118" s="13">
        <v>241</v>
      </c>
      <c r="N118"/>
    </row>
    <row r="119" spans="2:14" x14ac:dyDescent="0.2">
      <c r="B119" s="5" t="s">
        <v>41</v>
      </c>
      <c r="C119" s="6">
        <v>1802</v>
      </c>
      <c r="D119" s="6"/>
      <c r="E119" s="6"/>
      <c r="F119" s="6"/>
      <c r="G119" s="6"/>
      <c r="H119" s="6"/>
      <c r="I119" s="6"/>
      <c r="J119" s="6"/>
      <c r="K119" s="6"/>
      <c r="L119" s="6">
        <v>0</v>
      </c>
      <c r="M119" s="13">
        <v>0</v>
      </c>
      <c r="N119"/>
    </row>
    <row r="120" spans="2:14" x14ac:dyDescent="0.2">
      <c r="C120" s="8">
        <f t="shared" ref="C120:M120" si="5">SUM(C103:C119)</f>
        <v>11409</v>
      </c>
      <c r="D120" s="8">
        <f t="shared" si="5"/>
        <v>4798</v>
      </c>
      <c r="E120" s="8">
        <f t="shared" si="5"/>
        <v>4579</v>
      </c>
      <c r="F120" s="8">
        <f t="shared" si="5"/>
        <v>13159</v>
      </c>
      <c r="G120" s="8">
        <f t="shared" si="5"/>
        <v>13786</v>
      </c>
      <c r="H120" s="8">
        <f t="shared" si="5"/>
        <v>15440</v>
      </c>
      <c r="I120" s="8">
        <f t="shared" si="5"/>
        <v>7854</v>
      </c>
      <c r="J120" s="8">
        <f t="shared" si="5"/>
        <v>10493</v>
      </c>
      <c r="K120" s="8">
        <f t="shared" si="5"/>
        <v>10056</v>
      </c>
      <c r="L120" s="8">
        <f t="shared" si="5"/>
        <v>21030</v>
      </c>
      <c r="M120" s="20">
        <f t="shared" si="5"/>
        <v>13869</v>
      </c>
      <c r="N120"/>
    </row>
    <row r="121" spans="2:14" x14ac:dyDescent="0.2">
      <c r="B121" s="4" t="s">
        <v>42</v>
      </c>
      <c r="C121"/>
      <c r="D121"/>
      <c r="E121"/>
      <c r="M121" s="27"/>
      <c r="N121"/>
    </row>
    <row r="122" spans="2:14" x14ac:dyDescent="0.2">
      <c r="B122" s="5" t="s">
        <v>43</v>
      </c>
      <c r="C122" s="6">
        <v>476</v>
      </c>
      <c r="D122" s="6">
        <v>600</v>
      </c>
      <c r="E122" s="6">
        <v>9510</v>
      </c>
      <c r="F122" s="6">
        <v>6500</v>
      </c>
      <c r="G122" s="6">
        <v>16861</v>
      </c>
      <c r="H122" s="6">
        <v>5511</v>
      </c>
      <c r="I122" s="6">
        <v>1847</v>
      </c>
      <c r="J122" s="6">
        <v>2554</v>
      </c>
      <c r="K122" s="6">
        <v>2600</v>
      </c>
      <c r="L122" s="6">
        <v>2400</v>
      </c>
      <c r="M122" s="13">
        <v>4360</v>
      </c>
      <c r="N122"/>
    </row>
    <row r="123" spans="2:14" x14ac:dyDescent="0.2">
      <c r="B123" s="5" t="s">
        <v>44</v>
      </c>
      <c r="C123" s="6">
        <v>337</v>
      </c>
      <c r="D123" s="6">
        <v>200</v>
      </c>
      <c r="E123" s="6">
        <v>853</v>
      </c>
      <c r="F123" s="6">
        <v>5961</v>
      </c>
      <c r="G123" s="6">
        <v>6186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13">
        <v>0</v>
      </c>
      <c r="N123"/>
    </row>
    <row r="124" spans="2:14" x14ac:dyDescent="0.2">
      <c r="B124" s="5" t="s">
        <v>45</v>
      </c>
      <c r="C124" s="6"/>
      <c r="D124" s="6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144</v>
      </c>
      <c r="M124" s="13">
        <v>0</v>
      </c>
      <c r="N124"/>
    </row>
    <row r="125" spans="2:14" x14ac:dyDescent="0.2">
      <c r="B125" s="5" t="s">
        <v>46</v>
      </c>
      <c r="C125" s="6">
        <v>8187</v>
      </c>
      <c r="D125" s="13">
        <v>6661</v>
      </c>
      <c r="E125" s="6">
        <v>9652</v>
      </c>
      <c r="F125" s="6">
        <v>11877</v>
      </c>
      <c r="G125" s="6">
        <v>2953</v>
      </c>
      <c r="H125" s="6">
        <v>997</v>
      </c>
      <c r="I125" s="6">
        <v>4065</v>
      </c>
      <c r="J125" s="6">
        <v>4314</v>
      </c>
      <c r="K125" s="6">
        <v>4076</v>
      </c>
      <c r="L125" s="6">
        <v>7060</v>
      </c>
      <c r="M125" s="13">
        <v>6878</v>
      </c>
      <c r="N125"/>
    </row>
    <row r="126" spans="2:14" x14ac:dyDescent="0.2">
      <c r="C126" s="8">
        <f t="shared" ref="C126:L126" si="6">SUM(C122:C125)</f>
        <v>9000</v>
      </c>
      <c r="D126" s="8">
        <f t="shared" si="6"/>
        <v>7461</v>
      </c>
      <c r="E126" s="8">
        <f t="shared" si="6"/>
        <v>20015</v>
      </c>
      <c r="F126" s="8">
        <f t="shared" si="6"/>
        <v>24338</v>
      </c>
      <c r="G126" s="8">
        <f t="shared" si="6"/>
        <v>26000</v>
      </c>
      <c r="H126" s="8">
        <f t="shared" si="6"/>
        <v>6508</v>
      </c>
      <c r="I126" s="8">
        <f t="shared" si="6"/>
        <v>5912</v>
      </c>
      <c r="J126" s="8">
        <f t="shared" si="6"/>
        <v>6868</v>
      </c>
      <c r="K126" s="8">
        <f t="shared" si="6"/>
        <v>6676</v>
      </c>
      <c r="L126" s="8">
        <f t="shared" si="6"/>
        <v>9604</v>
      </c>
      <c r="M126" s="20">
        <f t="shared" ref="M126" si="7">SUM(M122:M125)</f>
        <v>11238</v>
      </c>
      <c r="N126"/>
    </row>
    <row r="127" spans="2:14" x14ac:dyDescent="0.2">
      <c r="B127" s="4" t="s">
        <v>47</v>
      </c>
      <c r="C127"/>
      <c r="D127"/>
      <c r="E127"/>
      <c r="M127" s="27"/>
      <c r="N127"/>
    </row>
    <row r="128" spans="2:14" x14ac:dyDescent="0.2">
      <c r="B128" s="4" t="s">
        <v>22</v>
      </c>
      <c r="C128"/>
      <c r="D128"/>
      <c r="E128"/>
      <c r="M128" s="27"/>
      <c r="N128"/>
    </row>
    <row r="129" spans="2:14" ht="25.5" x14ac:dyDescent="0.2">
      <c r="B129" s="12" t="s">
        <v>48</v>
      </c>
      <c r="C129" s="13">
        <v>26054</v>
      </c>
      <c r="D129" s="13">
        <v>56219</v>
      </c>
      <c r="E129" s="13">
        <v>12231</v>
      </c>
      <c r="F129" s="13">
        <v>12860</v>
      </c>
      <c r="G129" s="13">
        <v>10824</v>
      </c>
      <c r="H129" s="13"/>
      <c r="I129" s="6"/>
      <c r="J129" s="6"/>
      <c r="K129" s="6"/>
      <c r="L129" s="6"/>
      <c r="M129" s="13"/>
      <c r="N129"/>
    </row>
    <row r="130" spans="2:14" x14ac:dyDescent="0.2">
      <c r="B130" s="5" t="s">
        <v>49</v>
      </c>
      <c r="C130" s="6"/>
      <c r="D130" s="6"/>
      <c r="E130" s="6"/>
      <c r="F130" s="6"/>
      <c r="G130" s="6"/>
      <c r="H130" s="6">
        <v>2412</v>
      </c>
      <c r="I130" s="6">
        <v>2412</v>
      </c>
      <c r="J130" s="6">
        <v>3412</v>
      </c>
      <c r="K130" s="6">
        <v>3612</v>
      </c>
      <c r="L130" s="6">
        <v>3812</v>
      </c>
      <c r="M130" s="13">
        <v>3812</v>
      </c>
      <c r="N130"/>
    </row>
    <row r="131" spans="2:14" x14ac:dyDescent="0.2">
      <c r="B131" s="5" t="s">
        <v>50</v>
      </c>
      <c r="C131" s="13"/>
      <c r="D131" s="13"/>
      <c r="E131" s="13"/>
      <c r="F131" s="13"/>
      <c r="G131" s="13"/>
      <c r="H131" s="13">
        <v>3248</v>
      </c>
      <c r="I131" s="6">
        <v>2227</v>
      </c>
      <c r="J131" s="6">
        <v>1864</v>
      </c>
      <c r="K131" s="6">
        <v>5468</v>
      </c>
      <c r="L131" s="6">
        <v>2039</v>
      </c>
      <c r="M131" s="13">
        <v>3386</v>
      </c>
      <c r="N131"/>
    </row>
    <row r="132" spans="2:14" x14ac:dyDescent="0.2">
      <c r="B132" s="5" t="s">
        <v>51</v>
      </c>
      <c r="C132" s="13"/>
      <c r="D132" s="13"/>
      <c r="E132" s="13"/>
      <c r="F132" s="13"/>
      <c r="G132" s="13"/>
      <c r="H132" s="13">
        <v>5332</v>
      </c>
      <c r="I132" s="6">
        <v>4219</v>
      </c>
      <c r="J132" s="6">
        <v>5302</v>
      </c>
      <c r="K132" s="6">
        <v>8261</v>
      </c>
      <c r="L132" s="6">
        <v>8270</v>
      </c>
      <c r="M132" s="13">
        <v>9369</v>
      </c>
      <c r="N132"/>
    </row>
    <row r="133" spans="2:14" x14ac:dyDescent="0.2">
      <c r="B133" s="5" t="s">
        <v>52</v>
      </c>
      <c r="C133" s="13"/>
      <c r="D133" s="13"/>
      <c r="E133" s="13"/>
      <c r="F133" s="13"/>
      <c r="G133" s="13"/>
      <c r="H133" s="13">
        <v>0</v>
      </c>
      <c r="I133" s="6">
        <v>473</v>
      </c>
      <c r="J133" s="6">
        <v>1258</v>
      </c>
      <c r="K133" s="6">
        <v>1925</v>
      </c>
      <c r="L133" s="6">
        <v>1897</v>
      </c>
      <c r="M133" s="13">
        <v>1630</v>
      </c>
      <c r="N133"/>
    </row>
    <row r="134" spans="2:14" x14ac:dyDescent="0.2">
      <c r="C134" s="8">
        <f t="shared" ref="C134:K134" si="8">SUM(C129:C133)</f>
        <v>26054</v>
      </c>
      <c r="D134" s="8">
        <f t="shared" si="8"/>
        <v>56219</v>
      </c>
      <c r="E134" s="8">
        <f t="shared" si="8"/>
        <v>12231</v>
      </c>
      <c r="F134" s="8">
        <f t="shared" si="8"/>
        <v>12860</v>
      </c>
      <c r="G134" s="8">
        <f t="shared" si="8"/>
        <v>10824</v>
      </c>
      <c r="H134" s="8">
        <f t="shared" si="8"/>
        <v>10992</v>
      </c>
      <c r="I134" s="8">
        <f t="shared" si="8"/>
        <v>9331</v>
      </c>
      <c r="J134" s="8">
        <f t="shared" si="8"/>
        <v>11836</v>
      </c>
      <c r="K134" s="8">
        <f t="shared" si="8"/>
        <v>19266</v>
      </c>
      <c r="L134" s="8">
        <f>SUM(L129:L133)</f>
        <v>16018</v>
      </c>
      <c r="M134" s="20">
        <f>SUM(M129:M133)</f>
        <v>18197</v>
      </c>
      <c r="N134"/>
    </row>
    <row r="135" spans="2:14" x14ac:dyDescent="0.2">
      <c r="B135" s="4" t="s">
        <v>11</v>
      </c>
      <c r="M135" s="27"/>
      <c r="N135"/>
    </row>
    <row r="136" spans="2:14" x14ac:dyDescent="0.2">
      <c r="B136" s="5" t="s">
        <v>53</v>
      </c>
      <c r="C136" s="13">
        <v>7681</v>
      </c>
      <c r="D136" s="13">
        <v>6927</v>
      </c>
      <c r="E136" s="13">
        <v>5858</v>
      </c>
      <c r="F136" s="13">
        <v>5724</v>
      </c>
      <c r="G136" s="13">
        <v>6781</v>
      </c>
      <c r="H136" s="13">
        <v>2028</v>
      </c>
      <c r="I136" s="6">
        <v>3198</v>
      </c>
      <c r="J136" s="6">
        <v>8921</v>
      </c>
      <c r="K136" s="6">
        <v>8121</v>
      </c>
      <c r="L136" s="13">
        <v>6716</v>
      </c>
      <c r="M136" s="13">
        <v>6371</v>
      </c>
      <c r="N136"/>
    </row>
    <row r="137" spans="2:14" x14ac:dyDescent="0.2">
      <c r="B137" s="5" t="s">
        <v>54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4000</v>
      </c>
      <c r="I137" s="6">
        <v>3500</v>
      </c>
      <c r="J137" s="6">
        <v>4000</v>
      </c>
      <c r="K137" s="6">
        <v>4166</v>
      </c>
      <c r="L137" s="13">
        <v>4860</v>
      </c>
      <c r="M137" s="13">
        <v>2525</v>
      </c>
      <c r="N137"/>
    </row>
    <row r="138" spans="2:14" x14ac:dyDescent="0.2">
      <c r="C138" s="8">
        <f t="shared" ref="C138:L138" si="9">SUM(C136:C137)</f>
        <v>7681</v>
      </c>
      <c r="D138" s="8">
        <f t="shared" si="9"/>
        <v>6927</v>
      </c>
      <c r="E138" s="8">
        <f t="shared" si="9"/>
        <v>5858</v>
      </c>
      <c r="F138" s="8">
        <f t="shared" si="9"/>
        <v>5724</v>
      </c>
      <c r="G138" s="8">
        <f t="shared" si="9"/>
        <v>6781</v>
      </c>
      <c r="H138" s="8">
        <f t="shared" si="9"/>
        <v>6028</v>
      </c>
      <c r="I138" s="8">
        <f t="shared" si="9"/>
        <v>6698</v>
      </c>
      <c r="J138" s="8">
        <f t="shared" si="9"/>
        <v>12921</v>
      </c>
      <c r="K138" s="8">
        <f t="shared" si="9"/>
        <v>12287</v>
      </c>
      <c r="L138" s="8">
        <f t="shared" si="9"/>
        <v>11576</v>
      </c>
      <c r="M138" s="20">
        <f t="shared" ref="M138" si="10">SUM(M136:M137)</f>
        <v>8896</v>
      </c>
      <c r="N138"/>
    </row>
    <row r="139" spans="2:14" x14ac:dyDescent="0.2">
      <c r="C139" s="8">
        <f t="shared" ref="C139:L139" si="11">C134+C138</f>
        <v>33735</v>
      </c>
      <c r="D139" s="8">
        <f t="shared" si="11"/>
        <v>63146</v>
      </c>
      <c r="E139" s="8">
        <f t="shared" si="11"/>
        <v>18089</v>
      </c>
      <c r="F139" s="8">
        <f t="shared" si="11"/>
        <v>18584</v>
      </c>
      <c r="G139" s="8">
        <f t="shared" si="11"/>
        <v>17605</v>
      </c>
      <c r="H139" s="8">
        <f t="shared" si="11"/>
        <v>17020</v>
      </c>
      <c r="I139" s="8">
        <f t="shared" si="11"/>
        <v>16029</v>
      </c>
      <c r="J139" s="8">
        <f t="shared" si="11"/>
        <v>24757</v>
      </c>
      <c r="K139" s="8">
        <f t="shared" si="11"/>
        <v>31553</v>
      </c>
      <c r="L139" s="8">
        <f t="shared" si="11"/>
        <v>27594</v>
      </c>
      <c r="M139" s="20">
        <f t="shared" ref="M139" si="12">M134+M138</f>
        <v>27093</v>
      </c>
      <c r="N139"/>
    </row>
    <row r="140" spans="2:14" x14ac:dyDescent="0.2">
      <c r="B140" s="4" t="s">
        <v>55</v>
      </c>
      <c r="M140" s="27"/>
      <c r="N140"/>
    </row>
    <row r="141" spans="2:14" x14ac:dyDescent="0.2">
      <c r="B141" s="4" t="s">
        <v>22</v>
      </c>
      <c r="M141" s="27"/>
      <c r="N141"/>
    </row>
    <row r="142" spans="2:14" x14ac:dyDescent="0.2">
      <c r="B142" s="5" t="s">
        <v>56</v>
      </c>
      <c r="C142" s="6"/>
      <c r="D142" s="6"/>
      <c r="E142" s="6"/>
      <c r="F142" s="6"/>
      <c r="G142" s="6"/>
      <c r="H142" s="6"/>
      <c r="I142" s="6"/>
      <c r="J142" s="6"/>
      <c r="K142" s="6"/>
      <c r="L142" s="6">
        <v>353</v>
      </c>
      <c r="M142" s="13">
        <v>1975</v>
      </c>
      <c r="N142"/>
    </row>
    <row r="143" spans="2:14" x14ac:dyDescent="0.2">
      <c r="M143" s="27"/>
      <c r="N143"/>
    </row>
    <row r="144" spans="2:14" x14ac:dyDescent="0.2">
      <c r="B144" s="14" t="s">
        <v>57</v>
      </c>
      <c r="C144" s="15">
        <f t="shared" ref="C144:M144" si="13">C89+C91+C94+C101+C120+C126+C139+C142</f>
        <v>403260</v>
      </c>
      <c r="D144" s="15">
        <f t="shared" si="13"/>
        <v>444348</v>
      </c>
      <c r="E144" s="15">
        <f t="shared" si="13"/>
        <v>405612</v>
      </c>
      <c r="F144" s="15">
        <f t="shared" si="13"/>
        <v>435349</v>
      </c>
      <c r="G144" s="15">
        <f t="shared" si="13"/>
        <v>449209</v>
      </c>
      <c r="H144" s="15">
        <f t="shared" si="13"/>
        <v>446139</v>
      </c>
      <c r="I144" s="15">
        <f t="shared" si="13"/>
        <v>437313</v>
      </c>
      <c r="J144" s="15">
        <f t="shared" si="13"/>
        <v>454134</v>
      </c>
      <c r="K144" s="15">
        <f t="shared" si="13"/>
        <v>471932</v>
      </c>
      <c r="L144" s="15">
        <f t="shared" si="13"/>
        <v>481471</v>
      </c>
      <c r="M144" s="28">
        <f t="shared" si="13"/>
        <v>490067</v>
      </c>
      <c r="N144"/>
    </row>
    <row r="145" spans="2:14" x14ac:dyDescent="0.2"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/>
    </row>
    <row r="146" spans="2:14" x14ac:dyDescent="0.2">
      <c r="B146" s="21" t="s">
        <v>58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x14ac:dyDescent="0.2">
      <c r="B147" s="23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x14ac:dyDescent="0.2">
      <c r="B148" s="24" t="s">
        <v>65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x14ac:dyDescent="0.2">
      <c r="B149" s="21" t="s">
        <v>83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x14ac:dyDescent="0.2">
      <c r="B150" s="21" t="s">
        <v>82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x14ac:dyDescent="0.2">
      <c r="B151" s="21" t="s">
        <v>59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x14ac:dyDescent="0.2">
      <c r="B152" s="21" t="s">
        <v>66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x14ac:dyDescent="0.2">
      <c r="B153" s="21" t="s">
        <v>67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x14ac:dyDescent="0.2">
      <c r="B154" s="21" t="s">
        <v>68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x14ac:dyDescent="0.2">
      <c r="B155" s="22" t="s">
        <v>81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x14ac:dyDescent="0.2">
      <c r="B156" s="21" t="s">
        <v>69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x14ac:dyDescent="0.2">
      <c r="B157" s="22" t="s">
        <v>70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60" spans="2:14" ht="15.75" x14ac:dyDescent="0.25">
      <c r="B160" s="1" t="s">
        <v>72</v>
      </c>
    </row>
    <row r="161" spans="2:13" x14ac:dyDescent="0.2">
      <c r="B161" s="19" t="s">
        <v>78</v>
      </c>
    </row>
    <row r="162" spans="2:13" x14ac:dyDescent="0.2">
      <c r="B162" s="19"/>
    </row>
    <row r="163" spans="2:13" ht="15.75" x14ac:dyDescent="0.25">
      <c r="B163" s="1" t="s">
        <v>71</v>
      </c>
    </row>
    <row r="164" spans="2:13" x14ac:dyDescent="0.2">
      <c r="C164" s="3" t="s">
        <v>0</v>
      </c>
      <c r="D164" s="3" t="s">
        <v>1</v>
      </c>
      <c r="E164" s="3" t="s">
        <v>2</v>
      </c>
      <c r="F164" s="3" t="s">
        <v>3</v>
      </c>
      <c r="G164" s="3" t="s">
        <v>4</v>
      </c>
      <c r="H164" s="3" t="s">
        <v>5</v>
      </c>
      <c r="I164" s="3" t="s">
        <v>6</v>
      </c>
      <c r="J164" s="3" t="s">
        <v>7</v>
      </c>
      <c r="K164" s="3" t="s">
        <v>8</v>
      </c>
      <c r="L164" s="3" t="s">
        <v>9</v>
      </c>
      <c r="M164"/>
    </row>
    <row r="165" spans="2:13" x14ac:dyDescent="0.2">
      <c r="B165" s="4" t="s">
        <v>11</v>
      </c>
      <c r="L165" s="27"/>
      <c r="M165"/>
    </row>
    <row r="166" spans="2:13" x14ac:dyDescent="0.2">
      <c r="B166" s="5" t="s">
        <v>12</v>
      </c>
      <c r="C166" s="13">
        <v>13748</v>
      </c>
      <c r="D166" s="13">
        <v>13784</v>
      </c>
      <c r="E166" s="13">
        <v>14810</v>
      </c>
      <c r="F166" s="13">
        <v>15845</v>
      </c>
      <c r="G166" s="13">
        <v>16016</v>
      </c>
      <c r="H166" s="13">
        <v>21222</v>
      </c>
      <c r="I166" s="13">
        <v>25224</v>
      </c>
      <c r="J166" s="13">
        <v>29128</v>
      </c>
      <c r="K166" s="13">
        <v>29117</v>
      </c>
      <c r="L166" s="13">
        <v>29016</v>
      </c>
      <c r="M166"/>
    </row>
    <row r="167" spans="2:13" x14ac:dyDescent="0.2">
      <c r="B167" s="5" t="s">
        <v>13</v>
      </c>
      <c r="C167" s="13">
        <v>1982</v>
      </c>
      <c r="D167" s="13">
        <v>2553</v>
      </c>
      <c r="E167" s="13">
        <v>2949</v>
      </c>
      <c r="F167" s="13">
        <v>2866</v>
      </c>
      <c r="G167" s="13">
        <v>2703</v>
      </c>
      <c r="H167" s="13">
        <v>3160</v>
      </c>
      <c r="I167" s="13">
        <v>2927</v>
      </c>
      <c r="J167" s="13">
        <v>2269</v>
      </c>
      <c r="K167" s="13">
        <v>2831</v>
      </c>
      <c r="L167" s="13">
        <v>2887</v>
      </c>
      <c r="M167"/>
    </row>
    <row r="168" spans="2:13" x14ac:dyDescent="0.2">
      <c r="B168" s="5" t="s">
        <v>14</v>
      </c>
      <c r="C168" s="13">
        <v>6005</v>
      </c>
      <c r="D168" s="13">
        <v>5536</v>
      </c>
      <c r="E168" s="13">
        <v>5360</v>
      </c>
      <c r="F168" s="13">
        <v>5498</v>
      </c>
      <c r="G168" s="13">
        <v>5188</v>
      </c>
      <c r="H168" s="13">
        <v>4717</v>
      </c>
      <c r="I168" s="13">
        <v>4763</v>
      </c>
      <c r="J168" s="13">
        <v>6635</v>
      </c>
      <c r="K168" s="13">
        <v>5584</v>
      </c>
      <c r="L168" s="13">
        <v>5458</v>
      </c>
      <c r="M168"/>
    </row>
    <row r="169" spans="2:13" x14ac:dyDescent="0.2">
      <c r="B169" s="5" t="s">
        <v>15</v>
      </c>
      <c r="C169" s="13">
        <v>143697</v>
      </c>
      <c r="D169" s="13">
        <v>158690</v>
      </c>
      <c r="E169" s="13">
        <v>153736</v>
      </c>
      <c r="F169" s="13">
        <v>154753</v>
      </c>
      <c r="G169" s="13">
        <v>154775</v>
      </c>
      <c r="H169" s="13">
        <v>154354</v>
      </c>
      <c r="I169" s="13">
        <v>162995</v>
      </c>
      <c r="J169" s="13">
        <v>161241</v>
      </c>
      <c r="K169" s="13">
        <v>181936</v>
      </c>
      <c r="L169" s="13">
        <v>194190</v>
      </c>
      <c r="M169"/>
    </row>
    <row r="170" spans="2:13" x14ac:dyDescent="0.2">
      <c r="B170" s="5" t="s">
        <v>16</v>
      </c>
      <c r="C170" s="13">
        <v>119198</v>
      </c>
      <c r="D170" s="13">
        <v>121048</v>
      </c>
      <c r="E170" s="13">
        <v>123325</v>
      </c>
      <c r="F170" s="13">
        <v>131716</v>
      </c>
      <c r="G170" s="13">
        <v>139454</v>
      </c>
      <c r="H170" s="13">
        <v>137950</v>
      </c>
      <c r="I170" s="13">
        <v>144169</v>
      </c>
      <c r="J170" s="13">
        <v>137428</v>
      </c>
      <c r="K170" s="13">
        <v>143066</v>
      </c>
      <c r="L170" s="13">
        <v>148410</v>
      </c>
      <c r="M170"/>
    </row>
    <row r="171" spans="2:13" x14ac:dyDescent="0.2">
      <c r="B171" s="5" t="s">
        <v>17</v>
      </c>
      <c r="C171" s="13">
        <v>516</v>
      </c>
      <c r="D171" s="13">
        <v>334</v>
      </c>
      <c r="E171" s="13">
        <v>278</v>
      </c>
      <c r="F171" s="13">
        <v>272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/>
    </row>
    <row r="172" spans="2:13" x14ac:dyDescent="0.2">
      <c r="C172" s="8">
        <f t="shared" ref="C172:K172" si="14">SUM(C166:C171)</f>
        <v>285146</v>
      </c>
      <c r="D172" s="8">
        <f t="shared" si="14"/>
        <v>301945</v>
      </c>
      <c r="E172" s="8">
        <f t="shared" si="14"/>
        <v>300458</v>
      </c>
      <c r="F172" s="8">
        <f t="shared" si="14"/>
        <v>310950</v>
      </c>
      <c r="G172" s="8">
        <f t="shared" si="14"/>
        <v>318136</v>
      </c>
      <c r="H172" s="8">
        <f t="shared" si="14"/>
        <v>321403</v>
      </c>
      <c r="I172" s="8">
        <f t="shared" si="14"/>
        <v>340078</v>
      </c>
      <c r="J172" s="8">
        <f t="shared" si="14"/>
        <v>336701</v>
      </c>
      <c r="K172" s="8">
        <f t="shared" si="14"/>
        <v>362534</v>
      </c>
      <c r="L172" s="20">
        <f t="shared" ref="L172" si="15">SUM(L166:L171)</f>
        <v>379961</v>
      </c>
      <c r="M172"/>
    </row>
    <row r="173" spans="2:13" x14ac:dyDescent="0.2">
      <c r="B173" s="4" t="s">
        <v>18</v>
      </c>
      <c r="C173" s="9"/>
      <c r="D173" s="9"/>
      <c r="E173" s="9"/>
      <c r="F173" s="9"/>
      <c r="G173" s="9"/>
      <c r="H173" s="9"/>
      <c r="I173" s="9"/>
      <c r="J173" s="9"/>
      <c r="K173" s="9"/>
      <c r="L173" s="26"/>
      <c r="M173"/>
    </row>
    <row r="174" spans="2:13" x14ac:dyDescent="0.2">
      <c r="B174" s="5" t="s">
        <v>19</v>
      </c>
      <c r="C174" s="6">
        <v>0</v>
      </c>
      <c r="D174" s="6">
        <v>0</v>
      </c>
      <c r="E174" s="6">
        <v>0</v>
      </c>
      <c r="F174" s="6">
        <v>1132</v>
      </c>
      <c r="G174" s="6">
        <v>0</v>
      </c>
      <c r="H174" s="6">
        <v>0</v>
      </c>
      <c r="I174" s="6">
        <v>110</v>
      </c>
      <c r="J174" s="6">
        <v>0</v>
      </c>
      <c r="K174" s="6">
        <v>0</v>
      </c>
      <c r="L174" s="13">
        <v>0</v>
      </c>
      <c r="M174"/>
    </row>
    <row r="175" spans="2:13" x14ac:dyDescent="0.2">
      <c r="C175" s="9"/>
      <c r="D175" s="9"/>
      <c r="E175" s="9"/>
      <c r="F175" s="9"/>
      <c r="G175" s="9"/>
      <c r="H175" s="9"/>
      <c r="I175" s="9"/>
      <c r="J175" s="9"/>
      <c r="K175" s="9"/>
      <c r="L175" s="26"/>
      <c r="M175"/>
    </row>
    <row r="176" spans="2:13" x14ac:dyDescent="0.2">
      <c r="B176" s="4" t="s">
        <v>20</v>
      </c>
      <c r="C176" s="10"/>
      <c r="L176" s="27"/>
      <c r="M176"/>
    </row>
    <row r="177" spans="2:13" x14ac:dyDescent="0.2">
      <c r="B177" s="5" t="s">
        <v>21</v>
      </c>
      <c r="C177" s="11">
        <v>41505</v>
      </c>
      <c r="D177" s="6">
        <v>49632</v>
      </c>
      <c r="E177" s="6">
        <v>45674</v>
      </c>
      <c r="F177" s="6">
        <v>44777</v>
      </c>
      <c r="G177" s="6">
        <v>39620</v>
      </c>
      <c r="H177" s="6">
        <v>45757</v>
      </c>
      <c r="I177" s="6">
        <v>33670</v>
      </c>
      <c r="J177" s="6">
        <v>22773</v>
      </c>
      <c r="K177" s="6">
        <v>17516</v>
      </c>
      <c r="L177" s="13">
        <v>20021</v>
      </c>
      <c r="M177"/>
    </row>
    <row r="178" spans="2:13" x14ac:dyDescent="0.2">
      <c r="C178" s="9"/>
      <c r="D178" s="9"/>
      <c r="E178" s="9"/>
      <c r="F178" s="9"/>
      <c r="G178" s="9"/>
      <c r="H178" s="9"/>
      <c r="I178" s="9"/>
      <c r="J178" s="9"/>
      <c r="K178" s="9"/>
      <c r="L178" s="26"/>
      <c r="M178"/>
    </row>
    <row r="179" spans="2:13" x14ac:dyDescent="0.2">
      <c r="B179" s="4" t="s">
        <v>22</v>
      </c>
      <c r="C179"/>
      <c r="D179"/>
      <c r="E179"/>
      <c r="L179" s="27"/>
      <c r="M179"/>
    </row>
    <row r="180" spans="2:13" x14ac:dyDescent="0.2">
      <c r="B180" s="5" t="s">
        <v>23</v>
      </c>
      <c r="C180" s="6">
        <v>1406</v>
      </c>
      <c r="D180" s="6">
        <v>1439</v>
      </c>
      <c r="E180" s="6">
        <v>1450</v>
      </c>
      <c r="F180" s="6">
        <v>1489</v>
      </c>
      <c r="G180" s="6">
        <v>1462</v>
      </c>
      <c r="H180" s="6">
        <v>1557</v>
      </c>
      <c r="I180" s="6">
        <v>1924</v>
      </c>
      <c r="J180" s="6">
        <v>1396</v>
      </c>
      <c r="K180" s="6">
        <v>1876</v>
      </c>
      <c r="L180" s="13">
        <v>1942</v>
      </c>
      <c r="M180"/>
    </row>
    <row r="181" spans="2:13" x14ac:dyDescent="0.2">
      <c r="B181" s="5" t="s">
        <v>24</v>
      </c>
      <c r="C181" s="6">
        <v>22</v>
      </c>
      <c r="D181" s="6">
        <v>22</v>
      </c>
      <c r="E181" s="6">
        <v>22</v>
      </c>
      <c r="F181" s="6">
        <v>22</v>
      </c>
      <c r="G181" s="6">
        <v>23</v>
      </c>
      <c r="H181" s="6">
        <v>23</v>
      </c>
      <c r="I181" s="6">
        <v>23</v>
      </c>
      <c r="J181" s="6">
        <v>23</v>
      </c>
      <c r="K181" s="6">
        <v>23</v>
      </c>
      <c r="L181" s="13">
        <v>23</v>
      </c>
      <c r="M181"/>
    </row>
    <row r="182" spans="2:13" x14ac:dyDescent="0.2">
      <c r="B182" s="5" t="s">
        <v>25</v>
      </c>
      <c r="C182" s="6">
        <v>2970</v>
      </c>
      <c r="D182" s="6">
        <v>3010</v>
      </c>
      <c r="E182" s="6">
        <v>4246</v>
      </c>
      <c r="F182" s="6">
        <v>4848</v>
      </c>
      <c r="G182" s="6">
        <v>3149</v>
      </c>
      <c r="H182" s="6">
        <v>2939</v>
      </c>
      <c r="I182" s="6">
        <v>2546</v>
      </c>
      <c r="J182" s="6">
        <v>4388</v>
      </c>
      <c r="K182" s="6">
        <v>1507</v>
      </c>
      <c r="L182" s="13">
        <v>2605</v>
      </c>
      <c r="M182"/>
    </row>
    <row r="183" spans="2:13" x14ac:dyDescent="0.2">
      <c r="B183" s="5" t="s">
        <v>26</v>
      </c>
      <c r="C183" s="6">
        <v>0</v>
      </c>
      <c r="D183" s="6">
        <v>84</v>
      </c>
      <c r="E183" s="6">
        <v>0</v>
      </c>
      <c r="F183" s="6">
        <v>0</v>
      </c>
      <c r="G183" s="6">
        <v>184</v>
      </c>
      <c r="H183" s="6">
        <v>140</v>
      </c>
      <c r="I183" s="6">
        <v>30</v>
      </c>
      <c r="J183" s="6">
        <v>0</v>
      </c>
      <c r="K183" s="6">
        <v>1</v>
      </c>
      <c r="L183" s="13">
        <v>29</v>
      </c>
      <c r="M183"/>
    </row>
    <row r="184" spans="2:13" x14ac:dyDescent="0.2">
      <c r="C184" s="8">
        <f t="shared" ref="C184:K184" si="16">SUM(C180:C183)</f>
        <v>4398</v>
      </c>
      <c r="D184" s="8">
        <f t="shared" si="16"/>
        <v>4555</v>
      </c>
      <c r="E184" s="8">
        <f t="shared" si="16"/>
        <v>5718</v>
      </c>
      <c r="F184" s="8">
        <f t="shared" si="16"/>
        <v>6359</v>
      </c>
      <c r="G184" s="8">
        <f t="shared" si="16"/>
        <v>4818</v>
      </c>
      <c r="H184" s="8">
        <f t="shared" si="16"/>
        <v>4659</v>
      </c>
      <c r="I184" s="8">
        <f t="shared" si="16"/>
        <v>4523</v>
      </c>
      <c r="J184" s="8">
        <f t="shared" si="16"/>
        <v>5807</v>
      </c>
      <c r="K184" s="8">
        <f t="shared" si="16"/>
        <v>3407</v>
      </c>
      <c r="L184" s="20">
        <f t="shared" ref="L184" si="17">SUM(L180:L183)</f>
        <v>4599</v>
      </c>
      <c r="M184"/>
    </row>
    <row r="185" spans="2:13" x14ac:dyDescent="0.2">
      <c r="B185" s="4" t="s">
        <v>27</v>
      </c>
      <c r="C185"/>
      <c r="D185"/>
      <c r="E185"/>
      <c r="L185" s="27"/>
      <c r="M185"/>
    </row>
    <row r="186" spans="2:13" x14ac:dyDescent="0.2">
      <c r="B186" s="5" t="s">
        <v>28</v>
      </c>
      <c r="C186" s="6">
        <v>18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13">
        <v>0</v>
      </c>
      <c r="M186"/>
    </row>
    <row r="187" spans="2:13" x14ac:dyDescent="0.2">
      <c r="B187" s="5" t="s">
        <v>29</v>
      </c>
      <c r="C187" s="6">
        <v>735</v>
      </c>
      <c r="D187" s="6">
        <v>762</v>
      </c>
      <c r="E187" s="6">
        <v>756</v>
      </c>
      <c r="F187" s="6">
        <v>634</v>
      </c>
      <c r="G187" s="6">
        <v>594</v>
      </c>
      <c r="H187" s="6">
        <v>918</v>
      </c>
      <c r="I187" s="6">
        <v>924</v>
      </c>
      <c r="J187" s="6">
        <v>965</v>
      </c>
      <c r="K187" s="6">
        <v>978</v>
      </c>
      <c r="L187" s="13">
        <v>980</v>
      </c>
      <c r="M187"/>
    </row>
    <row r="188" spans="2:13" x14ac:dyDescent="0.2">
      <c r="B188" s="5" t="s">
        <v>30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13">
        <v>0</v>
      </c>
      <c r="M188"/>
    </row>
    <row r="189" spans="2:13" x14ac:dyDescent="0.2">
      <c r="B189" s="5" t="s">
        <v>63</v>
      </c>
      <c r="C189" s="6">
        <v>4938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13">
        <v>0</v>
      </c>
      <c r="M189"/>
    </row>
    <row r="190" spans="2:13" x14ac:dyDescent="0.2">
      <c r="B190" s="5" t="s">
        <v>31</v>
      </c>
      <c r="C190" s="6">
        <v>0</v>
      </c>
      <c r="D190" s="6">
        <v>0</v>
      </c>
      <c r="E190" s="6">
        <v>0</v>
      </c>
      <c r="F190" s="6">
        <v>0</v>
      </c>
      <c r="G190" s="6">
        <v>5853</v>
      </c>
      <c r="H190" s="6">
        <v>10113</v>
      </c>
      <c r="I190" s="6">
        <v>0</v>
      </c>
      <c r="J190" s="6">
        <v>0</v>
      </c>
      <c r="K190" s="6">
        <v>2463</v>
      </c>
      <c r="L190" s="13">
        <v>5251</v>
      </c>
      <c r="M190"/>
    </row>
    <row r="191" spans="2:13" x14ac:dyDescent="0.2">
      <c r="B191" s="5" t="s">
        <v>32</v>
      </c>
      <c r="C191" s="6">
        <v>300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13">
        <v>0</v>
      </c>
      <c r="M191"/>
    </row>
    <row r="192" spans="2:13" x14ac:dyDescent="0.2">
      <c r="B192" s="5" t="s">
        <v>33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13">
        <v>8088</v>
      </c>
      <c r="M192"/>
    </row>
    <row r="193" spans="2:13" x14ac:dyDescent="0.2">
      <c r="B193" s="5" t="s">
        <v>34</v>
      </c>
      <c r="C193" s="6">
        <v>522</v>
      </c>
      <c r="D193" s="6">
        <v>283</v>
      </c>
      <c r="E193" s="6">
        <v>662</v>
      </c>
      <c r="F193" s="6">
        <v>624</v>
      </c>
      <c r="G193" s="6">
        <v>552</v>
      </c>
      <c r="H193" s="6">
        <v>746</v>
      </c>
      <c r="I193" s="6">
        <v>658</v>
      </c>
      <c r="J193" s="6">
        <v>605</v>
      </c>
      <c r="K193" s="6">
        <v>341</v>
      </c>
      <c r="L193" s="13">
        <v>372</v>
      </c>
      <c r="M193"/>
    </row>
    <row r="194" spans="2:13" x14ac:dyDescent="0.2">
      <c r="B194" s="5" t="s">
        <v>35</v>
      </c>
      <c r="C194" s="6">
        <v>538</v>
      </c>
      <c r="D194" s="6">
        <v>591</v>
      </c>
      <c r="E194" s="6">
        <v>617</v>
      </c>
      <c r="F194" s="6">
        <v>641</v>
      </c>
      <c r="G194" s="6">
        <v>633</v>
      </c>
      <c r="H194" s="6">
        <v>739</v>
      </c>
      <c r="I194" s="6">
        <v>771</v>
      </c>
      <c r="J194" s="6">
        <v>758</v>
      </c>
      <c r="K194" s="6">
        <v>821</v>
      </c>
      <c r="L194" s="13">
        <v>763</v>
      </c>
      <c r="M194"/>
    </row>
    <row r="195" spans="2:13" x14ac:dyDescent="0.2">
      <c r="B195" s="5" t="s">
        <v>36</v>
      </c>
      <c r="C195" s="13">
        <v>13</v>
      </c>
      <c r="D195" s="6">
        <v>89</v>
      </c>
      <c r="E195" s="6">
        <v>2</v>
      </c>
      <c r="F195" s="6">
        <v>23</v>
      </c>
      <c r="G195" s="6">
        <v>64</v>
      </c>
      <c r="H195" s="6">
        <v>0</v>
      </c>
      <c r="I195" s="6">
        <v>35</v>
      </c>
      <c r="J195" s="6">
        <v>0</v>
      </c>
      <c r="K195" s="6">
        <v>91</v>
      </c>
      <c r="L195" s="13">
        <v>45</v>
      </c>
      <c r="M195"/>
    </row>
    <row r="196" spans="2:13" x14ac:dyDescent="0.2">
      <c r="B196" s="5" t="s">
        <v>37</v>
      </c>
      <c r="C196" s="13">
        <v>-440</v>
      </c>
      <c r="D196" s="6">
        <v>0</v>
      </c>
      <c r="E196" s="6">
        <v>562</v>
      </c>
      <c r="F196" s="6">
        <v>0</v>
      </c>
      <c r="G196" s="6">
        <v>0</v>
      </c>
      <c r="H196" s="6">
        <v>80</v>
      </c>
      <c r="I196" s="6">
        <v>0</v>
      </c>
      <c r="J196" s="6">
        <v>0</v>
      </c>
      <c r="K196" s="6">
        <v>0</v>
      </c>
      <c r="L196" s="13">
        <v>0</v>
      </c>
      <c r="M196"/>
    </row>
    <row r="197" spans="2:13" x14ac:dyDescent="0.2">
      <c r="B197" s="5" t="s">
        <v>38</v>
      </c>
      <c r="C197" s="6">
        <v>230</v>
      </c>
      <c r="D197" s="6">
        <v>303</v>
      </c>
      <c r="E197" s="6">
        <v>337</v>
      </c>
      <c r="F197" s="6">
        <v>314</v>
      </c>
      <c r="G197" s="6">
        <v>302</v>
      </c>
      <c r="H197" s="6">
        <v>319</v>
      </c>
      <c r="I197" s="6">
        <v>328</v>
      </c>
      <c r="J197" s="6">
        <v>330</v>
      </c>
      <c r="K197" s="6">
        <v>312</v>
      </c>
      <c r="L197" s="13">
        <v>312</v>
      </c>
      <c r="M197"/>
    </row>
    <row r="198" spans="2:13" x14ac:dyDescent="0.2">
      <c r="B198" s="5" t="s">
        <v>84</v>
      </c>
      <c r="C198" s="6">
        <v>0</v>
      </c>
      <c r="D198" s="6">
        <v>17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13">
        <v>0</v>
      </c>
      <c r="M198"/>
    </row>
    <row r="199" spans="2:13" x14ac:dyDescent="0.2">
      <c r="B199" s="5" t="s">
        <v>39</v>
      </c>
      <c r="C199" s="6">
        <v>0</v>
      </c>
      <c r="D199" s="6">
        <v>0</v>
      </c>
      <c r="E199" s="6">
        <v>0</v>
      </c>
      <c r="F199" s="6">
        <v>9450</v>
      </c>
      <c r="G199" s="6">
        <v>0</v>
      </c>
      <c r="H199" s="6">
        <v>647</v>
      </c>
      <c r="I199" s="6">
        <v>0</v>
      </c>
      <c r="J199" s="6">
        <v>937</v>
      </c>
      <c r="K199" s="6">
        <v>5397</v>
      </c>
      <c r="L199" s="13">
        <v>580</v>
      </c>
      <c r="M199"/>
    </row>
    <row r="200" spans="2:13" x14ac:dyDescent="0.2">
      <c r="B200" s="5" t="s">
        <v>40</v>
      </c>
      <c r="C200" s="6">
        <v>124</v>
      </c>
      <c r="D200" s="6">
        <v>378</v>
      </c>
      <c r="E200" s="6">
        <v>241</v>
      </c>
      <c r="F200" s="6">
        <v>241</v>
      </c>
      <c r="G200" s="6">
        <v>241</v>
      </c>
      <c r="H200" s="6">
        <v>241</v>
      </c>
      <c r="I200" s="6">
        <v>241</v>
      </c>
      <c r="J200" s="6">
        <v>241</v>
      </c>
      <c r="K200" s="6">
        <v>241</v>
      </c>
      <c r="L200" s="13">
        <v>241</v>
      </c>
      <c r="M200"/>
    </row>
    <row r="201" spans="2:13" x14ac:dyDescent="0.2">
      <c r="B201" s="5" t="s">
        <v>41</v>
      </c>
      <c r="C201" s="6">
        <v>1031</v>
      </c>
      <c r="D201" s="6">
        <v>1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13">
        <v>0</v>
      </c>
      <c r="M201"/>
    </row>
    <row r="202" spans="2:13" x14ac:dyDescent="0.2">
      <c r="C202" s="8">
        <f t="shared" ref="C202:K202" si="18">SUM(C186:C201)</f>
        <v>8009</v>
      </c>
      <c r="D202" s="8">
        <f t="shared" si="18"/>
        <v>2424</v>
      </c>
      <c r="E202" s="8">
        <f t="shared" si="18"/>
        <v>3177</v>
      </c>
      <c r="F202" s="8">
        <f t="shared" si="18"/>
        <v>11927</v>
      </c>
      <c r="G202" s="8">
        <f t="shared" si="18"/>
        <v>8239</v>
      </c>
      <c r="H202" s="8">
        <f t="shared" si="18"/>
        <v>13803</v>
      </c>
      <c r="I202" s="8">
        <f t="shared" si="18"/>
        <v>2957</v>
      </c>
      <c r="J202" s="8">
        <f t="shared" si="18"/>
        <v>3836</v>
      </c>
      <c r="K202" s="8">
        <f t="shared" si="18"/>
        <v>10644</v>
      </c>
      <c r="L202" s="20">
        <f t="shared" ref="L202" si="19">SUM(L186:L201)</f>
        <v>16632</v>
      </c>
      <c r="M202"/>
    </row>
    <row r="203" spans="2:13" x14ac:dyDescent="0.2">
      <c r="B203" s="4" t="s">
        <v>42</v>
      </c>
      <c r="C203"/>
      <c r="D203"/>
      <c r="E203"/>
      <c r="L203" s="27"/>
      <c r="M203"/>
    </row>
    <row r="204" spans="2:13" x14ac:dyDescent="0.2">
      <c r="B204" s="5" t="s">
        <v>43</v>
      </c>
      <c r="C204" s="6">
        <v>45464</v>
      </c>
      <c r="D204" s="6">
        <v>427</v>
      </c>
      <c r="E204" s="6">
        <v>9159</v>
      </c>
      <c r="F204" s="6">
        <v>22</v>
      </c>
      <c r="G204" s="6">
        <v>11813</v>
      </c>
      <c r="H204" s="6">
        <v>67</v>
      </c>
      <c r="I204" s="6">
        <v>3</v>
      </c>
      <c r="J204" s="6">
        <v>268</v>
      </c>
      <c r="K204" s="6">
        <v>231</v>
      </c>
      <c r="L204" s="13">
        <v>0</v>
      </c>
      <c r="M204"/>
    </row>
    <row r="205" spans="2:13" x14ac:dyDescent="0.2">
      <c r="B205" s="5" t="s">
        <v>44</v>
      </c>
      <c r="C205" s="6">
        <v>0</v>
      </c>
      <c r="D205" s="6">
        <v>197</v>
      </c>
      <c r="E205" s="6">
        <v>853</v>
      </c>
      <c r="F205" s="6">
        <v>5961</v>
      </c>
      <c r="G205" s="6">
        <v>6186</v>
      </c>
      <c r="H205" s="6">
        <v>0</v>
      </c>
      <c r="I205" s="6">
        <v>0</v>
      </c>
      <c r="J205" s="6">
        <v>0</v>
      </c>
      <c r="K205" s="6">
        <v>0</v>
      </c>
      <c r="L205" s="13">
        <v>0</v>
      </c>
      <c r="M205"/>
    </row>
    <row r="206" spans="2:13" x14ac:dyDescent="0.2">
      <c r="B206" s="5" t="s">
        <v>45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13">
        <v>0</v>
      </c>
      <c r="M206"/>
    </row>
    <row r="207" spans="2:13" x14ac:dyDescent="0.2">
      <c r="B207" s="5" t="s">
        <v>46</v>
      </c>
      <c r="C207" s="6">
        <v>2424</v>
      </c>
      <c r="D207" s="13">
        <v>1602</v>
      </c>
      <c r="E207" s="6">
        <v>3408</v>
      </c>
      <c r="F207" s="6">
        <v>464</v>
      </c>
      <c r="G207" s="6">
        <v>604</v>
      </c>
      <c r="H207" s="6">
        <v>478</v>
      </c>
      <c r="I207" s="6">
        <v>114</v>
      </c>
      <c r="J207" s="6">
        <v>553</v>
      </c>
      <c r="K207" s="6">
        <v>392</v>
      </c>
      <c r="L207" s="13">
        <v>183</v>
      </c>
      <c r="M207"/>
    </row>
    <row r="208" spans="2:13" x14ac:dyDescent="0.2">
      <c r="C208" s="8">
        <f t="shared" ref="C208:K208" si="20">SUM(C204:C207)</f>
        <v>47888</v>
      </c>
      <c r="D208" s="8">
        <f t="shared" si="20"/>
        <v>2226</v>
      </c>
      <c r="E208" s="8">
        <f t="shared" si="20"/>
        <v>13420</v>
      </c>
      <c r="F208" s="8">
        <f t="shared" si="20"/>
        <v>6447</v>
      </c>
      <c r="G208" s="8">
        <f t="shared" si="20"/>
        <v>18603</v>
      </c>
      <c r="H208" s="8">
        <f t="shared" si="20"/>
        <v>545</v>
      </c>
      <c r="I208" s="8">
        <f t="shared" si="20"/>
        <v>117</v>
      </c>
      <c r="J208" s="8">
        <f t="shared" si="20"/>
        <v>821</v>
      </c>
      <c r="K208" s="8">
        <f t="shared" si="20"/>
        <v>623</v>
      </c>
      <c r="L208" s="20">
        <f t="shared" ref="L208" si="21">SUM(L204:L207)</f>
        <v>183</v>
      </c>
      <c r="M208"/>
    </row>
    <row r="209" spans="2:13" x14ac:dyDescent="0.2">
      <c r="B209" s="4" t="s">
        <v>47</v>
      </c>
      <c r="C209"/>
      <c r="D209"/>
      <c r="E209"/>
      <c r="L209" s="27"/>
      <c r="M209"/>
    </row>
    <row r="210" spans="2:13" x14ac:dyDescent="0.2">
      <c r="B210" s="4" t="s">
        <v>22</v>
      </c>
      <c r="C210"/>
      <c r="D210"/>
      <c r="E210"/>
      <c r="L210" s="27"/>
      <c r="M210"/>
    </row>
    <row r="211" spans="2:13" ht="25.5" x14ac:dyDescent="0.2">
      <c r="B211" s="12" t="s">
        <v>48</v>
      </c>
      <c r="C211" s="13">
        <v>20651</v>
      </c>
      <c r="D211" s="13">
        <v>50475</v>
      </c>
      <c r="E211" s="13">
        <v>10258</v>
      </c>
      <c r="F211" s="13">
        <v>7046</v>
      </c>
      <c r="G211" s="13">
        <v>7718</v>
      </c>
      <c r="H211" s="13"/>
      <c r="I211" s="6"/>
      <c r="J211" s="6"/>
      <c r="K211" s="6"/>
      <c r="L211" s="13"/>
      <c r="M211"/>
    </row>
    <row r="212" spans="2:13" x14ac:dyDescent="0.2">
      <c r="B212" s="5" t="s">
        <v>49</v>
      </c>
      <c r="C212" s="6"/>
      <c r="D212" s="6"/>
      <c r="E212" s="6"/>
      <c r="F212" s="6"/>
      <c r="G212" s="6"/>
      <c r="H212" s="6">
        <v>2412</v>
      </c>
      <c r="I212" s="6">
        <v>2412</v>
      </c>
      <c r="J212" s="6">
        <v>3412</v>
      </c>
      <c r="K212" s="6">
        <v>3612</v>
      </c>
      <c r="L212" s="13">
        <v>3812</v>
      </c>
      <c r="M212"/>
    </row>
    <row r="213" spans="2:13" x14ac:dyDescent="0.2">
      <c r="B213" s="5" t="s">
        <v>50</v>
      </c>
      <c r="C213" s="13"/>
      <c r="D213" s="13"/>
      <c r="E213" s="13"/>
      <c r="F213" s="13"/>
      <c r="G213" s="13"/>
      <c r="H213" s="13">
        <v>1240</v>
      </c>
      <c r="I213" s="6">
        <v>1799</v>
      </c>
      <c r="J213" s="6">
        <v>993</v>
      </c>
      <c r="K213" s="6">
        <v>3344</v>
      </c>
      <c r="L213" s="13">
        <v>1094</v>
      </c>
      <c r="M213"/>
    </row>
    <row r="214" spans="2:13" x14ac:dyDescent="0.2">
      <c r="B214" s="5" t="s">
        <v>51</v>
      </c>
      <c r="C214" s="13"/>
      <c r="D214" s="13"/>
      <c r="E214" s="13"/>
      <c r="F214" s="13"/>
      <c r="G214" s="13"/>
      <c r="H214" s="13">
        <v>4107</v>
      </c>
      <c r="I214" s="6">
        <v>4177</v>
      </c>
      <c r="J214" s="6">
        <v>5002</v>
      </c>
      <c r="K214" s="6">
        <v>5199</v>
      </c>
      <c r="L214" s="13">
        <v>4522</v>
      </c>
      <c r="M214"/>
    </row>
    <row r="215" spans="2:13" x14ac:dyDescent="0.2">
      <c r="B215" s="5" t="s">
        <v>52</v>
      </c>
      <c r="C215" s="13"/>
      <c r="D215" s="13"/>
      <c r="E215" s="13"/>
      <c r="F215" s="13"/>
      <c r="G215" s="13"/>
      <c r="H215" s="13">
        <v>0</v>
      </c>
      <c r="I215" s="6">
        <v>249</v>
      </c>
      <c r="J215" s="6">
        <v>509</v>
      </c>
      <c r="K215" s="6">
        <v>0</v>
      </c>
      <c r="L215" s="13">
        <v>1006</v>
      </c>
      <c r="M215"/>
    </row>
    <row r="216" spans="2:13" x14ac:dyDescent="0.2">
      <c r="C216" s="8">
        <f t="shared" ref="C216:K216" si="22">SUM(C211:C215)</f>
        <v>20651</v>
      </c>
      <c r="D216" s="8">
        <f t="shared" si="22"/>
        <v>50475</v>
      </c>
      <c r="E216" s="8">
        <f t="shared" si="22"/>
        <v>10258</v>
      </c>
      <c r="F216" s="8">
        <f t="shared" si="22"/>
        <v>7046</v>
      </c>
      <c r="G216" s="8">
        <f t="shared" si="22"/>
        <v>7718</v>
      </c>
      <c r="H216" s="8">
        <f t="shared" si="22"/>
        <v>7759</v>
      </c>
      <c r="I216" s="8">
        <f t="shared" si="22"/>
        <v>8637</v>
      </c>
      <c r="J216" s="8">
        <f t="shared" si="22"/>
        <v>9916</v>
      </c>
      <c r="K216" s="8">
        <f t="shared" si="22"/>
        <v>12155</v>
      </c>
      <c r="L216" s="20">
        <f t="shared" ref="L216" si="23">SUM(L211:L215)</f>
        <v>10434</v>
      </c>
      <c r="M216"/>
    </row>
    <row r="217" spans="2:13" x14ac:dyDescent="0.2">
      <c r="B217" s="4" t="s">
        <v>11</v>
      </c>
      <c r="L217" s="27"/>
      <c r="M217"/>
    </row>
    <row r="218" spans="2:13" x14ac:dyDescent="0.2">
      <c r="B218" s="5" t="s">
        <v>53</v>
      </c>
      <c r="C218" s="13">
        <v>6011</v>
      </c>
      <c r="D218" s="13">
        <v>6289</v>
      </c>
      <c r="E218" s="13">
        <v>4859</v>
      </c>
      <c r="F218" s="13">
        <v>4679</v>
      </c>
      <c r="G218" s="13">
        <v>5184</v>
      </c>
      <c r="H218" s="13">
        <v>1136</v>
      </c>
      <c r="I218" s="6">
        <v>1408</v>
      </c>
      <c r="J218" s="6">
        <v>3706</v>
      </c>
      <c r="K218" s="6">
        <v>3352</v>
      </c>
      <c r="L218" s="13">
        <v>2732</v>
      </c>
      <c r="M218"/>
    </row>
    <row r="219" spans="2:13" x14ac:dyDescent="0.2">
      <c r="B219" s="5" t="s">
        <v>54</v>
      </c>
      <c r="C219" s="13"/>
      <c r="D219" s="13"/>
      <c r="E219" s="13"/>
      <c r="F219" s="13"/>
      <c r="G219" s="13"/>
      <c r="H219" s="13">
        <v>2682</v>
      </c>
      <c r="I219" s="6">
        <v>3727</v>
      </c>
      <c r="J219" s="6">
        <v>8687</v>
      </c>
      <c r="K219" s="6">
        <v>6392</v>
      </c>
      <c r="L219" s="13">
        <v>5238</v>
      </c>
      <c r="M219"/>
    </row>
    <row r="220" spans="2:13" x14ac:dyDescent="0.2">
      <c r="C220" s="8">
        <f t="shared" ref="C220:K220" si="24">SUM(C218:C219)</f>
        <v>6011</v>
      </c>
      <c r="D220" s="8">
        <f t="shared" si="24"/>
        <v>6289</v>
      </c>
      <c r="E220" s="8">
        <f t="shared" si="24"/>
        <v>4859</v>
      </c>
      <c r="F220" s="8">
        <f t="shared" si="24"/>
        <v>4679</v>
      </c>
      <c r="G220" s="8">
        <f t="shared" si="24"/>
        <v>5184</v>
      </c>
      <c r="H220" s="8">
        <f t="shared" si="24"/>
        <v>3818</v>
      </c>
      <c r="I220" s="8">
        <f t="shared" si="24"/>
        <v>5135</v>
      </c>
      <c r="J220" s="8">
        <f t="shared" si="24"/>
        <v>12393</v>
      </c>
      <c r="K220" s="8">
        <f t="shared" si="24"/>
        <v>9744</v>
      </c>
      <c r="L220" s="20">
        <f t="shared" ref="L220" si="25">SUM(L218:L219)</f>
        <v>7970</v>
      </c>
      <c r="M220"/>
    </row>
    <row r="221" spans="2:13" x14ac:dyDescent="0.2">
      <c r="C221" s="8">
        <f t="shared" ref="C221:K221" si="26">C216+C220</f>
        <v>26662</v>
      </c>
      <c r="D221" s="8">
        <f t="shared" si="26"/>
        <v>56764</v>
      </c>
      <c r="E221" s="8">
        <f t="shared" si="26"/>
        <v>15117</v>
      </c>
      <c r="F221" s="8">
        <f t="shared" si="26"/>
        <v>11725</v>
      </c>
      <c r="G221" s="8">
        <f t="shared" si="26"/>
        <v>12902</v>
      </c>
      <c r="H221" s="8">
        <f t="shared" si="26"/>
        <v>11577</v>
      </c>
      <c r="I221" s="8">
        <f t="shared" si="26"/>
        <v>13772</v>
      </c>
      <c r="J221" s="8">
        <f t="shared" si="26"/>
        <v>22309</v>
      </c>
      <c r="K221" s="8">
        <f t="shared" si="26"/>
        <v>21899</v>
      </c>
      <c r="L221" s="20">
        <f t="shared" ref="L221" si="27">L216+L220</f>
        <v>18404</v>
      </c>
      <c r="M221"/>
    </row>
    <row r="222" spans="2:13" x14ac:dyDescent="0.2">
      <c r="B222" s="4" t="s">
        <v>55</v>
      </c>
      <c r="L222" s="27"/>
      <c r="M222"/>
    </row>
    <row r="223" spans="2:13" x14ac:dyDescent="0.2">
      <c r="B223" s="4" t="s">
        <v>22</v>
      </c>
      <c r="L223" s="27"/>
      <c r="M223"/>
    </row>
    <row r="224" spans="2:13" x14ac:dyDescent="0.2">
      <c r="B224" s="5" t="s">
        <v>56</v>
      </c>
      <c r="C224" s="6"/>
      <c r="D224" s="6"/>
      <c r="E224" s="6"/>
      <c r="F224" s="6"/>
      <c r="G224" s="6"/>
      <c r="H224" s="6"/>
      <c r="I224" s="6"/>
      <c r="J224" s="6"/>
      <c r="K224" s="6"/>
      <c r="L224" s="13">
        <v>165</v>
      </c>
      <c r="M224"/>
    </row>
    <row r="225" spans="2:13" x14ac:dyDescent="0.2">
      <c r="L225" s="27"/>
      <c r="M225"/>
    </row>
    <row r="226" spans="2:13" x14ac:dyDescent="0.2">
      <c r="B226" s="14" t="s">
        <v>57</v>
      </c>
      <c r="C226" s="15">
        <f t="shared" ref="C226:K226" si="28">C172+C174+C177+C184+C202+C208+C221+C224</f>
        <v>413608</v>
      </c>
      <c r="D226" s="15">
        <f t="shared" si="28"/>
        <v>417546</v>
      </c>
      <c r="E226" s="15">
        <f t="shared" si="28"/>
        <v>383564</v>
      </c>
      <c r="F226" s="15">
        <f t="shared" si="28"/>
        <v>393317</v>
      </c>
      <c r="G226" s="15">
        <f t="shared" si="28"/>
        <v>402318</v>
      </c>
      <c r="H226" s="15">
        <f t="shared" si="28"/>
        <v>397744</v>
      </c>
      <c r="I226" s="15">
        <f t="shared" si="28"/>
        <v>395227</v>
      </c>
      <c r="J226" s="15">
        <f t="shared" si="28"/>
        <v>392247</v>
      </c>
      <c r="K226" s="15">
        <f t="shared" si="28"/>
        <v>416623</v>
      </c>
      <c r="L226" s="28">
        <f t="shared" ref="L226" si="29">L172+L174+L177+L184+L202+L208+L221+L224</f>
        <v>439965</v>
      </c>
      <c r="M226"/>
    </row>
    <row r="227" spans="2:13" x14ac:dyDescent="0.2">
      <c r="B227" s="16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/>
    </row>
    <row r="228" spans="2:13" x14ac:dyDescent="0.2">
      <c r="B228" s="24" t="s">
        <v>65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/>
    </row>
    <row r="229" spans="2:13" x14ac:dyDescent="0.2">
      <c r="B229" s="21" t="s">
        <v>85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</row>
    <row r="230" spans="2:13" x14ac:dyDescent="0.2">
      <c r="B230" s="21" t="s">
        <v>59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</row>
    <row r="231" spans="2:13" x14ac:dyDescent="0.2">
      <c r="B231" s="21" t="s">
        <v>75</v>
      </c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</row>
    <row r="232" spans="2:13" x14ac:dyDescent="0.2">
      <c r="B232" s="21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</row>
    <row r="233" spans="2:13" x14ac:dyDescent="0.2">
      <c r="B233" s="21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2:13" x14ac:dyDescent="0.2">
      <c r="B234" s="22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2:13" x14ac:dyDescent="0.2">
      <c r="B235" s="21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</row>
    <row r="236" spans="2:13" x14ac:dyDescent="0.2">
      <c r="B236" s="22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</row>
  </sheetData>
  <conditionalFormatting sqref="C146:N157 C80:N80 C93:C94 C81:L92 C176:C177 C158:M162 C241:M1048576 C237:L240 C1:M79 N7:N67 M83:M92 C201:L201 C178:L184 C95:M114 C116:M145">
    <cfRule type="cellIs" dxfId="3" priority="34" operator="lessThan">
      <formula>0</formula>
    </cfRule>
  </conditionalFormatting>
  <conditionalFormatting sqref="D93:M94">
    <cfRule type="cellIs" dxfId="2" priority="26" operator="lessThan">
      <formula>0</formula>
    </cfRule>
  </conditionalFormatting>
  <conditionalFormatting sqref="M81:M82">
    <cfRule type="cellIs" dxfId="1" priority="11" operator="lessThan">
      <formula>0</formula>
    </cfRule>
  </conditionalFormatting>
  <conditionalFormatting sqref="C115:M115">
    <cfRule type="cellIs" dxfId="0" priority="1" operator="lessThan">
      <formula>0</formula>
    </cfRule>
  </conditionalFormatting>
  <pageMargins left="0.70866141732283472" right="0.70866141732283472" top="0.71" bottom="0.43307086614173229" header="0.15748031496062992" footer="0.15748031496062992"/>
  <pageSetup paperSize="8" scale="77" fitToHeight="0" orientation="portrait" r:id="rId1"/>
  <headerFooter>
    <oddFooter>&amp;L&amp;F
&amp;A&amp;R&amp;D</oddFooter>
  </headerFooter>
  <rowBreaks count="2" manualBreakCount="2">
    <brk id="75" min="1" max="14" man="1"/>
    <brk id="158" min="1" max="14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DOC Internet Tables</vt:lpstr>
      <vt:lpstr>'DOC Internet Tables'!Print_Area</vt:lpstr>
      <vt:lpstr>Table_1</vt:lpstr>
      <vt:lpstr>Table_2</vt:lpstr>
      <vt:lpstr>Table_3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Vote Conservation financial data</dc:title>
  <dc:creator>Melissa Reid</dc:creator>
  <cp:lastModifiedBy>mreid</cp:lastModifiedBy>
  <cp:lastPrinted>2018-05-17T22:35:28Z</cp:lastPrinted>
  <dcterms:created xsi:type="dcterms:W3CDTF">2017-06-09T02:15:17Z</dcterms:created>
  <dcterms:modified xsi:type="dcterms:W3CDTF">2018-07-08T23:55:37Z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DOC-5470298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https://doccm.doc.govt.nz/cs/idcplg</vt:lpwstr>
  </property>
  <property fmtid="{D5CDD505-2E9C-101B-9397-08002B2CF9AE}" pid="5" name="DISdUser">
    <vt:lpwstr>mreid</vt:lpwstr>
  </property>
  <property fmtid="{D5CDD505-2E9C-101B-9397-08002B2CF9AE}" pid="6" name="DISdID">
    <vt:lpwstr>5274527</vt:lpwstr>
  </property>
  <property fmtid="{D5CDD505-2E9C-101B-9397-08002B2CF9AE}" pid="7" name="DISidcName">
    <vt:lpwstr>docprd12con116200</vt:lpwstr>
  </property>
  <property fmtid="{D5CDD505-2E9C-101B-9397-08002B2CF9AE}" pid="8" name="DISTaskPaneUrl">
    <vt:lpwstr>https://doccm.doc.govt.nz/cs/idcplg?IdcService=DESKTOP_DOC_INFO&amp;dDocName=DOC-5470298&amp;dID=5274527&amp;ClientControlled=DocMan,taskpane&amp;coreContentOnly=1</vt:lpwstr>
  </property>
</Properties>
</file>